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.e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1" l="1"/>
  <c r="L27" i="1" s="1"/>
  <c r="J27" i="1"/>
  <c r="J29" i="1" s="1"/>
  <c r="I27" i="1"/>
  <c r="I29" i="1" s="1"/>
  <c r="E27" i="1"/>
  <c r="F27" i="1" s="1"/>
  <c r="D27" i="1"/>
  <c r="D29" i="1" s="1"/>
  <c r="C27" i="1"/>
  <c r="C29" i="1" s="1"/>
  <c r="E23" i="1"/>
  <c r="D23" i="1"/>
  <c r="C23" i="1"/>
  <c r="K22" i="1"/>
  <c r="J22" i="1"/>
  <c r="L22" i="1" s="1"/>
  <c r="I22" i="1"/>
  <c r="E22" i="1"/>
  <c r="D22" i="1"/>
  <c r="C22" i="1"/>
  <c r="B22" i="1"/>
  <c r="K21" i="1"/>
  <c r="J21" i="1"/>
  <c r="L21" i="1" s="1"/>
  <c r="I21" i="1"/>
  <c r="E21" i="1"/>
  <c r="D21" i="1"/>
  <c r="F21" i="1" s="1"/>
  <c r="C21" i="1"/>
  <c r="K20" i="1"/>
  <c r="K26" i="1" s="1"/>
  <c r="J20" i="1"/>
  <c r="J26" i="1" s="1"/>
  <c r="I20" i="1"/>
  <c r="I26" i="1" s="1"/>
  <c r="C25" i="1" s="1"/>
  <c r="E20" i="1"/>
  <c r="E24" i="1" s="1"/>
  <c r="E26" i="1" s="1"/>
  <c r="D20" i="1"/>
  <c r="D24" i="1" s="1"/>
  <c r="D26" i="1" s="1"/>
  <c r="C20" i="1"/>
  <c r="C24" i="1" s="1"/>
  <c r="E18" i="1"/>
  <c r="D18" i="1"/>
  <c r="J16" i="1"/>
  <c r="I16" i="1"/>
  <c r="K15" i="1"/>
  <c r="L15" i="1" s="1"/>
  <c r="J15" i="1"/>
  <c r="I15" i="1"/>
  <c r="E15" i="1"/>
  <c r="F15" i="1" s="1"/>
  <c r="D15" i="1"/>
  <c r="C15" i="1"/>
  <c r="B15" i="1"/>
  <c r="K14" i="1"/>
  <c r="L14" i="1" s="1"/>
  <c r="J14" i="1"/>
  <c r="I14" i="1"/>
  <c r="E14" i="1"/>
  <c r="F14" i="1" s="1"/>
  <c r="D14" i="1"/>
  <c r="C14" i="1"/>
  <c r="B14" i="1"/>
  <c r="K13" i="1"/>
  <c r="L13" i="1" s="1"/>
  <c r="J13" i="1"/>
  <c r="I13" i="1"/>
  <c r="E13" i="1"/>
  <c r="F13" i="1" s="1"/>
  <c r="D13" i="1"/>
  <c r="C13" i="1"/>
  <c r="K12" i="1"/>
  <c r="L12" i="1" s="1"/>
  <c r="J12" i="1"/>
  <c r="I12" i="1"/>
  <c r="E12" i="1"/>
  <c r="F12" i="1" s="1"/>
  <c r="D12" i="1"/>
  <c r="C12" i="1"/>
  <c r="K11" i="1"/>
  <c r="L11" i="1" s="1"/>
  <c r="J11" i="1"/>
  <c r="I11" i="1"/>
  <c r="E11" i="1"/>
  <c r="F11" i="1" s="1"/>
  <c r="D11" i="1"/>
  <c r="C11" i="1"/>
  <c r="K10" i="1"/>
  <c r="L10" i="1" s="1"/>
  <c r="J10" i="1"/>
  <c r="I10" i="1"/>
  <c r="E10" i="1"/>
  <c r="F10" i="1" s="1"/>
  <c r="D10" i="1"/>
  <c r="C10" i="1"/>
  <c r="K9" i="1"/>
  <c r="K19" i="1" s="1"/>
  <c r="J9" i="1"/>
  <c r="J19" i="1" s="1"/>
  <c r="J30" i="1" s="1"/>
  <c r="I9" i="1"/>
  <c r="I19" i="1" s="1"/>
  <c r="E9" i="1"/>
  <c r="F9" i="1" s="1"/>
  <c r="D9" i="1"/>
  <c r="D17" i="1" s="1"/>
  <c r="D19" i="1" s="1"/>
  <c r="C9" i="1"/>
  <c r="C17" i="1" s="1"/>
  <c r="L2" i="1"/>
  <c r="C26" i="1" l="1"/>
  <c r="D30" i="1"/>
  <c r="L26" i="1"/>
  <c r="L19" i="1"/>
  <c r="F26" i="1"/>
  <c r="C18" i="1"/>
  <c r="C19" i="1" s="1"/>
  <c r="C30" i="1" s="1"/>
  <c r="I30" i="1"/>
  <c r="F20" i="1"/>
  <c r="L20" i="1"/>
  <c r="E17" i="1"/>
  <c r="E19" i="1" s="1"/>
  <c r="L9" i="1"/>
  <c r="E29" i="1"/>
  <c r="F29" i="1" s="1"/>
  <c r="K29" i="1"/>
  <c r="L29" i="1" s="1"/>
  <c r="E30" i="1" l="1"/>
  <c r="F30" i="1" s="1"/>
  <c r="F19" i="1"/>
  <c r="K30" i="1"/>
  <c r="L30" i="1" s="1"/>
</calcChain>
</file>

<file path=xl/sharedStrings.xml><?xml version="1.0" encoding="utf-8"?>
<sst xmlns="http://schemas.openxmlformats.org/spreadsheetml/2006/main" count="81" uniqueCount="64">
  <si>
    <t>1/e. melléklet</t>
  </si>
  <si>
    <t>Balatonakali Önkormányzat 2016. évi működési és felhalmozási egyensúlyát bemutató összevont konszolidált mérleg</t>
  </si>
  <si>
    <t>Ft-ban</t>
  </si>
  <si>
    <t>Sor-   szám</t>
  </si>
  <si>
    <t>Megnevezés</t>
  </si>
  <si>
    <t>2016. évi előirányzat</t>
  </si>
  <si>
    <t>2016. évi módosított előirányzat</t>
  </si>
  <si>
    <t>Teljesítés</t>
  </si>
  <si>
    <t>Teljesítés %</t>
  </si>
  <si>
    <t>Sor-   sz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</si>
  <si>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</si>
  <si>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</si>
  <si>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</si>
  <si>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</si>
  <si>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</si>
  <si>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</si>
  <si>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</si>
  <si>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</si>
  <si>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</si>
  <si>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</si>
  <si>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</si>
  <si>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</si>
  <si>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01</t>
  </si>
  <si>
    <t>Működési bevételek</t>
  </si>
  <si>
    <t>Személyi jellegű kiadások</t>
  </si>
  <si>
    <t>02</t>
  </si>
  <si>
    <t>Vagyoni típusú adók</t>
  </si>
  <si>
    <t>Munkaadót terhelő járulékok</t>
  </si>
  <si>
    <t>03</t>
  </si>
  <si>
    <t>Termékek és szolgáltatások adói</t>
  </si>
  <si>
    <t>Dologi kiadások</t>
  </si>
  <si>
    <t>04</t>
  </si>
  <si>
    <t>Egyéb közhatalmi bevételek</t>
  </si>
  <si>
    <t>Önkormányzatok által folyósított ellátások</t>
  </si>
  <si>
    <t>05</t>
  </si>
  <si>
    <t>Önkormányzatok működési támogatása</t>
  </si>
  <si>
    <t>Elvonások és befizetések kiadásai</t>
  </si>
  <si>
    <t>06</t>
  </si>
  <si>
    <t>Működési célú támogatások államháztartáson belülre</t>
  </si>
  <si>
    <t>07</t>
  </si>
  <si>
    <t>Működési célú támogatások államháztartáson kívülre</t>
  </si>
  <si>
    <t>08</t>
  </si>
  <si>
    <t>Tartalékok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</si>
  <si>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</si>
  <si>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</si>
  <si>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</si>
  <si>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</si>
  <si>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és tőke jellegű bevételek</t>
  </si>
  <si>
    <t>09</t>
  </si>
  <si>
    <t>Beruházások</t>
  </si>
  <si>
    <t>Felhamozási célú átvett pénzeszközök</t>
  </si>
  <si>
    <t>Felújítások</t>
  </si>
  <si>
    <t>10</t>
  </si>
  <si>
    <t>Felhalmozási célú támogatások</t>
  </si>
  <si>
    <t>11</t>
  </si>
  <si>
    <t>Önkormányzatok felhalmozási támogatása</t>
  </si>
  <si>
    <t>Összes költségvetési felhalmozási bevétel</t>
  </si>
  <si>
    <t>Összes felhalmozási bevétel</t>
  </si>
  <si>
    <t>Összes felhalmozási kiadás</t>
  </si>
  <si>
    <t>Finanszírozási bevételek</t>
  </si>
  <si>
    <t>Finanszírozási kiadások</t>
  </si>
  <si>
    <t>Összes finanszírozási bevétel</t>
  </si>
  <si>
    <t>Összes finanszírozási kiadás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</si>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</sst>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0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64"/>
      </left>
      <right/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double">
        <color indexed="64"/>
      </right>
      <top style="double">
        <color indexed="8"/>
      </top>
      <bottom style="thin">
        <color indexed="64"/>
      </bottom>
      <diagonal/>
    </border>
    <border>
      <left style="double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1" applyFont="1" applyBorder="1" applyAlignment="1">
      <alignment vertical="center"/>
    </xf>
    <xf numFmtId="3" fontId="2" fillId="0" borderId="17" xfId="1" applyNumberFormat="1" applyFont="1" applyBorder="1" applyAlignment="1">
      <alignment horizontal="right" vertical="center"/>
    </xf>
    <xf numFmtId="10" fontId="2" fillId="0" borderId="18" xfId="1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wrapText="1"/>
    </xf>
    <xf numFmtId="10" fontId="2" fillId="0" borderId="20" xfId="1" applyNumberFormat="1" applyFont="1" applyBorder="1" applyAlignment="1">
      <alignment horizontal="right" vertical="center"/>
    </xf>
    <xf numFmtId="3" fontId="1" fillId="0" borderId="0" xfId="1" applyNumberFormat="1" applyAlignme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1" applyFont="1" applyBorder="1" applyAlignment="1">
      <alignment vertical="center"/>
    </xf>
    <xf numFmtId="3" fontId="2" fillId="0" borderId="23" xfId="1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1" applyFont="1" applyBorder="1" applyAlignment="1">
      <alignment vertical="center"/>
    </xf>
    <xf numFmtId="10" fontId="2" fillId="0" borderId="26" xfId="1" applyNumberFormat="1" applyFont="1" applyBorder="1" applyAlignment="1">
      <alignment horizontal="right" vertical="center"/>
    </xf>
    <xf numFmtId="0" fontId="2" fillId="0" borderId="25" xfId="1" applyFont="1" applyBorder="1" applyAlignment="1">
      <alignment vertical="center" wrapText="1"/>
    </xf>
    <xf numFmtId="3" fontId="2" fillId="0" borderId="27" xfId="1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 wrapText="1"/>
    </xf>
    <xf numFmtId="3" fontId="2" fillId="0" borderId="0" xfId="1" applyNumberFormat="1" applyFont="1" applyBorder="1" applyAlignment="1">
      <alignment horizontal="right" vertical="center"/>
    </xf>
    <xf numFmtId="3" fontId="2" fillId="0" borderId="29" xfId="1" applyNumberFormat="1" applyFont="1" applyBorder="1" applyAlignment="1">
      <alignment horizontal="right" vertical="center"/>
    </xf>
    <xf numFmtId="10" fontId="2" fillId="0" borderId="30" xfId="1" applyNumberFormat="1" applyFont="1" applyBorder="1" applyAlignment="1">
      <alignment horizontal="right" vertical="center"/>
    </xf>
    <xf numFmtId="3" fontId="2" fillId="0" borderId="31" xfId="1" applyNumberFormat="1" applyFont="1" applyBorder="1" applyAlignment="1">
      <alignment horizontal="right" vertical="center"/>
    </xf>
    <xf numFmtId="10" fontId="2" fillId="0" borderId="27" xfId="1" applyNumberFormat="1" applyFont="1" applyBorder="1" applyAlignment="1">
      <alignment horizontal="right" vertical="center"/>
    </xf>
    <xf numFmtId="10" fontId="2" fillId="0" borderId="33" xfId="1" applyNumberFormat="1" applyFont="1" applyBorder="1" applyAlignment="1">
      <alignment horizontal="right" vertical="center"/>
    </xf>
    <xf numFmtId="3" fontId="2" fillId="0" borderId="35" xfId="1" applyNumberFormat="1" applyFont="1" applyBorder="1" applyAlignment="1">
      <alignment horizontal="right" vertical="center"/>
    </xf>
    <xf numFmtId="3" fontId="2" fillId="0" borderId="36" xfId="1" applyNumberFormat="1" applyFont="1" applyBorder="1" applyAlignment="1">
      <alignment horizontal="right" vertical="center"/>
    </xf>
    <xf numFmtId="10" fontId="2" fillId="0" borderId="37" xfId="1" applyNumberFormat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10" fontId="2" fillId="0" borderId="14" xfId="1" applyNumberFormat="1" applyFont="1" applyBorder="1" applyAlignment="1">
      <alignment vertical="center"/>
    </xf>
    <xf numFmtId="3" fontId="3" fillId="0" borderId="40" xfId="1" applyNumberFormat="1" applyFont="1" applyBorder="1" applyAlignment="1">
      <alignment horizontal="right" vertical="center"/>
    </xf>
    <xf numFmtId="3" fontId="3" fillId="0" borderId="41" xfId="1" applyNumberFormat="1" applyFont="1" applyBorder="1" applyAlignment="1">
      <alignment horizontal="right" vertical="center"/>
    </xf>
    <xf numFmtId="10" fontId="3" fillId="0" borderId="42" xfId="1" applyNumberFormat="1" applyFont="1" applyBorder="1" applyAlignment="1">
      <alignment horizontal="right" vertical="center"/>
    </xf>
    <xf numFmtId="3" fontId="3" fillId="0" borderId="42" xfId="1" applyNumberFormat="1" applyFont="1" applyBorder="1" applyAlignment="1">
      <alignment horizontal="right" vertical="center"/>
    </xf>
    <xf numFmtId="10" fontId="3" fillId="0" borderId="45" xfId="1" applyNumberFormat="1" applyFont="1" applyBorder="1" applyAlignment="1">
      <alignment horizontal="right" vertical="center"/>
    </xf>
    <xf numFmtId="49" fontId="2" fillId="0" borderId="24" xfId="0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/>
    </xf>
    <xf numFmtId="3" fontId="2" fillId="0" borderId="4" xfId="1" applyNumberFormat="1" applyFont="1" applyBorder="1" applyAlignment="1">
      <alignment horizontal="right" vertical="center"/>
    </xf>
    <xf numFmtId="0" fontId="2" fillId="0" borderId="46" xfId="1" applyFont="1" applyBorder="1" applyAlignment="1">
      <alignment vertical="center"/>
    </xf>
    <xf numFmtId="3" fontId="2" fillId="0" borderId="47" xfId="1" applyNumberFormat="1" applyFont="1" applyBorder="1" applyAlignment="1">
      <alignment horizontal="right" vertical="center"/>
    </xf>
    <xf numFmtId="3" fontId="2" fillId="0" borderId="48" xfId="1" applyNumberFormat="1" applyFont="1" applyBorder="1" applyAlignment="1">
      <alignment vertical="center"/>
    </xf>
    <xf numFmtId="0" fontId="2" fillId="0" borderId="49" xfId="0" applyFont="1" applyBorder="1" applyAlignment="1">
      <alignment horizontal="center" vertical="center" wrapText="1"/>
    </xf>
    <xf numFmtId="10" fontId="2" fillId="0" borderId="50" xfId="1" applyNumberFormat="1" applyFont="1" applyBorder="1" applyAlignment="1">
      <alignment horizontal="right" vertical="center"/>
    </xf>
    <xf numFmtId="0" fontId="2" fillId="0" borderId="5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6" xfId="0" applyFont="1" applyBorder="1" applyAlignment="1">
      <alignment vertical="center"/>
    </xf>
    <xf numFmtId="3" fontId="2" fillId="0" borderId="57" xfId="0" applyNumberFormat="1" applyFont="1" applyBorder="1" applyAlignment="1">
      <alignment horizontal="right" vertical="center"/>
    </xf>
    <xf numFmtId="10" fontId="2" fillId="0" borderId="58" xfId="0" applyNumberFormat="1" applyFont="1" applyBorder="1" applyAlignment="1">
      <alignment horizontal="right" vertical="center"/>
    </xf>
    <xf numFmtId="0" fontId="2" fillId="0" borderId="59" xfId="0" applyFont="1" applyBorder="1" applyAlignment="1">
      <alignment horizontal="center" vertical="center"/>
    </xf>
    <xf numFmtId="3" fontId="2" fillId="0" borderId="60" xfId="0" applyNumberFormat="1" applyFont="1" applyBorder="1" applyAlignment="1">
      <alignment horizontal="right" vertical="center"/>
    </xf>
    <xf numFmtId="10" fontId="2" fillId="0" borderId="61" xfId="0" applyNumberFormat="1" applyFont="1" applyBorder="1" applyAlignment="1">
      <alignment horizontal="right" vertical="center"/>
    </xf>
    <xf numFmtId="0" fontId="2" fillId="0" borderId="62" xfId="0" applyFont="1" applyBorder="1" applyAlignment="1">
      <alignment vertical="center"/>
    </xf>
    <xf numFmtId="3" fontId="2" fillId="0" borderId="17" xfId="0" applyNumberFormat="1" applyFont="1" applyBorder="1" applyAlignment="1">
      <alignment horizontal="right" vertical="center"/>
    </xf>
    <xf numFmtId="10" fontId="2" fillId="0" borderId="63" xfId="0" applyNumberFormat="1" applyFont="1" applyBorder="1" applyAlignment="1">
      <alignment horizontal="right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vertical="center"/>
    </xf>
    <xf numFmtId="3" fontId="2" fillId="0" borderId="66" xfId="0" applyNumberFormat="1" applyFont="1" applyBorder="1" applyAlignment="1">
      <alignment horizontal="right" vertical="center"/>
    </xf>
    <xf numFmtId="10" fontId="2" fillId="0" borderId="67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3" fontId="3" fillId="0" borderId="40" xfId="0" applyNumberFormat="1" applyFont="1" applyBorder="1" applyAlignment="1">
      <alignment horizontal="right" vertical="center"/>
    </xf>
    <xf numFmtId="10" fontId="3" fillId="0" borderId="40" xfId="0" applyNumberFormat="1" applyFont="1" applyBorder="1" applyAlignment="1">
      <alignment horizontal="right" vertical="center"/>
    </xf>
    <xf numFmtId="10" fontId="3" fillId="0" borderId="45" xfId="0" applyNumberFormat="1" applyFont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10" fontId="3" fillId="2" borderId="11" xfId="0" applyNumberFormat="1" applyFont="1" applyFill="1" applyBorder="1" applyAlignment="1">
      <alignment horizontal="right" vertical="center"/>
    </xf>
    <xf numFmtId="0" fontId="3" fillId="2" borderId="44" xfId="0" applyFont="1" applyFill="1" applyBorder="1" applyAlignment="1">
      <alignment vertical="center"/>
    </xf>
    <xf numFmtId="0" fontId="3" fillId="2" borderId="69" xfId="0" applyFont="1" applyFill="1" applyBorder="1" applyAlignment="1">
      <alignment vertical="center"/>
    </xf>
    <xf numFmtId="10" fontId="3" fillId="2" borderId="14" xfId="0" applyNumberFormat="1" applyFont="1" applyFill="1" applyBorder="1" applyAlignment="1">
      <alignment horizontal="right" vertical="center"/>
    </xf>
    <xf numFmtId="0" fontId="2" fillId="0" borderId="0" xfId="1" applyFont="1"/>
    <xf numFmtId="0" fontId="1" fillId="0" borderId="0" xfId="1"/>
    <xf numFmtId="0" fontId="3" fillId="2" borderId="39" xfId="0" applyFont="1" applyFill="1" applyBorder="1" applyAlignment="1">
      <alignment horizontal="right" vertical="center"/>
    </xf>
    <xf numFmtId="0" fontId="2" fillId="0" borderId="51" xfId="1" applyFont="1" applyBorder="1" applyAlignment="1">
      <alignment horizontal="right" vertical="center"/>
    </xf>
    <xf numFmtId="0" fontId="2" fillId="0" borderId="52" xfId="1" applyFont="1" applyBorder="1" applyAlignment="1">
      <alignment horizontal="right" vertical="center"/>
    </xf>
    <xf numFmtId="0" fontId="2" fillId="0" borderId="54" xfId="1" applyFont="1" applyBorder="1" applyAlignment="1">
      <alignment horizontal="right" vertical="center"/>
    </xf>
    <xf numFmtId="0" fontId="2" fillId="0" borderId="55" xfId="1" applyFont="1" applyBorder="1" applyAlignment="1">
      <alignment horizontal="right" vertical="center"/>
    </xf>
    <xf numFmtId="0" fontId="3" fillId="0" borderId="39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3" fillId="0" borderId="44" xfId="1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68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2" fillId="0" borderId="32" xfId="1" applyFont="1" applyBorder="1" applyAlignment="1">
      <alignment horizontal="right" vertical="center"/>
    </xf>
    <xf numFmtId="0" fontId="2" fillId="0" borderId="28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34" xfId="1" applyFont="1" applyBorder="1" applyAlignment="1">
      <alignment horizontal="right" vertical="center"/>
    </xf>
  </cellXfs>
  <cellStyles count="2">
    <cellStyle name="Normál" xfId="0" builtinId="0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  <row r="19">
          <cell r="B19" t="str">
            <v>Működési célú támogatások bevételei államháztartáson belülről</v>
          </cell>
        </row>
        <row r="20">
          <cell r="B20" t="str">
            <v>Felhalmozási célú támogatások bevételei államháztartáson belülről</v>
          </cell>
        </row>
        <row r="22">
          <cell r="B22" t="str">
            <v>Működési célú átvett pénzeszköz</v>
          </cell>
        </row>
        <row r="27">
          <cell r="D27">
            <v>218782933</v>
          </cell>
          <cell r="E27">
            <v>218782933</v>
          </cell>
        </row>
        <row r="28">
          <cell r="C28">
            <v>0</v>
          </cell>
          <cell r="D28">
            <v>2539871</v>
          </cell>
          <cell r="E28">
            <v>2539871</v>
          </cell>
        </row>
        <row r="39">
          <cell r="C39">
            <v>2365000</v>
          </cell>
          <cell r="D39">
            <v>102695462</v>
          </cell>
          <cell r="E39">
            <v>102695462</v>
          </cell>
        </row>
      </sheetData>
      <sheetData sheetId="4"/>
      <sheetData sheetId="5"/>
      <sheetData sheetId="6"/>
      <sheetData sheetId="7"/>
      <sheetData sheetId="8">
        <row r="14">
          <cell r="C14">
            <v>63751847</v>
          </cell>
          <cell r="D14">
            <v>78437817</v>
          </cell>
          <cell r="E14">
            <v>78437817</v>
          </cell>
        </row>
        <row r="15">
          <cell r="C15">
            <v>734153</v>
          </cell>
          <cell r="D15">
            <v>3513380</v>
          </cell>
          <cell r="E15">
            <v>3513380</v>
          </cell>
        </row>
        <row r="20">
          <cell r="C20">
            <v>0</v>
          </cell>
          <cell r="D20">
            <v>0</v>
          </cell>
          <cell r="E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</row>
        <row r="23">
          <cell r="C23">
            <v>48050000</v>
          </cell>
          <cell r="D23">
            <v>48028510</v>
          </cell>
          <cell r="E23">
            <v>52613334</v>
          </cell>
        </row>
        <row r="33">
          <cell r="C33">
            <v>29150000</v>
          </cell>
          <cell r="D33">
            <v>29100000</v>
          </cell>
          <cell r="E33">
            <v>38655216</v>
          </cell>
        </row>
        <row r="34">
          <cell r="C34">
            <v>300000</v>
          </cell>
          <cell r="D34">
            <v>208000</v>
          </cell>
          <cell r="E34">
            <v>235195</v>
          </cell>
        </row>
        <row r="51">
          <cell r="C51">
            <v>58480000</v>
          </cell>
          <cell r="D51">
            <v>73607497</v>
          </cell>
          <cell r="E51">
            <v>74035592</v>
          </cell>
        </row>
        <row r="54">
          <cell r="C54">
            <v>2800000</v>
          </cell>
          <cell r="D54">
            <v>6429920</v>
          </cell>
          <cell r="E54">
            <v>6441731</v>
          </cell>
        </row>
        <row r="58">
          <cell r="C58">
            <v>0</v>
          </cell>
          <cell r="D58">
            <v>1100345</v>
          </cell>
          <cell r="E58">
            <v>1210345</v>
          </cell>
        </row>
        <row r="63">
          <cell r="C63">
            <v>3793000</v>
          </cell>
          <cell r="D63">
            <v>3781745</v>
          </cell>
          <cell r="E63">
            <v>3781765</v>
          </cell>
        </row>
      </sheetData>
      <sheetData sheetId="9">
        <row r="19">
          <cell r="C19">
            <v>35374000</v>
          </cell>
          <cell r="D19">
            <v>31722248</v>
          </cell>
          <cell r="E19">
            <v>31722248</v>
          </cell>
        </row>
        <row r="20">
          <cell r="C20">
            <v>10717000</v>
          </cell>
          <cell r="D20">
            <v>9180901</v>
          </cell>
          <cell r="E20">
            <v>9180901</v>
          </cell>
        </row>
        <row r="46">
          <cell r="C46">
            <v>101504000</v>
          </cell>
          <cell r="D46">
            <v>115208368</v>
          </cell>
          <cell r="E46">
            <v>102152732</v>
          </cell>
        </row>
        <row r="57">
          <cell r="C57">
            <v>3250000</v>
          </cell>
          <cell r="D57">
            <v>4350000</v>
          </cell>
          <cell r="E57">
            <v>3039720</v>
          </cell>
        </row>
        <row r="59">
          <cell r="C59">
            <v>420000</v>
          </cell>
          <cell r="D59">
            <v>1036613</v>
          </cell>
          <cell r="E59">
            <v>1036613</v>
          </cell>
        </row>
        <row r="60">
          <cell r="C60">
            <v>13116000</v>
          </cell>
          <cell r="D60">
            <v>13817000</v>
          </cell>
          <cell r="E60">
            <v>13775549</v>
          </cell>
        </row>
        <row r="63">
          <cell r="C63">
            <v>6444000</v>
          </cell>
          <cell r="D63">
            <v>19469800</v>
          </cell>
          <cell r="E63">
            <v>19439620</v>
          </cell>
        </row>
        <row r="66">
          <cell r="C66">
            <v>83159000</v>
          </cell>
          <cell r="D66">
            <v>18387868</v>
          </cell>
        </row>
        <row r="73">
          <cell r="C73">
            <v>149476000</v>
          </cell>
          <cell r="D73">
            <v>121766000</v>
          </cell>
          <cell r="E73">
            <v>89136513</v>
          </cell>
        </row>
        <row r="76">
          <cell r="C76">
            <v>0</v>
          </cell>
          <cell r="D76">
            <v>8483000</v>
          </cell>
          <cell r="E76">
            <v>8462753</v>
          </cell>
        </row>
        <row r="79">
          <cell r="C79">
            <v>375000</v>
          </cell>
          <cell r="D79">
            <v>375000</v>
          </cell>
          <cell r="E79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2">
          <cell r="C12">
            <v>1203000</v>
          </cell>
          <cell r="D12">
            <v>1063102</v>
          </cell>
          <cell r="E12">
            <v>1063102</v>
          </cell>
        </row>
      </sheetData>
      <sheetData sheetId="32">
        <row r="16">
          <cell r="C16">
            <v>11300000</v>
          </cell>
          <cell r="D16">
            <v>11325590</v>
          </cell>
          <cell r="E16">
            <v>11325590</v>
          </cell>
        </row>
        <row r="17">
          <cell r="C17">
            <v>2991000</v>
          </cell>
          <cell r="D17">
            <v>2998934</v>
          </cell>
          <cell r="E17">
            <v>2998934</v>
          </cell>
        </row>
        <row r="39">
          <cell r="C39">
            <v>6554000</v>
          </cell>
          <cell r="D39">
            <v>5776336</v>
          </cell>
          <cell r="E39">
            <v>4826814</v>
          </cell>
        </row>
      </sheetData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/>
  </sheetViews>
  <sheetFormatPr defaultColWidth="11.5546875" defaultRowHeight="13.2" x14ac:dyDescent="0.25"/>
  <cols>
    <col min="1" max="1" width="4.6640625" style="87" customWidth="1"/>
    <col min="2" max="2" width="30.6640625" style="87" customWidth="1"/>
    <col min="3" max="6" width="9.6640625" style="87" customWidth="1"/>
    <col min="7" max="7" width="4.6640625" style="87" customWidth="1"/>
    <col min="8" max="8" width="30.6640625" style="87" customWidth="1"/>
    <col min="9" max="9" width="10.6640625" style="87" customWidth="1"/>
    <col min="10" max="12" width="10.6640625" style="88" customWidth="1"/>
    <col min="13" max="250" width="9.109375" style="88" customWidth="1"/>
    <col min="251" max="16384" width="11.5546875" style="88"/>
  </cols>
  <sheetData>
    <row r="1" spans="1:13" s="1" customFormat="1" ht="15" customHeight="1" x14ac:dyDescent="0.25">
      <c r="B1" s="2"/>
      <c r="C1" s="2"/>
      <c r="D1" s="2"/>
      <c r="E1" s="2"/>
      <c r="F1" s="2"/>
      <c r="G1" s="2"/>
      <c r="H1" s="2"/>
      <c r="L1" s="3" t="s">
        <v>0</v>
      </c>
    </row>
    <row r="2" spans="1:13" s="1" customFormat="1" ht="15" customHeight="1" x14ac:dyDescent="0.25">
      <c r="A2" s="2"/>
      <c r="B2" s="2"/>
      <c r="C2" s="2"/>
      <c r="D2" s="2"/>
      <c r="E2" s="2"/>
      <c r="F2" s="2"/>
      <c r="G2" s="2"/>
      <c r="H2" s="2"/>
      <c r="L2" s="3" t="str">
        <f>'[1]1.d sz. melléklet'!F2</f>
        <v>a   4/2017. (V.31.) önkormányzati rendelethez</v>
      </c>
    </row>
    <row r="3" spans="1:13" s="1" customFormat="1" ht="15" customHeight="1" x14ac:dyDescent="0.25">
      <c r="A3" s="4"/>
      <c r="B3" s="5"/>
      <c r="C3" s="5"/>
      <c r="D3" s="5"/>
      <c r="E3" s="5"/>
      <c r="F3" s="5"/>
      <c r="G3" s="5"/>
      <c r="H3" s="5"/>
      <c r="I3" s="5"/>
    </row>
    <row r="4" spans="1:13" s="1" customFormat="1" ht="15" customHeight="1" x14ac:dyDescent="0.25">
      <c r="A4" s="100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1:13" s="1" customFormat="1" ht="15" customHeight="1" x14ac:dyDescent="0.25">
      <c r="A5" s="4"/>
      <c r="B5" s="5"/>
      <c r="C5" s="5"/>
      <c r="D5" s="5"/>
      <c r="E5" s="5"/>
      <c r="F5" s="5"/>
      <c r="G5" s="4"/>
      <c r="H5" s="4"/>
      <c r="I5" s="5"/>
    </row>
    <row r="6" spans="1:13" s="1" customFormat="1" ht="15" customHeight="1" thickBot="1" x14ac:dyDescent="0.3">
      <c r="A6" s="4"/>
      <c r="B6" s="5"/>
      <c r="C6" s="5"/>
      <c r="D6" s="5"/>
      <c r="E6" s="5"/>
      <c r="F6" s="5"/>
      <c r="G6" s="4"/>
      <c r="H6" s="6"/>
      <c r="L6" s="7" t="s">
        <v>2</v>
      </c>
    </row>
    <row r="7" spans="1:13" s="1" customFormat="1" ht="37.5" customHeight="1" thickTop="1" x14ac:dyDescent="0.25">
      <c r="A7" s="8" t="s">
        <v>3</v>
      </c>
      <c r="B7" s="9" t="s">
        <v>4</v>
      </c>
      <c r="C7" s="10" t="s">
        <v>5</v>
      </c>
      <c r="D7" s="11" t="s">
        <v>6</v>
      </c>
      <c r="E7" s="12" t="s">
        <v>7</v>
      </c>
      <c r="F7" s="13" t="s">
        <v>8</v>
      </c>
      <c r="G7" s="8" t="s">
        <v>9</v>
      </c>
      <c r="H7" s="9" t="s">
        <v>4</v>
      </c>
      <c r="I7" s="10" t="s">
        <v>5</v>
      </c>
      <c r="J7" s="11" t="s">
        <v>6</v>
      </c>
      <c r="K7" s="12" t="s">
        <v>7</v>
      </c>
      <c r="L7" s="14" t="s">
        <v>8</v>
      </c>
    </row>
    <row r="8" spans="1:13" s="1" customFormat="1" ht="16.5" customHeight="1" thickBot="1" x14ac:dyDescent="0.3">
      <c r="A8" s="15" t="s">
        <v>10</v>
      </c>
      <c r="B8" s="16" t="s">
        <v>11</v>
      </c>
      <c r="C8" s="17" t="s">
        <v>12</v>
      </c>
      <c r="D8" s="18" t="s">
        <v>13</v>
      </c>
      <c r="E8" s="19" t="s">
        <v>14</v>
      </c>
      <c r="F8" s="20" t="s">
        <v>15</v>
      </c>
      <c r="G8" s="15" t="s">
        <v>16</v>
      </c>
      <c r="H8" s="16" t="s">
        <v>17</v>
      </c>
      <c r="I8" s="17" t="s">
        <v>18</v>
      </c>
      <c r="J8" s="18" t="s">
        <v>19</v>
      </c>
      <c r="K8" s="19" t="s">
        <v>20</v>
      </c>
      <c r="L8" s="21" t="s">
        <v>21</v>
      </c>
    </row>
    <row r="9" spans="1:13" s="1" customFormat="1" ht="15" customHeight="1" thickTop="1" x14ac:dyDescent="0.25">
      <c r="A9" s="22" t="s">
        <v>22</v>
      </c>
      <c r="B9" s="23" t="s">
        <v>23</v>
      </c>
      <c r="C9" s="24">
        <f>'[1]5.sz. melléklet'!C51+'[1]28.sz. melléklet'!C12</f>
        <v>59683000</v>
      </c>
      <c r="D9" s="24">
        <f>'[1]5.sz. melléklet'!D51+'[1]28.sz. melléklet'!D12</f>
        <v>74670599</v>
      </c>
      <c r="E9" s="24">
        <f>'[1]5.sz. melléklet'!E51+'[1]28.sz. melléklet'!E12</f>
        <v>75098694</v>
      </c>
      <c r="F9" s="25">
        <f>E9/D9</f>
        <v>1.0057331132431386</v>
      </c>
      <c r="G9" s="26" t="s">
        <v>22</v>
      </c>
      <c r="H9" s="23" t="s">
        <v>24</v>
      </c>
      <c r="I9" s="24">
        <f>'[1]6.sz. melléklet'!C19+'[1]29.sz. melléklet'!C16</f>
        <v>46674000</v>
      </c>
      <c r="J9" s="24">
        <f>'[1]6.sz. melléklet'!D19+'[1]29.sz. melléklet'!D16</f>
        <v>43047838</v>
      </c>
      <c r="K9" s="24">
        <f>'[1]6.sz. melléklet'!E19+'[1]29.sz. melléklet'!E16</f>
        <v>43047838</v>
      </c>
      <c r="L9" s="27">
        <f>K9/J9</f>
        <v>1</v>
      </c>
      <c r="M9" s="28"/>
    </row>
    <row r="10" spans="1:13" s="1" customFormat="1" ht="15" customHeight="1" x14ac:dyDescent="0.25">
      <c r="A10" s="29" t="s">
        <v>25</v>
      </c>
      <c r="B10" s="30" t="s">
        <v>26</v>
      </c>
      <c r="C10" s="31">
        <f>'[1]5.sz. melléklet'!C23</f>
        <v>48050000</v>
      </c>
      <c r="D10" s="31">
        <f>'[1]5.sz. melléklet'!D23</f>
        <v>48028510</v>
      </c>
      <c r="E10" s="31">
        <f>'[1]5.sz. melléklet'!E23</f>
        <v>52613334</v>
      </c>
      <c r="F10" s="25">
        <f t="shared" ref="F10:F15" si="0">E10/D10</f>
        <v>1.095460467126713</v>
      </c>
      <c r="G10" s="32" t="s">
        <v>25</v>
      </c>
      <c r="H10" s="33" t="s">
        <v>27</v>
      </c>
      <c r="I10" s="24">
        <f>'[1]6.sz. melléklet'!C20+'[1]29.sz. melléklet'!C17</f>
        <v>13708000</v>
      </c>
      <c r="J10" s="24">
        <f>'[1]6.sz. melléklet'!D20+'[1]29.sz. melléklet'!D17</f>
        <v>12179835</v>
      </c>
      <c r="K10" s="24">
        <f>'[1]6.sz. melléklet'!E20+'[1]29.sz. melléklet'!E17</f>
        <v>12179835</v>
      </c>
      <c r="L10" s="34">
        <f t="shared" ref="L10:L15" si="1">K10/J10</f>
        <v>1</v>
      </c>
      <c r="M10" s="28"/>
    </row>
    <row r="11" spans="1:13" s="1" customFormat="1" ht="15" customHeight="1" x14ac:dyDescent="0.25">
      <c r="A11" s="29" t="s">
        <v>28</v>
      </c>
      <c r="B11" s="30" t="s">
        <v>29</v>
      </c>
      <c r="C11" s="31">
        <f>'[1]5.sz. melléklet'!C33</f>
        <v>29150000</v>
      </c>
      <c r="D11" s="31">
        <f>'[1]5.sz. melléklet'!D33</f>
        <v>29100000</v>
      </c>
      <c r="E11" s="31">
        <f>'[1]5.sz. melléklet'!E33</f>
        <v>38655216</v>
      </c>
      <c r="F11" s="25">
        <f t="shared" si="0"/>
        <v>1.3283579381443298</v>
      </c>
      <c r="G11" s="32" t="s">
        <v>28</v>
      </c>
      <c r="H11" s="33" t="s">
        <v>30</v>
      </c>
      <c r="I11" s="31">
        <f>'[1]6.sz. melléklet'!C46+'[1]29.sz. melléklet'!C39</f>
        <v>108058000</v>
      </c>
      <c r="J11" s="31">
        <f>'[1]6.sz. melléklet'!D46+'[1]29.sz. melléklet'!D39</f>
        <v>120984704</v>
      </c>
      <c r="K11" s="31">
        <f>'[1]6.sz. melléklet'!E46+'[1]29.sz. melléklet'!E39</f>
        <v>106979546</v>
      </c>
      <c r="L11" s="34">
        <f t="shared" si="1"/>
        <v>0.8842402590000138</v>
      </c>
      <c r="M11" s="28"/>
    </row>
    <row r="12" spans="1:13" s="1" customFormat="1" ht="15" customHeight="1" x14ac:dyDescent="0.25">
      <c r="A12" s="29" t="s">
        <v>31</v>
      </c>
      <c r="B12" s="30" t="s">
        <v>32</v>
      </c>
      <c r="C12" s="31">
        <f>'[1]5.sz. melléklet'!C34</f>
        <v>300000</v>
      </c>
      <c r="D12" s="31">
        <f>'[1]5.sz. melléklet'!D34</f>
        <v>208000</v>
      </c>
      <c r="E12" s="31">
        <f>'[1]5.sz. melléklet'!E34</f>
        <v>235195</v>
      </c>
      <c r="F12" s="25">
        <f t="shared" si="0"/>
        <v>1.1307451923076923</v>
      </c>
      <c r="G12" s="32" t="s">
        <v>31</v>
      </c>
      <c r="H12" s="33" t="s">
        <v>33</v>
      </c>
      <c r="I12" s="31">
        <f>'[1]6.sz. melléklet'!C57</f>
        <v>3250000</v>
      </c>
      <c r="J12" s="31">
        <f>'[1]6.sz. melléklet'!D57</f>
        <v>4350000</v>
      </c>
      <c r="K12" s="31">
        <f>'[1]6.sz. melléklet'!E57</f>
        <v>3039720</v>
      </c>
      <c r="L12" s="34">
        <f t="shared" si="1"/>
        <v>0.69878620689655169</v>
      </c>
      <c r="M12" s="28"/>
    </row>
    <row r="13" spans="1:13" s="1" customFormat="1" ht="15" customHeight="1" x14ac:dyDescent="0.25">
      <c r="A13" s="29" t="s">
        <v>34</v>
      </c>
      <c r="B13" s="35" t="s">
        <v>35</v>
      </c>
      <c r="C13" s="31">
        <f>'[1]5.sz. melléklet'!C14</f>
        <v>63751847</v>
      </c>
      <c r="D13" s="31">
        <f>'[1]5.sz. melléklet'!D14</f>
        <v>78437817</v>
      </c>
      <c r="E13" s="31">
        <f>'[1]5.sz. melléklet'!E14</f>
        <v>78437817</v>
      </c>
      <c r="F13" s="25">
        <f t="shared" si="0"/>
        <v>1</v>
      </c>
      <c r="G13" s="32" t="s">
        <v>34</v>
      </c>
      <c r="H13" s="33" t="s">
        <v>36</v>
      </c>
      <c r="I13" s="31">
        <f>'[1]6.sz. melléklet'!C59</f>
        <v>420000</v>
      </c>
      <c r="J13" s="31">
        <f>'[1]6.sz. melléklet'!D59</f>
        <v>1036613</v>
      </c>
      <c r="K13" s="31">
        <f>'[1]6.sz. melléklet'!E59</f>
        <v>1036613</v>
      </c>
      <c r="L13" s="34">
        <f t="shared" si="1"/>
        <v>1</v>
      </c>
      <c r="M13" s="28"/>
    </row>
    <row r="14" spans="1:13" s="1" customFormat="1" ht="24" x14ac:dyDescent="0.25">
      <c r="A14" s="29" t="s">
        <v>37</v>
      </c>
      <c r="B14" s="35" t="str">
        <f>'[1]1.d sz. melléklet'!B19</f>
        <v>Működési célú támogatások bevételei államháztartáson belülről</v>
      </c>
      <c r="C14" s="36">
        <f>'[1]5.sz. melléklet'!C15</f>
        <v>734153</v>
      </c>
      <c r="D14" s="36">
        <f>'[1]5.sz. melléklet'!D15</f>
        <v>3513380</v>
      </c>
      <c r="E14" s="36">
        <f>'[1]5.sz. melléklet'!E15</f>
        <v>3513380</v>
      </c>
      <c r="F14" s="25">
        <f t="shared" si="0"/>
        <v>1</v>
      </c>
      <c r="G14" s="26" t="s">
        <v>37</v>
      </c>
      <c r="H14" s="35" t="s">
        <v>38</v>
      </c>
      <c r="I14" s="31">
        <f>'[1]6.sz. melléklet'!C60</f>
        <v>13116000</v>
      </c>
      <c r="J14" s="31">
        <f>'[1]6.sz. melléklet'!D60</f>
        <v>13817000</v>
      </c>
      <c r="K14" s="31">
        <f>'[1]6.sz. melléklet'!E60</f>
        <v>13775549</v>
      </c>
      <c r="L14" s="34">
        <f t="shared" si="1"/>
        <v>0.997</v>
      </c>
      <c r="M14" s="28"/>
    </row>
    <row r="15" spans="1:13" s="1" customFormat="1" ht="24" x14ac:dyDescent="0.25">
      <c r="A15" s="29" t="s">
        <v>39</v>
      </c>
      <c r="B15" s="33" t="str">
        <f>'[1]1.d sz. melléklet'!B22</f>
        <v>Működési célú átvett pénzeszköz</v>
      </c>
      <c r="C15" s="36">
        <f>'[1]5.sz. melléklet'!C58</f>
        <v>0</v>
      </c>
      <c r="D15" s="36">
        <f>'[1]5.sz. melléklet'!D58</f>
        <v>1100345</v>
      </c>
      <c r="E15" s="36">
        <f>'[1]5.sz. melléklet'!E58</f>
        <v>1210345</v>
      </c>
      <c r="F15" s="25">
        <f t="shared" si="0"/>
        <v>1.099968646197329</v>
      </c>
      <c r="G15" s="32" t="s">
        <v>39</v>
      </c>
      <c r="H15" s="35" t="s">
        <v>40</v>
      </c>
      <c r="I15" s="31">
        <f>'[1]6.sz. melléklet'!C63</f>
        <v>6444000</v>
      </c>
      <c r="J15" s="31">
        <f>'[1]6.sz. melléklet'!D63</f>
        <v>19469800</v>
      </c>
      <c r="K15" s="31">
        <f>'[1]6.sz. melléklet'!E63</f>
        <v>19439620</v>
      </c>
      <c r="L15" s="34">
        <f t="shared" si="1"/>
        <v>0.9984499070355114</v>
      </c>
      <c r="M15" s="28"/>
    </row>
    <row r="16" spans="1:13" s="1" customFormat="1" ht="15" customHeight="1" x14ac:dyDescent="0.25">
      <c r="A16" s="37"/>
      <c r="B16" s="2"/>
      <c r="C16" s="38"/>
      <c r="D16" s="38"/>
      <c r="E16" s="39"/>
      <c r="F16" s="40"/>
      <c r="G16" s="26" t="s">
        <v>41</v>
      </c>
      <c r="H16" s="33" t="s">
        <v>42</v>
      </c>
      <c r="I16" s="31">
        <f>'[1]6.sz. melléklet'!C66</f>
        <v>83159000</v>
      </c>
      <c r="J16" s="31">
        <f>'[1]6.sz. melléklet'!D66</f>
        <v>18387868</v>
      </c>
      <c r="K16" s="41"/>
      <c r="L16" s="34"/>
      <c r="M16" s="28"/>
    </row>
    <row r="17" spans="1:13" s="1" customFormat="1" ht="15" customHeight="1" x14ac:dyDescent="0.25">
      <c r="A17" s="101" t="s">
        <v>43</v>
      </c>
      <c r="B17" s="101"/>
      <c r="C17" s="31">
        <f>SUM(C9:C15)</f>
        <v>201669000</v>
      </c>
      <c r="D17" s="41">
        <f>SUM(D9:D15)</f>
        <v>235058651</v>
      </c>
      <c r="E17" s="41">
        <f>SUM(E9:E15)</f>
        <v>249763981</v>
      </c>
      <c r="F17" s="42"/>
      <c r="G17" s="102"/>
      <c r="H17" s="103"/>
      <c r="I17" s="38"/>
      <c r="J17" s="38"/>
      <c r="K17" s="38"/>
      <c r="L17" s="43"/>
    </row>
    <row r="18" spans="1:13" s="1" customFormat="1" ht="15" customHeight="1" thickBot="1" x14ac:dyDescent="0.3">
      <c r="A18" s="104" t="s">
        <v>44</v>
      </c>
      <c r="B18" s="104"/>
      <c r="C18" s="44">
        <f>I19-C17</f>
        <v>73160000</v>
      </c>
      <c r="D18" s="45">
        <f>'[1]1.d sz. melléklet'!D27</f>
        <v>218782933</v>
      </c>
      <c r="E18" s="45">
        <f>'[1]1.d sz. melléklet'!E27</f>
        <v>218782933</v>
      </c>
      <c r="F18" s="46"/>
      <c r="G18" s="47"/>
      <c r="H18" s="48"/>
      <c r="I18" s="48"/>
      <c r="J18" s="48"/>
      <c r="K18" s="48"/>
      <c r="L18" s="49"/>
    </row>
    <row r="19" spans="1:13" s="1" customFormat="1" ht="15" customHeight="1" thickTop="1" thickBot="1" x14ac:dyDescent="0.3">
      <c r="A19" s="94" t="s">
        <v>45</v>
      </c>
      <c r="B19" s="94"/>
      <c r="C19" s="50">
        <f>SUM(C17:C18)</f>
        <v>274829000</v>
      </c>
      <c r="D19" s="51">
        <f>SUM(D17:D18)</f>
        <v>453841584</v>
      </c>
      <c r="E19" s="51">
        <f>SUM(E17:E18)</f>
        <v>468546914</v>
      </c>
      <c r="F19" s="52">
        <f>E19/D19</f>
        <v>1.0324019008359533</v>
      </c>
      <c r="G19" s="95" t="s">
        <v>46</v>
      </c>
      <c r="H19" s="96"/>
      <c r="I19" s="50">
        <f>SUM(I9:I16)</f>
        <v>274829000</v>
      </c>
      <c r="J19" s="51">
        <f>SUM(J9:J16)</f>
        <v>233273658</v>
      </c>
      <c r="K19" s="53">
        <f>SUM(K9:K16)</f>
        <v>199498721</v>
      </c>
      <c r="L19" s="54">
        <f>K19/J19</f>
        <v>0.85521324057943993</v>
      </c>
    </row>
    <row r="20" spans="1:13" s="1" customFormat="1" ht="15" customHeight="1" thickTop="1" x14ac:dyDescent="0.25">
      <c r="A20" s="29" t="s">
        <v>41</v>
      </c>
      <c r="B20" s="23" t="s">
        <v>47</v>
      </c>
      <c r="C20" s="24">
        <f>'[1]5.sz. melléklet'!C54</f>
        <v>2800000</v>
      </c>
      <c r="D20" s="24">
        <f>'[1]5.sz. melléklet'!D54</f>
        <v>6429920</v>
      </c>
      <c r="E20" s="24">
        <f>'[1]5.sz. melléklet'!E54</f>
        <v>6441731</v>
      </c>
      <c r="F20" s="25">
        <f>E20/D20</f>
        <v>1.0018368813297833</v>
      </c>
      <c r="G20" s="55" t="s">
        <v>48</v>
      </c>
      <c r="H20" s="56" t="s">
        <v>49</v>
      </c>
      <c r="I20" s="57">
        <f>'[1]6.sz. melléklet'!C73</f>
        <v>149476000</v>
      </c>
      <c r="J20" s="57">
        <f>'[1]6.sz. melléklet'!D73</f>
        <v>121766000</v>
      </c>
      <c r="K20" s="57">
        <f>'[1]6.sz. melléklet'!E73</f>
        <v>89136513</v>
      </c>
      <c r="L20" s="27">
        <f>K20/J20</f>
        <v>0.73203121561026885</v>
      </c>
    </row>
    <row r="21" spans="1:13" s="1" customFormat="1" ht="15" customHeight="1" x14ac:dyDescent="0.25">
      <c r="A21" s="29" t="s">
        <v>48</v>
      </c>
      <c r="B21" s="33" t="s">
        <v>50</v>
      </c>
      <c r="C21" s="31">
        <f>'[1]5.sz. melléklet'!C63</f>
        <v>3793000</v>
      </c>
      <c r="D21" s="31">
        <f>'[1]5.sz. melléklet'!D63</f>
        <v>3781745</v>
      </c>
      <c r="E21" s="31">
        <f>'[1]5.sz. melléklet'!E63</f>
        <v>3781765</v>
      </c>
      <c r="F21" s="25">
        <f>E21/D21</f>
        <v>1.0000052885638773</v>
      </c>
      <c r="G21" s="32">
        <v>10</v>
      </c>
      <c r="H21" s="58" t="s">
        <v>51</v>
      </c>
      <c r="I21" s="59">
        <f>'[1]6.sz. melléklet'!C76</f>
        <v>0</v>
      </c>
      <c r="J21" s="59">
        <f>'[1]6.sz. melléklet'!D76</f>
        <v>8483000</v>
      </c>
      <c r="K21" s="59">
        <f>'[1]6.sz. melléklet'!E76</f>
        <v>8462753</v>
      </c>
      <c r="L21" s="34">
        <f>K21/J21</f>
        <v>0.99761322645290584</v>
      </c>
      <c r="M21" s="28"/>
    </row>
    <row r="22" spans="1:13" s="1" customFormat="1" ht="24" x14ac:dyDescent="0.25">
      <c r="A22" s="29" t="s">
        <v>52</v>
      </c>
      <c r="B22" s="35" t="str">
        <f>'[1]1.d sz. melléklet'!B20</f>
        <v>Felhalmozási célú támogatások bevételei államháztartáson belülről</v>
      </c>
      <c r="C22" s="31">
        <f>'[1]5.sz. melléklet'!C21</f>
        <v>0</v>
      </c>
      <c r="D22" s="31">
        <f>'[1]5.sz. melléklet'!D21</f>
        <v>0</v>
      </c>
      <c r="E22" s="31">
        <f>'[1]5.sz. melléklet'!E21</f>
        <v>0</v>
      </c>
      <c r="F22" s="25"/>
      <c r="G22" s="32">
        <v>11</v>
      </c>
      <c r="H22" s="23" t="s">
        <v>53</v>
      </c>
      <c r="I22" s="24">
        <f>'[1]6.sz. melléklet'!C79</f>
        <v>375000</v>
      </c>
      <c r="J22" s="24">
        <f>'[1]6.sz. melléklet'!D79</f>
        <v>375000</v>
      </c>
      <c r="K22" s="24">
        <f>'[1]6.sz. melléklet'!E79</f>
        <v>0</v>
      </c>
      <c r="L22" s="43">
        <f>K22/J22</f>
        <v>0</v>
      </c>
      <c r="M22" s="28"/>
    </row>
    <row r="23" spans="1:13" s="1" customFormat="1" ht="15" customHeight="1" x14ac:dyDescent="0.25">
      <c r="A23" s="29" t="s">
        <v>54</v>
      </c>
      <c r="B23" s="35" t="s">
        <v>55</v>
      </c>
      <c r="C23" s="60">
        <f>'[1]5.sz. melléklet'!C20</f>
        <v>0</v>
      </c>
      <c r="D23" s="60">
        <f>'[1]5.sz. melléklet'!D20</f>
        <v>0</v>
      </c>
      <c r="E23" s="60">
        <f>'[1]5.sz. melléklet'!E20</f>
        <v>0</v>
      </c>
      <c r="F23" s="25"/>
      <c r="G23" s="61"/>
      <c r="H23" s="2"/>
      <c r="I23" s="39"/>
      <c r="J23" s="39"/>
      <c r="K23" s="39"/>
      <c r="L23" s="62"/>
      <c r="M23" s="28"/>
    </row>
    <row r="24" spans="1:13" s="1" customFormat="1" ht="15" customHeight="1" x14ac:dyDescent="0.25">
      <c r="A24" s="90" t="s">
        <v>56</v>
      </c>
      <c r="B24" s="91"/>
      <c r="C24" s="31">
        <f>SUM(C20:C23)</f>
        <v>6593000</v>
      </c>
      <c r="D24" s="31">
        <f>SUM(D20:D23)</f>
        <v>10211665</v>
      </c>
      <c r="E24" s="31">
        <f>SUM(E20:E23)</f>
        <v>10223496</v>
      </c>
      <c r="F24" s="25"/>
      <c r="G24" s="63"/>
      <c r="H24" s="2"/>
      <c r="I24" s="38"/>
      <c r="J24" s="38"/>
      <c r="K24" s="38"/>
      <c r="L24" s="43"/>
    </row>
    <row r="25" spans="1:13" s="1" customFormat="1" ht="15" customHeight="1" thickBot="1" x14ac:dyDescent="0.3">
      <c r="A25" s="92" t="s">
        <v>44</v>
      </c>
      <c r="B25" s="93"/>
      <c r="C25" s="44">
        <f>I26-C24</f>
        <v>143258000</v>
      </c>
      <c r="D25" s="44">
        <v>0</v>
      </c>
      <c r="E25" s="44">
        <v>0</v>
      </c>
      <c r="F25" s="25"/>
      <c r="G25" s="47"/>
      <c r="H25" s="48"/>
      <c r="I25" s="48"/>
      <c r="J25" s="48"/>
      <c r="K25" s="48"/>
      <c r="L25" s="49"/>
    </row>
    <row r="26" spans="1:13" s="1" customFormat="1" ht="15" customHeight="1" thickTop="1" thickBot="1" x14ac:dyDescent="0.3">
      <c r="A26" s="94" t="s">
        <v>57</v>
      </c>
      <c r="B26" s="94"/>
      <c r="C26" s="50">
        <f>SUM(C24:C25)</f>
        <v>149851000</v>
      </c>
      <c r="D26" s="51">
        <f>SUM(D24:D25)</f>
        <v>10211665</v>
      </c>
      <c r="E26" s="51">
        <f>SUM(E24:E25)</f>
        <v>10223496</v>
      </c>
      <c r="F26" s="52">
        <f>E26/D26</f>
        <v>1.0011585769803455</v>
      </c>
      <c r="G26" s="95" t="s">
        <v>58</v>
      </c>
      <c r="H26" s="96"/>
      <c r="I26" s="50">
        <f>SUM(I20:I23)</f>
        <v>149851000</v>
      </c>
      <c r="J26" s="51">
        <f>SUM(J20:J23)</f>
        <v>130624000</v>
      </c>
      <c r="K26" s="51">
        <f>SUM(K20:K23)</f>
        <v>97599266</v>
      </c>
      <c r="L26" s="54">
        <f>K26/J26</f>
        <v>0.74717713437040667</v>
      </c>
    </row>
    <row r="27" spans="1:13" s="1" customFormat="1" ht="15" customHeight="1" thickTop="1" x14ac:dyDescent="0.25">
      <c r="A27" s="64">
        <v>12</v>
      </c>
      <c r="B27" s="65" t="s">
        <v>59</v>
      </c>
      <c r="C27" s="66">
        <f>'[1]1.d sz. melléklet'!C28</f>
        <v>0</v>
      </c>
      <c r="D27" s="66">
        <f>'[1]1.d sz. melléklet'!D28</f>
        <v>2539871</v>
      </c>
      <c r="E27" s="66">
        <f>'[1]1.d sz. melléklet'!E28</f>
        <v>2539871</v>
      </c>
      <c r="F27" s="67">
        <f t="shared" ref="F27:F30" si="2">E27/D27</f>
        <v>1</v>
      </c>
      <c r="G27" s="68">
        <v>12</v>
      </c>
      <c r="H27" s="65" t="s">
        <v>60</v>
      </c>
      <c r="I27" s="69">
        <f>'[1]1.d sz. melléklet'!C39</f>
        <v>2365000</v>
      </c>
      <c r="J27" s="69">
        <f>'[1]1.d sz. melléklet'!D39</f>
        <v>102695462</v>
      </c>
      <c r="K27" s="69">
        <f>'[1]1.d sz. melléklet'!E39</f>
        <v>102695462</v>
      </c>
      <c r="L27" s="70">
        <f t="shared" ref="L27" si="3">K27/J27</f>
        <v>1</v>
      </c>
    </row>
    <row r="28" spans="1:13" s="78" customFormat="1" ht="15" customHeight="1" thickBot="1" x14ac:dyDescent="0.3">
      <c r="A28" s="64">
        <v>13</v>
      </c>
      <c r="B28" s="71" t="s">
        <v>44</v>
      </c>
      <c r="C28" s="72">
        <v>2365000</v>
      </c>
      <c r="D28" s="72">
        <v>0</v>
      </c>
      <c r="E28" s="72">
        <v>0</v>
      </c>
      <c r="F28" s="73"/>
      <c r="G28" s="74"/>
      <c r="H28" s="75"/>
      <c r="I28" s="76"/>
      <c r="J28" s="76"/>
      <c r="K28" s="76"/>
      <c r="L28" s="77"/>
    </row>
    <row r="29" spans="1:13" customFormat="1" ht="15" customHeight="1" thickTop="1" thickBot="1" x14ac:dyDescent="0.3">
      <c r="A29" s="97" t="s">
        <v>61</v>
      </c>
      <c r="B29" s="97"/>
      <c r="C29" s="79">
        <f>SUM(C27:C28)</f>
        <v>2365000</v>
      </c>
      <c r="D29" s="79">
        <f t="shared" ref="D29:E29" si="4">SUM(D27:D28)</f>
        <v>2539871</v>
      </c>
      <c r="E29" s="79">
        <f t="shared" si="4"/>
        <v>2539871</v>
      </c>
      <c r="F29" s="80">
        <f t="shared" si="2"/>
        <v>1</v>
      </c>
      <c r="G29" s="98" t="s">
        <v>62</v>
      </c>
      <c r="H29" s="99"/>
      <c r="I29" s="79">
        <f>SUM(I27:I28)</f>
        <v>2365000</v>
      </c>
      <c r="J29" s="79">
        <f t="shared" ref="J29:K29" si="5">SUM(J27:J28)</f>
        <v>102695462</v>
      </c>
      <c r="K29" s="79">
        <f t="shared" si="5"/>
        <v>102695462</v>
      </c>
      <c r="L29" s="81">
        <f t="shared" ref="L29:L30" si="6">K29/J29</f>
        <v>1</v>
      </c>
    </row>
    <row r="30" spans="1:13" customFormat="1" ht="18" customHeight="1" thickTop="1" thickBot="1" x14ac:dyDescent="0.3">
      <c r="A30" s="89" t="s">
        <v>63</v>
      </c>
      <c r="B30" s="89"/>
      <c r="C30" s="82">
        <f>C19+C26+C29</f>
        <v>427045000</v>
      </c>
      <c r="D30" s="82">
        <f>D19+D29+D26</f>
        <v>466593120</v>
      </c>
      <c r="E30" s="82">
        <f>E19+E29+E26</f>
        <v>481310281</v>
      </c>
      <c r="F30" s="83">
        <f t="shared" si="2"/>
        <v>1.0315417445503696</v>
      </c>
      <c r="G30" s="84" t="s">
        <v>63</v>
      </c>
      <c r="H30" s="85"/>
      <c r="I30" s="82">
        <f>I19+I26+I29</f>
        <v>427045000</v>
      </c>
      <c r="J30" s="82">
        <f t="shared" ref="J30:K30" si="7">J19+J26+J29</f>
        <v>466593120</v>
      </c>
      <c r="K30" s="82">
        <f t="shared" si="7"/>
        <v>399793449</v>
      </c>
      <c r="L30" s="86">
        <f t="shared" si="6"/>
        <v>0.85683528509807427</v>
      </c>
    </row>
    <row r="31" spans="1:13" ht="13.8" thickTop="1" x14ac:dyDescent="0.25"/>
  </sheetData>
  <sheetProtection selectLockedCells="1" selectUnlockedCells="1"/>
  <mergeCells count="13">
    <mergeCell ref="A4:L4"/>
    <mergeCell ref="A17:B17"/>
    <mergeCell ref="G17:H17"/>
    <mergeCell ref="A18:B18"/>
    <mergeCell ref="A19:B19"/>
    <mergeCell ref="G19:H19"/>
    <mergeCell ref="A30:B30"/>
    <mergeCell ref="A24:B24"/>
    <mergeCell ref="A25:B25"/>
    <mergeCell ref="A26:B26"/>
    <mergeCell ref="G26:H26"/>
    <mergeCell ref="A29:B29"/>
    <mergeCell ref="G29:H29"/>
  </mergeCells>
  <pageMargins left="0.74791666666666667" right="0.74791666666666667" top="0.98402777777777772" bottom="0.98402777777777772" header="0.51180555555555551" footer="0.51180555555555551"/>
  <pageSetup paperSize="9" scale="86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1.e.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2017-06-02T07:07:23Z</dcterms:created>
  <dcterms:modified xsi:type="dcterms:W3CDTF">2017-06-06T15:02:53Z</dcterms:modified>
</cp:coreProperties>
</file>