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5480" windowHeight="1164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Y90" i="1"/>
  <c r="Z86"/>
  <c r="Y85"/>
  <c r="Z81"/>
  <c r="Y81"/>
  <c r="S81"/>
  <c r="M81"/>
  <c r="Y80"/>
  <c r="Y61"/>
  <c r="Y38"/>
  <c r="Y35"/>
  <c r="Y33"/>
  <c r="Y32"/>
  <c r="Y31"/>
  <c r="Y29"/>
  <c r="Y50"/>
  <c r="M22"/>
  <c r="S22"/>
  <c r="Z22"/>
  <c r="Y21"/>
  <c r="Y23"/>
  <c r="Y24"/>
  <c r="Y25"/>
  <c r="Y26"/>
  <c r="Z27"/>
  <c r="S27"/>
  <c r="Y28"/>
  <c r="Y30"/>
  <c r="Y34"/>
  <c r="Y36"/>
  <c r="Y37"/>
  <c r="Y39"/>
  <c r="Y40"/>
  <c r="Y41"/>
  <c r="Y42"/>
  <c r="Y43"/>
  <c r="Y44"/>
  <c r="Y45"/>
  <c r="Y46"/>
  <c r="Y47"/>
  <c r="Y48"/>
  <c r="Y49"/>
  <c r="Y51"/>
  <c r="Y52"/>
  <c r="Y53"/>
  <c r="Y54"/>
  <c r="Y55"/>
  <c r="Z56"/>
  <c r="S56"/>
  <c r="Y57"/>
  <c r="Y58"/>
  <c r="Y59"/>
  <c r="Y60"/>
  <c r="Y62"/>
  <c r="Y63"/>
  <c r="Y64"/>
  <c r="Y65"/>
  <c r="Y66"/>
  <c r="Y67"/>
  <c r="Y68"/>
  <c r="Z69"/>
  <c r="S69"/>
  <c r="Y70"/>
  <c r="Z71"/>
  <c r="S71"/>
  <c r="Y71"/>
  <c r="Y72"/>
  <c r="Y73"/>
  <c r="Y74"/>
  <c r="Y75"/>
  <c r="Z76"/>
  <c r="S76"/>
  <c r="Y78"/>
  <c r="Z79"/>
  <c r="Z90" s="1"/>
  <c r="S79"/>
  <c r="Y79"/>
  <c r="Y82"/>
  <c r="Y83"/>
  <c r="Y84"/>
  <c r="S86"/>
  <c r="Y86"/>
  <c r="Y87"/>
  <c r="Y88"/>
  <c r="Z89"/>
  <c r="S89"/>
  <c r="S90" s="1"/>
  <c r="Y8"/>
  <c r="Y9"/>
  <c r="Y10"/>
  <c r="Y11"/>
  <c r="Y12"/>
  <c r="Y13"/>
  <c r="Y14"/>
  <c r="Y15"/>
  <c r="Y16"/>
  <c r="Y17"/>
  <c r="Y18"/>
  <c r="Y19"/>
  <c r="Y20"/>
  <c r="Y7"/>
  <c r="X72"/>
  <c r="X73"/>
  <c r="X74"/>
  <c r="X75"/>
  <c r="X70"/>
  <c r="X71"/>
  <c r="X57"/>
  <c r="X58"/>
  <c r="X59"/>
  <c r="X60"/>
  <c r="X63"/>
  <c r="X64"/>
  <c r="X65"/>
  <c r="X66"/>
  <c r="X67"/>
  <c r="X68"/>
  <c r="X28"/>
  <c r="X30"/>
  <c r="X34"/>
  <c r="X36"/>
  <c r="X37"/>
  <c r="X39"/>
  <c r="X40"/>
  <c r="X41"/>
  <c r="X42"/>
  <c r="X43"/>
  <c r="X44"/>
  <c r="X45"/>
  <c r="X46"/>
  <c r="X47"/>
  <c r="X48"/>
  <c r="X49"/>
  <c r="X51"/>
  <c r="X52"/>
  <c r="X53"/>
  <c r="X54"/>
  <c r="X55"/>
  <c r="X23"/>
  <c r="X24"/>
  <c r="X25"/>
  <c r="X26"/>
  <c r="X7"/>
  <c r="X8"/>
  <c r="X9"/>
  <c r="X10"/>
  <c r="X11"/>
  <c r="X12"/>
  <c r="X13"/>
  <c r="X14"/>
  <c r="X15"/>
  <c r="X16"/>
  <c r="X17"/>
  <c r="X18"/>
  <c r="X19"/>
  <c r="X20"/>
  <c r="M27"/>
  <c r="M56"/>
  <c r="M69"/>
  <c r="M71"/>
  <c r="M76"/>
  <c r="X87"/>
  <c r="X88"/>
  <c r="X89"/>
  <c r="M89"/>
  <c r="M90" s="1"/>
  <c r="X82"/>
  <c r="X86" s="1"/>
  <c r="X83"/>
  <c r="X84"/>
  <c r="M86"/>
  <c r="X78"/>
  <c r="X79" s="1"/>
  <c r="M79"/>
  <c r="Y76" l="1"/>
  <c r="X76"/>
  <c r="Y69"/>
  <c r="X69"/>
  <c r="Y56"/>
  <c r="M77"/>
  <c r="X56"/>
  <c r="Y27"/>
  <c r="Z77"/>
  <c r="S77"/>
  <c r="X27"/>
  <c r="X22"/>
  <c r="Y22"/>
  <c r="X90"/>
  <c r="Y89"/>
  <c r="X77" l="1"/>
  <c r="Y77"/>
</calcChain>
</file>

<file path=xl/sharedStrings.xml><?xml version="1.0" encoding="utf-8"?>
<sst xmlns="http://schemas.openxmlformats.org/spreadsheetml/2006/main" count="229" uniqueCount="221">
  <si>
    <t>Főkönyvi szám neve</t>
  </si>
  <si>
    <t>Eredeti előirányzat</t>
  </si>
  <si>
    <t>Törvény szerinti illetmények, munkabérek</t>
  </si>
  <si>
    <t>Normatív jutalmak</t>
  </si>
  <si>
    <t>Céljuttatás, projektprémium</t>
  </si>
  <si>
    <t>Béren kívüli juttatások</t>
  </si>
  <si>
    <t>Erzsébet utalvány</t>
  </si>
  <si>
    <t>SZÉP kártya - vendéglátás</t>
  </si>
  <si>
    <t>Önkéntes egészségpénztári befizetés</t>
  </si>
  <si>
    <t>Közlekedési költségtérítés</t>
  </si>
  <si>
    <t>Egyéb költségtérítések</t>
  </si>
  <si>
    <t>Foglalkoztatottak egyéb személyi juttatásai</t>
  </si>
  <si>
    <t>Választott tisztségviselők juttatásai</t>
  </si>
  <si>
    <t>Egyéb külső személyi juttatások</t>
  </si>
  <si>
    <t>Egészségügyi hozzájárulás</t>
  </si>
  <si>
    <t>Táppénz hozzájárulás</t>
  </si>
  <si>
    <t>Személyi jövedelemadó</t>
  </si>
  <si>
    <t>Szakmai anyagok beszerzése</t>
  </si>
  <si>
    <t>Könyv, folyóirat</t>
  </si>
  <si>
    <t>Irodaszer</t>
  </si>
  <si>
    <t>Nyomtatást segítő anyagok</t>
  </si>
  <si>
    <t>Midazok, amelyek nem számolhatóakn el szakmai anyagnak</t>
  </si>
  <si>
    <t>Informatikai eszközök, ATM, POS bérleti díja, lízingelése,karbantartása</t>
  </si>
  <si>
    <t>Telefonszámla</t>
  </si>
  <si>
    <t>Vásárolt élelmezés</t>
  </si>
  <si>
    <t>Bérleti és lízingdíjak</t>
  </si>
  <si>
    <t>Karbantartási, kisjavítási szolgáltatások</t>
  </si>
  <si>
    <t>Szakmai tevékenységet segítő szolgáltatások</t>
  </si>
  <si>
    <t>Postaköltség</t>
  </si>
  <si>
    <t>Biztosítási díjak</t>
  </si>
  <si>
    <t>Egyéb szolgáltatások</t>
  </si>
  <si>
    <t>Szállítás</t>
  </si>
  <si>
    <t>Pénzügyi, befektetési díj</t>
  </si>
  <si>
    <t>Működési célú előzetesen felszámított általános forgalmi adó</t>
  </si>
  <si>
    <t>Egyéb dologi kiadások</t>
  </si>
  <si>
    <t>1 és 2 forintos érmék kerekítési különbözete</t>
  </si>
  <si>
    <t>Adó-, vám-, illeték és más adójellegű befizetések, hozzájárulások</t>
  </si>
  <si>
    <t>Más rovaton nem szerepeltethető dologi jellegű kiadások</t>
  </si>
  <si>
    <t>Családi támogatások</t>
  </si>
  <si>
    <t>Helyi megállapítású közgyógyellátás( Szoc.tv.50,&amp; 3-as bek)</t>
  </si>
  <si>
    <t>Foglalkoztatást helyettesítő támogatás( Szoc.tvv35&amp;61b)</t>
  </si>
  <si>
    <t>Adósságcsökkentési támogatás Szoc.tv. 55/A/1/b</t>
  </si>
  <si>
    <t>Immateriális javak beszerzése, létesítése</t>
  </si>
  <si>
    <t>Informatikai eszközök beszerzése, létesítése</t>
  </si>
  <si>
    <t>Egyéb tárgyi eszközök beszerzése, létesítése</t>
  </si>
  <si>
    <t>Beruházási célú előzetesen felszámított általános forgalmi adó</t>
  </si>
  <si>
    <t>Szolgáltatások ellenértéke</t>
  </si>
  <si>
    <t>Kiszámlázott általános forgalmi adó</t>
  </si>
  <si>
    <t>Kamatbevételek</t>
  </si>
  <si>
    <t>Előző év költségvetési maradványának igénybevétele</t>
  </si>
  <si>
    <t>Előirányzat változás</t>
  </si>
  <si>
    <t>Köztisztviselők bére (bér kompenzáció)</t>
  </si>
  <si>
    <t>Szociális hozzájárulási adó (bér kompenzáció járuléka)</t>
  </si>
  <si>
    <t>Egyéb működési célú támogatások bevételei államháztartáson belülről (visszaigénylés miatt törlés)</t>
  </si>
  <si>
    <t>Központi, irányító szervi támogatás (segély,bér kompenzáció)</t>
  </si>
  <si>
    <t>Elvonások és befizetések</t>
  </si>
  <si>
    <t>Már elfogadott előírányzat változások</t>
  </si>
  <si>
    <t>Pénzbeli kárpótlások, kártérítések</t>
  </si>
  <si>
    <t xml:space="preserve">Óvodáztatási támogatás Gyvt. 20/C </t>
  </si>
  <si>
    <t xml:space="preserve">Kiegészítő gyermekvédelmi támogatás/Gyvt. 20/B) </t>
  </si>
  <si>
    <t xml:space="preserve">Rendszeres gyermekvédelmi kedvezmény/Gyvt 20/A </t>
  </si>
  <si>
    <t>Munkavégzésre irányuló egyéb jogviszonyban nem saját foglalk.fizetett juttatások</t>
  </si>
  <si>
    <t xml:space="preserve">Természetben nyújtott lakásfenntartási támogatás </t>
  </si>
  <si>
    <t xml:space="preserve">Rendszeres szociális segély </t>
  </si>
  <si>
    <t xml:space="preserve">Lakásfenntartási támogatás </t>
  </si>
  <si>
    <t>KIADÁSOK ÖSSZESEN</t>
  </si>
  <si>
    <t>FÜZESGYARMATI POLGÁRMESTERI HIVATAL</t>
  </si>
  <si>
    <t>BEVÉTELEK ÖSSZESEN</t>
  </si>
  <si>
    <t>Főkönyvi szám</t>
  </si>
  <si>
    <t>Előirányzati Főkönyvi szám</t>
  </si>
  <si>
    <t>0511011</t>
  </si>
  <si>
    <t>05110113</t>
  </si>
  <si>
    <t>05110111</t>
  </si>
  <si>
    <t>0511021</t>
  </si>
  <si>
    <t>0511033</t>
  </si>
  <si>
    <t>0511031</t>
  </si>
  <si>
    <t>0511071</t>
  </si>
  <si>
    <t>05110713</t>
  </si>
  <si>
    <t>05110711</t>
  </si>
  <si>
    <t>05110723</t>
  </si>
  <si>
    <t>05110721</t>
  </si>
  <si>
    <t>05110763</t>
  </si>
  <si>
    <t>05110761</t>
  </si>
  <si>
    <t>0511093</t>
  </si>
  <si>
    <t>0511091</t>
  </si>
  <si>
    <t>0511103</t>
  </si>
  <si>
    <t>0511101</t>
  </si>
  <si>
    <t>0511133</t>
  </si>
  <si>
    <t>0511131</t>
  </si>
  <si>
    <t>051213</t>
  </si>
  <si>
    <t>051211</t>
  </si>
  <si>
    <t>051223</t>
  </si>
  <si>
    <t>051221</t>
  </si>
  <si>
    <t>051233</t>
  </si>
  <si>
    <t>051231</t>
  </si>
  <si>
    <t>0512363</t>
  </si>
  <si>
    <t>0512361</t>
  </si>
  <si>
    <t>Reprezentáció</t>
  </si>
  <si>
    <t>05213</t>
  </si>
  <si>
    <t>05211</t>
  </si>
  <si>
    <t>05243</t>
  </si>
  <si>
    <t>05241</t>
  </si>
  <si>
    <t>05253</t>
  </si>
  <si>
    <t>05251</t>
  </si>
  <si>
    <t>05273</t>
  </si>
  <si>
    <t>05271</t>
  </si>
  <si>
    <t>053111</t>
  </si>
  <si>
    <t>0531123</t>
  </si>
  <si>
    <t>0531121</t>
  </si>
  <si>
    <t>0531223</t>
  </si>
  <si>
    <t>0531221</t>
  </si>
  <si>
    <t>0531253</t>
  </si>
  <si>
    <t>0531251</t>
  </si>
  <si>
    <t>0531263</t>
  </si>
  <si>
    <t>0531261</t>
  </si>
  <si>
    <t>0532143</t>
  </si>
  <si>
    <t>0532141</t>
  </si>
  <si>
    <t>0532213</t>
  </si>
  <si>
    <t>0532211</t>
  </si>
  <si>
    <t>053323</t>
  </si>
  <si>
    <t>053321</t>
  </si>
  <si>
    <t>0533311</t>
  </si>
  <si>
    <t>05333311</t>
  </si>
  <si>
    <t>053343</t>
  </si>
  <si>
    <t>053341</t>
  </si>
  <si>
    <t>053363</t>
  </si>
  <si>
    <t>053361</t>
  </si>
  <si>
    <t>0533713</t>
  </si>
  <si>
    <t>0533711</t>
  </si>
  <si>
    <t>0533723</t>
  </si>
  <si>
    <t>0533721</t>
  </si>
  <si>
    <t>053373</t>
  </si>
  <si>
    <t>053371</t>
  </si>
  <si>
    <t>0533743</t>
  </si>
  <si>
    <t>0533741</t>
  </si>
  <si>
    <t>0533783</t>
  </si>
  <si>
    <t>0533781</t>
  </si>
  <si>
    <t>053553</t>
  </si>
  <si>
    <t>053551</t>
  </si>
  <si>
    <t>0535533</t>
  </si>
  <si>
    <t>0535531</t>
  </si>
  <si>
    <t>0535541</t>
  </si>
  <si>
    <t>0535573</t>
  </si>
  <si>
    <t>0535571</t>
  </si>
  <si>
    <t>053413</t>
  </si>
  <si>
    <t>053411</t>
  </si>
  <si>
    <t>053513</t>
  </si>
  <si>
    <t>053511</t>
  </si>
  <si>
    <t>Kiküldetések kiadásai</t>
  </si>
  <si>
    <t>053113</t>
  </si>
  <si>
    <t>0531111</t>
  </si>
  <si>
    <t>Gyógyszer</t>
  </si>
  <si>
    <t>0531131</t>
  </si>
  <si>
    <t>0531133</t>
  </si>
  <si>
    <t>Egyéb információ hordozó</t>
  </si>
  <si>
    <t>0531141</t>
  </si>
  <si>
    <t>0531143</t>
  </si>
  <si>
    <t>Informatikai eszközök</t>
  </si>
  <si>
    <t>0531213</t>
  </si>
  <si>
    <t>0531211</t>
  </si>
  <si>
    <t>Élelmiszer</t>
  </si>
  <si>
    <t>0531243</t>
  </si>
  <si>
    <t>0531241</t>
  </si>
  <si>
    <t>Munka és védőruha</t>
  </si>
  <si>
    <t>053213</t>
  </si>
  <si>
    <t>053211</t>
  </si>
  <si>
    <t>Informatikai szolgáltatások igénybevétele</t>
  </si>
  <si>
    <t>05421</t>
  </si>
  <si>
    <t>054211</t>
  </si>
  <si>
    <t>054223</t>
  </si>
  <si>
    <t>054221</t>
  </si>
  <si>
    <t>054233</t>
  </si>
  <si>
    <t>054231</t>
  </si>
  <si>
    <t>054293</t>
  </si>
  <si>
    <t>054291</t>
  </si>
  <si>
    <t>Természetben nyújtott gyermekvédelmi támogatás</t>
  </si>
  <si>
    <t>05433</t>
  </si>
  <si>
    <t>05431</t>
  </si>
  <si>
    <t>054423</t>
  </si>
  <si>
    <t>054421</t>
  </si>
  <si>
    <t>054513</t>
  </si>
  <si>
    <t>054511</t>
  </si>
  <si>
    <t>054633</t>
  </si>
  <si>
    <t>054631</t>
  </si>
  <si>
    <t>054643</t>
  </si>
  <si>
    <t>054641</t>
  </si>
  <si>
    <t>054653</t>
  </si>
  <si>
    <t>054651</t>
  </si>
  <si>
    <t>054843</t>
  </si>
  <si>
    <t>054841</t>
  </si>
  <si>
    <t>055023</t>
  </si>
  <si>
    <t>055021</t>
  </si>
  <si>
    <t>05613</t>
  </si>
  <si>
    <t>05611</t>
  </si>
  <si>
    <t>05633</t>
  </si>
  <si>
    <t>05631</t>
  </si>
  <si>
    <t>05643</t>
  </si>
  <si>
    <t>05641</t>
  </si>
  <si>
    <t>05673</t>
  </si>
  <si>
    <t>05671</t>
  </si>
  <si>
    <t>09163</t>
  </si>
  <si>
    <t>09161</t>
  </si>
  <si>
    <t>094023</t>
  </si>
  <si>
    <t>094021</t>
  </si>
  <si>
    <t>094063</t>
  </si>
  <si>
    <t>094061</t>
  </si>
  <si>
    <t>094083</t>
  </si>
  <si>
    <t>094081</t>
  </si>
  <si>
    <t>0981311</t>
  </si>
  <si>
    <t>098163</t>
  </si>
  <si>
    <t>098161</t>
  </si>
  <si>
    <t>093653</t>
  </si>
  <si>
    <t>093651</t>
  </si>
  <si>
    <t>Egyéb közhatalmi bevétel</t>
  </si>
  <si>
    <t>094101</t>
  </si>
  <si>
    <t>094103</t>
  </si>
  <si>
    <t>Egyéb működési bevételek</t>
  </si>
  <si>
    <t>Előirányzat módosítás</t>
  </si>
  <si>
    <t>Módosított előirányzat 2015.02.18-án</t>
  </si>
  <si>
    <t>Módosított előírányzat 2015.03.26-án</t>
  </si>
  <si>
    <t>2/2.számú melléklet</t>
  </si>
</sst>
</file>

<file path=xl/styles.xml><?xml version="1.0" encoding="utf-8"?>
<styleSheet xmlns="http://schemas.openxmlformats.org/spreadsheetml/2006/main">
  <fonts count="8">
    <font>
      <sz val="10"/>
      <name val="Arial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0" borderId="0" xfId="0" applyFont="1"/>
    <xf numFmtId="49" fontId="7" fillId="0" borderId="1" xfId="0" applyNumberFormat="1" applyFont="1" applyFill="1" applyBorder="1" applyAlignment="1" applyProtection="1">
      <alignment horizontal="left" vertical="center" wrapText="1" shrinkToFit="1"/>
    </xf>
    <xf numFmtId="3" fontId="7" fillId="0" borderId="1" xfId="0" applyNumberFormat="1" applyFont="1" applyFill="1" applyBorder="1" applyAlignment="1" applyProtection="1">
      <alignment horizontal="right" vertical="center" wrapText="1" shrinkToFit="1"/>
    </xf>
    <xf numFmtId="49" fontId="7" fillId="2" borderId="1" xfId="0" applyNumberFormat="1" applyFont="1" applyFill="1" applyBorder="1" applyAlignment="1" applyProtection="1">
      <alignment horizontal="left" vertical="center" wrapText="1" shrinkToFit="1"/>
    </xf>
    <xf numFmtId="3" fontId="3" fillId="2" borderId="1" xfId="0" applyNumberFormat="1" applyFont="1" applyFill="1" applyBorder="1" applyAlignment="1" applyProtection="1">
      <alignment horizontal="right" vertical="center" wrapText="1" shrinkToFit="1"/>
    </xf>
    <xf numFmtId="49" fontId="7" fillId="3" borderId="1" xfId="0" applyNumberFormat="1" applyFont="1" applyFill="1" applyBorder="1" applyAlignment="1" applyProtection="1">
      <alignment horizontal="left" vertical="center" wrapText="1" shrinkToFit="1"/>
    </xf>
    <xf numFmtId="3" fontId="3" fillId="3" borderId="1" xfId="0" applyNumberFormat="1" applyFont="1" applyFill="1" applyBorder="1" applyAlignment="1" applyProtection="1">
      <alignment horizontal="right" vertical="center" wrapText="1" shrinkToFit="1"/>
    </xf>
    <xf numFmtId="3" fontId="7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3" fontId="6" fillId="0" borderId="2" xfId="0" applyNumberFormat="1" applyFont="1" applyFill="1" applyBorder="1" applyAlignment="1" applyProtection="1">
      <alignment horizontal="center" vertical="center" wrapText="1" shrinkToFit="1"/>
    </xf>
    <xf numFmtId="3" fontId="6" fillId="0" borderId="3" xfId="0" applyNumberFormat="1" applyFont="1" applyFill="1" applyBorder="1" applyAlignment="1" applyProtection="1">
      <alignment horizontal="center" vertical="center" wrapText="1" shrinkToFit="1"/>
    </xf>
    <xf numFmtId="3" fontId="7" fillId="0" borderId="4" xfId="0" applyNumberFormat="1" applyFont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 applyProtection="1">
      <alignment horizontal="right" vertical="center" wrapText="1" shrinkToFit="1"/>
    </xf>
    <xf numFmtId="3" fontId="3" fillId="3" borderId="5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  <xf numFmtId="49" fontId="2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/>
    <xf numFmtId="49" fontId="2" fillId="0" borderId="4" xfId="0" applyNumberFormat="1" applyFont="1" applyBorder="1"/>
    <xf numFmtId="3" fontId="7" fillId="0" borderId="4" xfId="0" applyNumberFormat="1" applyFont="1" applyFill="1" applyBorder="1" applyAlignment="1">
      <alignment horizontal="right" vertical="center"/>
    </xf>
    <xf numFmtId="49" fontId="7" fillId="0" borderId="10" xfId="0" applyNumberFormat="1" applyFont="1" applyFill="1" applyBorder="1" applyAlignment="1" applyProtection="1">
      <alignment horizontal="left" vertical="center" wrapText="1" shrinkToFit="1"/>
    </xf>
    <xf numFmtId="49" fontId="7" fillId="0" borderId="11" xfId="0" applyNumberFormat="1" applyFont="1" applyFill="1" applyBorder="1" applyAlignment="1" applyProtection="1">
      <alignment horizontal="left" vertical="center" wrapText="1" shrinkToFit="1"/>
    </xf>
    <xf numFmtId="49" fontId="7" fillId="0" borderId="12" xfId="0" applyNumberFormat="1" applyFont="1" applyFill="1" applyBorder="1" applyAlignment="1" applyProtection="1">
      <alignment horizontal="left" vertical="center" wrapText="1" shrinkToFit="1"/>
    </xf>
    <xf numFmtId="49" fontId="7" fillId="0" borderId="10" xfId="0" applyNumberFormat="1" applyFont="1" applyFill="1" applyBorder="1" applyAlignment="1" applyProtection="1">
      <alignment horizontal="left" vertical="center" shrinkToFit="1"/>
    </xf>
    <xf numFmtId="49" fontId="7" fillId="0" borderId="11" xfId="0" applyNumberFormat="1" applyFont="1" applyFill="1" applyBorder="1" applyAlignment="1" applyProtection="1">
      <alignment horizontal="left" vertical="center" shrinkToFit="1"/>
    </xf>
    <xf numFmtId="49" fontId="7" fillId="0" borderId="12" xfId="0" applyNumberFormat="1" applyFont="1" applyFill="1" applyBorder="1" applyAlignment="1" applyProtection="1">
      <alignment horizontal="left" vertical="center" shrinkToFit="1"/>
    </xf>
    <xf numFmtId="49" fontId="7" fillId="0" borderId="7" xfId="0" applyNumberFormat="1" applyFont="1" applyFill="1" applyBorder="1" applyAlignment="1" applyProtection="1">
      <alignment horizontal="left" vertical="center" wrapText="1" shrinkToFi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right"/>
    </xf>
    <xf numFmtId="49" fontId="7" fillId="3" borderId="7" xfId="0" applyNumberFormat="1" applyFont="1" applyFill="1" applyBorder="1" applyAlignment="1" applyProtection="1">
      <alignment horizontal="left" vertical="center" shrinkToFit="1"/>
    </xf>
    <xf numFmtId="49" fontId="7" fillId="3" borderId="1" xfId="0" applyNumberFormat="1" applyFont="1" applyFill="1" applyBorder="1" applyAlignment="1" applyProtection="1">
      <alignment horizontal="left" vertical="center" shrinkToFit="1"/>
    </xf>
    <xf numFmtId="49" fontId="3" fillId="3" borderId="7" xfId="0" applyNumberFormat="1" applyFont="1" applyFill="1" applyBorder="1" applyAlignment="1" applyProtection="1">
      <alignment horizontal="left" vertical="center" shrinkToFit="1"/>
    </xf>
    <xf numFmtId="49" fontId="3" fillId="3" borderId="1" xfId="0" applyNumberFormat="1" applyFont="1" applyFill="1" applyBorder="1" applyAlignment="1" applyProtection="1">
      <alignment horizontal="left" vertical="center" shrinkToFit="1"/>
    </xf>
    <xf numFmtId="49" fontId="7" fillId="2" borderId="7" xfId="0" applyNumberFormat="1" applyFont="1" applyFill="1" applyBorder="1" applyAlignment="1" applyProtection="1">
      <alignment horizontal="left" vertical="center" shrinkToFit="1"/>
    </xf>
    <xf numFmtId="0" fontId="7" fillId="2" borderId="1" xfId="0" applyFont="1" applyFill="1" applyBorder="1" applyAlignment="1">
      <alignment horizontal="left" vertical="center" shrinkToFit="1"/>
    </xf>
    <xf numFmtId="49" fontId="7" fillId="0" borderId="1" xfId="0" applyNumberFormat="1" applyFont="1" applyFill="1" applyBorder="1" applyAlignment="1" applyProtection="1">
      <alignment horizontal="left" vertical="center" wrapText="1" shrinkToFit="1"/>
    </xf>
    <xf numFmtId="3" fontId="7" fillId="0" borderId="1" xfId="0" applyNumberFormat="1" applyFont="1" applyFill="1" applyBorder="1" applyAlignment="1" applyProtection="1">
      <alignment horizontal="right" vertical="center" wrapText="1" shrinkToFit="1"/>
    </xf>
    <xf numFmtId="49" fontId="7" fillId="2" borderId="1" xfId="0" applyNumberFormat="1" applyFont="1" applyFill="1" applyBorder="1" applyAlignment="1" applyProtection="1">
      <alignment horizontal="left" vertical="center" shrinkToFit="1"/>
    </xf>
    <xf numFmtId="49" fontId="7" fillId="0" borderId="7" xfId="0" applyNumberFormat="1" applyFont="1" applyFill="1" applyBorder="1" applyAlignment="1" applyProtection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49" fontId="7" fillId="2" borderId="7" xfId="0" applyNumberFormat="1" applyFont="1" applyFill="1" applyBorder="1" applyAlignment="1" applyProtection="1">
      <alignment horizontal="left" vertical="center" wrapText="1" shrinkToFit="1"/>
    </xf>
    <xf numFmtId="0" fontId="7" fillId="2" borderId="1" xfId="0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center"/>
    </xf>
    <xf numFmtId="3" fontId="3" fillId="3" borderId="5" xfId="0" applyNumberFormat="1" applyFont="1" applyFill="1" applyBorder="1" applyAlignment="1" applyProtection="1">
      <alignment horizontal="right" vertical="center" wrapText="1" shrinkToFit="1"/>
    </xf>
    <xf numFmtId="49" fontId="4" fillId="3" borderId="8" xfId="0" applyNumberFormat="1" applyFont="1" applyFill="1" applyBorder="1" applyAlignment="1" applyProtection="1">
      <alignment horizontal="left" vertical="center" wrapText="1" shrinkToFit="1"/>
    </xf>
    <xf numFmtId="49" fontId="3" fillId="3" borderId="5" xfId="0" applyNumberFormat="1" applyFont="1" applyFill="1" applyBorder="1" applyAlignment="1" applyProtection="1">
      <alignment horizontal="left" vertical="center" wrapText="1" shrinkToFit="1"/>
    </xf>
    <xf numFmtId="3" fontId="3" fillId="2" borderId="1" xfId="0" applyNumberFormat="1" applyFont="1" applyFill="1" applyBorder="1" applyAlignment="1" applyProtection="1">
      <alignment horizontal="right" vertical="center" shrinkToFit="1"/>
    </xf>
    <xf numFmtId="49" fontId="4" fillId="2" borderId="7" xfId="0" applyNumberFormat="1" applyFont="1" applyFill="1" applyBorder="1" applyAlignment="1" applyProtection="1">
      <alignment horizontal="left" vertical="center" shrinkToFit="1"/>
    </xf>
    <xf numFmtId="49" fontId="3" fillId="2" borderId="1" xfId="0" applyNumberFormat="1" applyFont="1" applyFill="1" applyBorder="1" applyAlignment="1" applyProtection="1">
      <alignment horizontal="left" vertical="center" shrinkToFit="1"/>
    </xf>
    <xf numFmtId="49" fontId="3" fillId="3" borderId="10" xfId="0" applyNumberFormat="1" applyFont="1" applyFill="1" applyBorder="1" applyAlignment="1" applyProtection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3" fontId="6" fillId="0" borderId="2" xfId="0" applyNumberFormat="1" applyFont="1" applyFill="1" applyBorder="1" applyAlignment="1" applyProtection="1">
      <alignment horizontal="center" vertical="center" wrapText="1" shrinkToFit="1"/>
    </xf>
    <xf numFmtId="0" fontId="6" fillId="0" borderId="9" xfId="0" applyNumberFormat="1" applyFont="1" applyFill="1" applyBorder="1" applyAlignment="1" applyProtection="1">
      <alignment horizontal="center" vertical="center" wrapText="1" shrinkToFit="1"/>
    </xf>
    <xf numFmtId="0" fontId="6" fillId="0" borderId="2" xfId="0" applyNumberFormat="1" applyFont="1" applyFill="1" applyBorder="1" applyAlignment="1" applyProtection="1">
      <alignment horizontal="center" vertical="center" wrapText="1" shrinkToFi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0"/>
  <sheetViews>
    <sheetView tabSelected="1" view="pageBreakPreview" topLeftCell="C1" zoomScaleNormal="100" workbookViewId="0">
      <selection activeCell="Y1" sqref="Y1:Z1"/>
    </sheetView>
  </sheetViews>
  <sheetFormatPr defaultRowHeight="12" customHeight="1"/>
  <cols>
    <col min="1" max="1" width="9.140625" style="20"/>
    <col min="2" max="2" width="10.85546875" style="20" customWidth="1"/>
    <col min="3" max="8" width="9.140625" style="1"/>
    <col min="9" max="9" width="10.7109375" style="1" customWidth="1"/>
    <col min="10" max="10" width="1.5703125" style="1" hidden="1" customWidth="1"/>
    <col min="11" max="12" width="9.140625" style="1" hidden="1" customWidth="1"/>
    <col min="13" max="13" width="14" style="1" customWidth="1"/>
    <col min="14" max="14" width="8.5703125" style="1" hidden="1" customWidth="1"/>
    <col min="15" max="17" width="9.140625" style="1" hidden="1" customWidth="1"/>
    <col min="18" max="18" width="3.7109375" style="1" hidden="1" customWidth="1"/>
    <col min="19" max="19" width="13.7109375" style="1" customWidth="1"/>
    <col min="20" max="23" width="9.140625" style="1" hidden="1" customWidth="1"/>
    <col min="24" max="24" width="11" style="1" hidden="1" customWidth="1"/>
    <col min="25" max="25" width="13.42578125" style="1" customWidth="1"/>
    <col min="26" max="26" width="13.85546875" style="1" customWidth="1"/>
    <col min="27" max="16384" width="9.140625" style="1"/>
  </cols>
  <sheetData>
    <row r="1" spans="1:26" ht="15" customHeight="1">
      <c r="Y1" s="34" t="s">
        <v>220</v>
      </c>
      <c r="Z1" s="34"/>
    </row>
    <row r="2" spans="1:26" ht="21" customHeight="1">
      <c r="C2" s="48" t="s">
        <v>66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6.5" customHeight="1">
      <c r="C3" s="48" t="s">
        <v>217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4.5" customHeight="1"/>
    <row r="5" spans="1:26" ht="7.5" customHeight="1" thickBot="1"/>
    <row r="6" spans="1:26" s="2" customFormat="1" ht="63" customHeight="1">
      <c r="A6" s="21" t="s">
        <v>68</v>
      </c>
      <c r="B6" s="22" t="s">
        <v>69</v>
      </c>
      <c r="C6" s="59" t="s">
        <v>0</v>
      </c>
      <c r="D6" s="60"/>
      <c r="E6" s="60"/>
      <c r="F6" s="60"/>
      <c r="G6" s="60"/>
      <c r="H6" s="60"/>
      <c r="I6" s="60"/>
      <c r="J6" s="60"/>
      <c r="K6" s="60"/>
      <c r="L6" s="60"/>
      <c r="M6" s="58" t="s">
        <v>1</v>
      </c>
      <c r="N6" s="58"/>
      <c r="O6" s="58"/>
      <c r="P6" s="58"/>
      <c r="Q6" s="58"/>
      <c r="R6" s="58"/>
      <c r="S6" s="58" t="s">
        <v>218</v>
      </c>
      <c r="T6" s="58"/>
      <c r="U6" s="58"/>
      <c r="V6" s="58"/>
      <c r="W6" s="58"/>
      <c r="X6" s="12" t="s">
        <v>56</v>
      </c>
      <c r="Y6" s="12" t="s">
        <v>50</v>
      </c>
      <c r="Z6" s="13" t="s">
        <v>219</v>
      </c>
    </row>
    <row r="7" spans="1:26" ht="15" customHeight="1">
      <c r="A7" s="23" t="s">
        <v>70</v>
      </c>
      <c r="B7" s="24" t="s">
        <v>70</v>
      </c>
      <c r="C7" s="32" t="s">
        <v>2</v>
      </c>
      <c r="D7" s="41"/>
      <c r="E7" s="41"/>
      <c r="F7" s="41"/>
      <c r="G7" s="41"/>
      <c r="H7" s="41"/>
      <c r="I7" s="41"/>
      <c r="J7" s="41"/>
      <c r="K7" s="41"/>
      <c r="L7" s="41"/>
      <c r="M7" s="42">
        <v>58738000</v>
      </c>
      <c r="N7" s="42"/>
      <c r="O7" s="42"/>
      <c r="P7" s="42"/>
      <c r="Q7" s="42"/>
      <c r="R7" s="42"/>
      <c r="S7" s="42">
        <v>0</v>
      </c>
      <c r="T7" s="42"/>
      <c r="U7" s="42"/>
      <c r="V7" s="42"/>
      <c r="W7" s="42"/>
      <c r="X7" s="4">
        <f>SUM(S7-M7)</f>
        <v>-58738000</v>
      </c>
      <c r="Y7" s="9">
        <f>SUM(Z7-S7)</f>
        <v>0</v>
      </c>
      <c r="Z7" s="14">
        <v>0</v>
      </c>
    </row>
    <row r="8" spans="1:26" ht="15" customHeight="1">
      <c r="A8" s="23" t="s">
        <v>71</v>
      </c>
      <c r="B8" s="24" t="s">
        <v>72</v>
      </c>
      <c r="C8" s="32" t="s">
        <v>51</v>
      </c>
      <c r="D8" s="41"/>
      <c r="E8" s="41"/>
      <c r="F8" s="41"/>
      <c r="G8" s="41"/>
      <c r="H8" s="41"/>
      <c r="I8" s="41"/>
      <c r="J8" s="41"/>
      <c r="K8" s="41"/>
      <c r="L8" s="41"/>
      <c r="M8" s="42">
        <v>0</v>
      </c>
      <c r="N8" s="42"/>
      <c r="O8" s="42"/>
      <c r="P8" s="42"/>
      <c r="Q8" s="42"/>
      <c r="R8" s="42"/>
      <c r="S8" s="42">
        <v>66503214</v>
      </c>
      <c r="T8" s="42"/>
      <c r="U8" s="42"/>
      <c r="V8" s="42"/>
      <c r="W8" s="42"/>
      <c r="X8" s="4">
        <f t="shared" ref="X8:X90" si="0">SUM(S8-M8)</f>
        <v>66503214</v>
      </c>
      <c r="Y8" s="9">
        <f t="shared" ref="Y8:Y82" si="1">SUM(Z8-S8)</f>
        <v>-425155</v>
      </c>
      <c r="Z8" s="14">
        <v>66078059</v>
      </c>
    </row>
    <row r="9" spans="1:26" ht="15" customHeight="1">
      <c r="A9" s="23" t="s">
        <v>73</v>
      </c>
      <c r="B9" s="24" t="s">
        <v>73</v>
      </c>
      <c r="C9" s="32" t="s">
        <v>3</v>
      </c>
      <c r="D9" s="41"/>
      <c r="E9" s="41"/>
      <c r="F9" s="41"/>
      <c r="G9" s="41"/>
      <c r="H9" s="41"/>
      <c r="I9" s="41"/>
      <c r="J9" s="41"/>
      <c r="K9" s="41"/>
      <c r="L9" s="41"/>
      <c r="M9" s="42">
        <v>2470000</v>
      </c>
      <c r="N9" s="42"/>
      <c r="O9" s="42"/>
      <c r="P9" s="42"/>
      <c r="Q9" s="42"/>
      <c r="R9" s="42"/>
      <c r="S9" s="42">
        <v>2479136</v>
      </c>
      <c r="T9" s="42"/>
      <c r="U9" s="42"/>
      <c r="V9" s="42"/>
      <c r="W9" s="42"/>
      <c r="X9" s="4">
        <f t="shared" si="0"/>
        <v>9136</v>
      </c>
      <c r="Y9" s="9">
        <f t="shared" si="1"/>
        <v>0</v>
      </c>
      <c r="Z9" s="14">
        <v>2479136</v>
      </c>
    </row>
    <row r="10" spans="1:26" ht="15" customHeight="1">
      <c r="A10" s="23" t="s">
        <v>74</v>
      </c>
      <c r="B10" s="24" t="s">
        <v>75</v>
      </c>
      <c r="C10" s="32" t="s">
        <v>4</v>
      </c>
      <c r="D10" s="41"/>
      <c r="E10" s="41"/>
      <c r="F10" s="41"/>
      <c r="G10" s="41"/>
      <c r="H10" s="41"/>
      <c r="I10" s="41"/>
      <c r="J10" s="41"/>
      <c r="K10" s="41"/>
      <c r="L10" s="41"/>
      <c r="M10" s="42">
        <v>0</v>
      </c>
      <c r="N10" s="42"/>
      <c r="O10" s="42"/>
      <c r="P10" s="42"/>
      <c r="Q10" s="42"/>
      <c r="R10" s="42"/>
      <c r="S10" s="42">
        <v>630727</v>
      </c>
      <c r="T10" s="42"/>
      <c r="U10" s="42"/>
      <c r="V10" s="42"/>
      <c r="W10" s="42"/>
      <c r="X10" s="4">
        <f t="shared" si="0"/>
        <v>630727</v>
      </c>
      <c r="Y10" s="9">
        <f t="shared" si="1"/>
        <v>0</v>
      </c>
      <c r="Z10" s="14">
        <v>630727</v>
      </c>
    </row>
    <row r="11" spans="1:26" ht="15" customHeight="1">
      <c r="A11" s="23" t="s">
        <v>76</v>
      </c>
      <c r="B11" s="24" t="s">
        <v>76</v>
      </c>
      <c r="C11" s="32" t="s">
        <v>5</v>
      </c>
      <c r="D11" s="41"/>
      <c r="E11" s="41"/>
      <c r="F11" s="41"/>
      <c r="G11" s="41"/>
      <c r="H11" s="41"/>
      <c r="I11" s="41"/>
      <c r="J11" s="41"/>
      <c r="K11" s="41"/>
      <c r="L11" s="41"/>
      <c r="M11" s="42">
        <v>3538000</v>
      </c>
      <c r="N11" s="42"/>
      <c r="O11" s="42"/>
      <c r="P11" s="42"/>
      <c r="Q11" s="42"/>
      <c r="R11" s="42"/>
      <c r="S11" s="42">
        <v>190811</v>
      </c>
      <c r="T11" s="42"/>
      <c r="U11" s="42"/>
      <c r="V11" s="42"/>
      <c r="W11" s="42"/>
      <c r="X11" s="4">
        <f t="shared" si="0"/>
        <v>-3347189</v>
      </c>
      <c r="Y11" s="9">
        <f t="shared" si="1"/>
        <v>0</v>
      </c>
      <c r="Z11" s="14">
        <v>190811</v>
      </c>
    </row>
    <row r="12" spans="1:26" ht="15" customHeight="1">
      <c r="A12" s="23" t="s">
        <v>77</v>
      </c>
      <c r="B12" s="24" t="s">
        <v>78</v>
      </c>
      <c r="C12" s="32" t="s">
        <v>6</v>
      </c>
      <c r="D12" s="41"/>
      <c r="E12" s="41"/>
      <c r="F12" s="41"/>
      <c r="G12" s="41"/>
      <c r="H12" s="41"/>
      <c r="I12" s="41"/>
      <c r="J12" s="41"/>
      <c r="K12" s="41"/>
      <c r="L12" s="41"/>
      <c r="M12" s="42">
        <v>0</v>
      </c>
      <c r="N12" s="42"/>
      <c r="O12" s="42"/>
      <c r="P12" s="42"/>
      <c r="Q12" s="42"/>
      <c r="R12" s="42"/>
      <c r="S12" s="42">
        <v>1008132</v>
      </c>
      <c r="T12" s="42"/>
      <c r="U12" s="42"/>
      <c r="V12" s="42"/>
      <c r="W12" s="42"/>
      <c r="X12" s="4">
        <f t="shared" si="0"/>
        <v>1008132</v>
      </c>
      <c r="Y12" s="9">
        <f t="shared" si="1"/>
        <v>0</v>
      </c>
      <c r="Z12" s="14">
        <v>1008132</v>
      </c>
    </row>
    <row r="13" spans="1:26" ht="15" customHeight="1">
      <c r="A13" s="23" t="s">
        <v>79</v>
      </c>
      <c r="B13" s="24" t="s">
        <v>80</v>
      </c>
      <c r="C13" s="32" t="s">
        <v>7</v>
      </c>
      <c r="D13" s="41"/>
      <c r="E13" s="41"/>
      <c r="F13" s="41"/>
      <c r="G13" s="41"/>
      <c r="H13" s="41"/>
      <c r="I13" s="41"/>
      <c r="J13" s="41"/>
      <c r="K13" s="41"/>
      <c r="L13" s="41"/>
      <c r="M13" s="42">
        <v>0</v>
      </c>
      <c r="N13" s="42"/>
      <c r="O13" s="42"/>
      <c r="P13" s="42"/>
      <c r="Q13" s="42"/>
      <c r="R13" s="42"/>
      <c r="S13" s="42">
        <v>2034509</v>
      </c>
      <c r="T13" s="42"/>
      <c r="U13" s="42"/>
      <c r="V13" s="42"/>
      <c r="W13" s="42"/>
      <c r="X13" s="4">
        <f t="shared" si="0"/>
        <v>2034509</v>
      </c>
      <c r="Y13" s="9">
        <f t="shared" si="1"/>
        <v>0</v>
      </c>
      <c r="Z13" s="14">
        <v>2034509</v>
      </c>
    </row>
    <row r="14" spans="1:26" ht="15" customHeight="1">
      <c r="A14" s="23" t="s">
        <v>81</v>
      </c>
      <c r="B14" s="24" t="s">
        <v>82</v>
      </c>
      <c r="C14" s="32" t="s">
        <v>8</v>
      </c>
      <c r="D14" s="41"/>
      <c r="E14" s="41"/>
      <c r="F14" s="41"/>
      <c r="G14" s="41"/>
      <c r="H14" s="41"/>
      <c r="I14" s="41"/>
      <c r="J14" s="41"/>
      <c r="K14" s="41"/>
      <c r="L14" s="41"/>
      <c r="M14" s="42">
        <v>0</v>
      </c>
      <c r="N14" s="42"/>
      <c r="O14" s="42"/>
      <c r="P14" s="42"/>
      <c r="Q14" s="42"/>
      <c r="R14" s="42"/>
      <c r="S14" s="42">
        <v>304548</v>
      </c>
      <c r="T14" s="42"/>
      <c r="U14" s="42"/>
      <c r="V14" s="42"/>
      <c r="W14" s="42"/>
      <c r="X14" s="4">
        <f t="shared" si="0"/>
        <v>304548</v>
      </c>
      <c r="Y14" s="9">
        <f t="shared" si="1"/>
        <v>0</v>
      </c>
      <c r="Z14" s="14">
        <v>304548</v>
      </c>
    </row>
    <row r="15" spans="1:26" ht="15" customHeight="1">
      <c r="A15" s="23" t="s">
        <v>83</v>
      </c>
      <c r="B15" s="24" t="s">
        <v>84</v>
      </c>
      <c r="C15" s="32" t="s">
        <v>9</v>
      </c>
      <c r="D15" s="41"/>
      <c r="E15" s="41"/>
      <c r="F15" s="41"/>
      <c r="G15" s="41"/>
      <c r="H15" s="41"/>
      <c r="I15" s="41"/>
      <c r="J15" s="41"/>
      <c r="K15" s="41"/>
      <c r="L15" s="41"/>
      <c r="M15" s="42">
        <v>360000</v>
      </c>
      <c r="N15" s="42"/>
      <c r="O15" s="42"/>
      <c r="P15" s="42"/>
      <c r="Q15" s="42"/>
      <c r="R15" s="42"/>
      <c r="S15" s="42">
        <v>526642</v>
      </c>
      <c r="T15" s="42"/>
      <c r="U15" s="42"/>
      <c r="V15" s="42"/>
      <c r="W15" s="42"/>
      <c r="X15" s="4">
        <f t="shared" si="0"/>
        <v>166642</v>
      </c>
      <c r="Y15" s="9">
        <f t="shared" si="1"/>
        <v>0</v>
      </c>
      <c r="Z15" s="14">
        <v>526642</v>
      </c>
    </row>
    <row r="16" spans="1:26" ht="15" customHeight="1">
      <c r="A16" s="23" t="s">
        <v>85</v>
      </c>
      <c r="B16" s="24" t="s">
        <v>86</v>
      </c>
      <c r="C16" s="32" t="s">
        <v>10</v>
      </c>
      <c r="D16" s="41"/>
      <c r="E16" s="41"/>
      <c r="F16" s="41"/>
      <c r="G16" s="41"/>
      <c r="H16" s="41"/>
      <c r="I16" s="41"/>
      <c r="J16" s="41"/>
      <c r="K16" s="41"/>
      <c r="L16" s="41"/>
      <c r="M16" s="42">
        <v>450000</v>
      </c>
      <c r="N16" s="42"/>
      <c r="O16" s="42"/>
      <c r="P16" s="42"/>
      <c r="Q16" s="42"/>
      <c r="R16" s="42"/>
      <c r="S16" s="42">
        <v>450000</v>
      </c>
      <c r="T16" s="42"/>
      <c r="U16" s="42"/>
      <c r="V16" s="42"/>
      <c r="W16" s="42"/>
      <c r="X16" s="4">
        <f t="shared" si="0"/>
        <v>0</v>
      </c>
      <c r="Y16" s="9">
        <f t="shared" si="1"/>
        <v>0</v>
      </c>
      <c r="Z16" s="14">
        <v>450000</v>
      </c>
    </row>
    <row r="17" spans="1:26" ht="15" customHeight="1">
      <c r="A17" s="23" t="s">
        <v>87</v>
      </c>
      <c r="B17" s="24" t="s">
        <v>88</v>
      </c>
      <c r="C17" s="32" t="s">
        <v>11</v>
      </c>
      <c r="D17" s="41"/>
      <c r="E17" s="41"/>
      <c r="F17" s="41"/>
      <c r="G17" s="41"/>
      <c r="H17" s="41"/>
      <c r="I17" s="41"/>
      <c r="J17" s="41"/>
      <c r="K17" s="41"/>
      <c r="L17" s="41"/>
      <c r="M17" s="42">
        <v>0</v>
      </c>
      <c r="N17" s="42"/>
      <c r="O17" s="42"/>
      <c r="P17" s="42"/>
      <c r="Q17" s="42"/>
      <c r="R17" s="42"/>
      <c r="S17" s="42">
        <v>911825</v>
      </c>
      <c r="T17" s="42"/>
      <c r="U17" s="42"/>
      <c r="V17" s="42"/>
      <c r="W17" s="42"/>
      <c r="X17" s="4">
        <f t="shared" si="0"/>
        <v>911825</v>
      </c>
      <c r="Y17" s="9">
        <f t="shared" si="1"/>
        <v>0</v>
      </c>
      <c r="Z17" s="14">
        <v>911825</v>
      </c>
    </row>
    <row r="18" spans="1:26" ht="15" customHeight="1">
      <c r="A18" s="23" t="s">
        <v>89</v>
      </c>
      <c r="B18" s="24" t="s">
        <v>90</v>
      </c>
      <c r="C18" s="32" t="s">
        <v>12</v>
      </c>
      <c r="D18" s="41"/>
      <c r="E18" s="41"/>
      <c r="F18" s="41"/>
      <c r="G18" s="41"/>
      <c r="H18" s="41"/>
      <c r="I18" s="41"/>
      <c r="J18" s="41"/>
      <c r="K18" s="41"/>
      <c r="L18" s="41"/>
      <c r="M18" s="42">
        <v>0</v>
      </c>
      <c r="N18" s="42"/>
      <c r="O18" s="42"/>
      <c r="P18" s="42"/>
      <c r="Q18" s="42"/>
      <c r="R18" s="42"/>
      <c r="S18" s="42">
        <v>0</v>
      </c>
      <c r="T18" s="42"/>
      <c r="U18" s="42"/>
      <c r="V18" s="42"/>
      <c r="W18" s="42"/>
      <c r="X18" s="4">
        <f t="shared" si="0"/>
        <v>0</v>
      </c>
      <c r="Y18" s="9">
        <f t="shared" si="1"/>
        <v>0</v>
      </c>
      <c r="Z18" s="14">
        <v>0</v>
      </c>
    </row>
    <row r="19" spans="1:26" ht="15" customHeight="1">
      <c r="A19" s="23" t="s">
        <v>91</v>
      </c>
      <c r="B19" s="24" t="s">
        <v>92</v>
      </c>
      <c r="C19" s="32" t="s">
        <v>61</v>
      </c>
      <c r="D19" s="41"/>
      <c r="E19" s="41"/>
      <c r="F19" s="41"/>
      <c r="G19" s="41"/>
      <c r="H19" s="41"/>
      <c r="I19" s="41"/>
      <c r="J19" s="41"/>
      <c r="K19" s="41"/>
      <c r="L19" s="41"/>
      <c r="M19" s="42">
        <v>0</v>
      </c>
      <c r="N19" s="42"/>
      <c r="O19" s="42"/>
      <c r="P19" s="42"/>
      <c r="Q19" s="42"/>
      <c r="R19" s="42"/>
      <c r="S19" s="42">
        <v>2708000</v>
      </c>
      <c r="T19" s="42"/>
      <c r="U19" s="42"/>
      <c r="V19" s="42"/>
      <c r="W19" s="42"/>
      <c r="X19" s="4">
        <f t="shared" si="0"/>
        <v>2708000</v>
      </c>
      <c r="Y19" s="9">
        <f t="shared" si="1"/>
        <v>0</v>
      </c>
      <c r="Z19" s="14">
        <v>2708000</v>
      </c>
    </row>
    <row r="20" spans="1:26" ht="15" customHeight="1">
      <c r="A20" s="23" t="s">
        <v>93</v>
      </c>
      <c r="B20" s="24" t="s">
        <v>94</v>
      </c>
      <c r="C20" s="32" t="s">
        <v>13</v>
      </c>
      <c r="D20" s="41"/>
      <c r="E20" s="41"/>
      <c r="F20" s="41"/>
      <c r="G20" s="41"/>
      <c r="H20" s="41"/>
      <c r="I20" s="41"/>
      <c r="J20" s="41"/>
      <c r="K20" s="41"/>
      <c r="L20" s="41"/>
      <c r="M20" s="42">
        <v>0</v>
      </c>
      <c r="N20" s="42"/>
      <c r="O20" s="42"/>
      <c r="P20" s="42"/>
      <c r="Q20" s="42"/>
      <c r="R20" s="42"/>
      <c r="S20" s="42">
        <v>30905</v>
      </c>
      <c r="T20" s="42"/>
      <c r="U20" s="42"/>
      <c r="V20" s="42"/>
      <c r="W20" s="42"/>
      <c r="X20" s="4">
        <f t="shared" si="0"/>
        <v>30905</v>
      </c>
      <c r="Y20" s="9">
        <f t="shared" si="1"/>
        <v>45295</v>
      </c>
      <c r="Z20" s="14">
        <v>76200</v>
      </c>
    </row>
    <row r="21" spans="1:26" ht="15" customHeight="1">
      <c r="A21" s="23" t="s">
        <v>95</v>
      </c>
      <c r="B21" s="24" t="s">
        <v>96</v>
      </c>
      <c r="C21" s="26" t="s">
        <v>97</v>
      </c>
      <c r="D21" s="27"/>
      <c r="E21" s="27"/>
      <c r="F21" s="27"/>
      <c r="G21" s="27"/>
      <c r="H21" s="27"/>
      <c r="I21" s="28"/>
      <c r="J21" s="3"/>
      <c r="K21" s="3"/>
      <c r="L21" s="3"/>
      <c r="M21" s="4">
        <v>0</v>
      </c>
      <c r="N21" s="4"/>
      <c r="O21" s="4"/>
      <c r="P21" s="4"/>
      <c r="Q21" s="4"/>
      <c r="R21" s="4"/>
      <c r="S21" s="4">
        <v>102653</v>
      </c>
      <c r="T21" s="4"/>
      <c r="U21" s="4"/>
      <c r="V21" s="4"/>
      <c r="W21" s="4"/>
      <c r="X21" s="4"/>
      <c r="Y21" s="9">
        <f t="shared" si="1"/>
        <v>0</v>
      </c>
      <c r="Z21" s="14">
        <v>102653</v>
      </c>
    </row>
    <row r="22" spans="1:26" ht="15" customHeight="1">
      <c r="A22" s="23"/>
      <c r="B22" s="24"/>
      <c r="C22" s="39"/>
      <c r="D22" s="43"/>
      <c r="E22" s="43"/>
      <c r="F22" s="43"/>
      <c r="G22" s="43"/>
      <c r="H22" s="43"/>
      <c r="I22" s="43"/>
      <c r="J22" s="5"/>
      <c r="K22" s="5"/>
      <c r="L22" s="5"/>
      <c r="M22" s="6">
        <f>SUM(M7:R21)</f>
        <v>65556000</v>
      </c>
      <c r="N22" s="6"/>
      <c r="O22" s="6"/>
      <c r="P22" s="6"/>
      <c r="Q22" s="6"/>
      <c r="R22" s="6"/>
      <c r="S22" s="6">
        <f>SUM(S7:W21)</f>
        <v>77881102</v>
      </c>
      <c r="T22" s="6"/>
      <c r="U22" s="6"/>
      <c r="V22" s="6"/>
      <c r="W22" s="6"/>
      <c r="X22" s="6">
        <f>SUM(X7:X20)</f>
        <v>12222449</v>
      </c>
      <c r="Y22" s="10">
        <f t="shared" si="1"/>
        <v>-379860</v>
      </c>
      <c r="Z22" s="15">
        <f>SUM(Z7:Z21)</f>
        <v>77501242</v>
      </c>
    </row>
    <row r="23" spans="1:26" ht="15" customHeight="1">
      <c r="A23" s="23" t="s">
        <v>98</v>
      </c>
      <c r="B23" s="24" t="s">
        <v>99</v>
      </c>
      <c r="C23" s="32" t="s">
        <v>52</v>
      </c>
      <c r="D23" s="41"/>
      <c r="E23" s="41"/>
      <c r="F23" s="41"/>
      <c r="G23" s="41"/>
      <c r="H23" s="41"/>
      <c r="I23" s="41"/>
      <c r="J23" s="41"/>
      <c r="K23" s="41"/>
      <c r="L23" s="41"/>
      <c r="M23" s="42">
        <v>16527000</v>
      </c>
      <c r="N23" s="42"/>
      <c r="O23" s="42"/>
      <c r="P23" s="42"/>
      <c r="Q23" s="42"/>
      <c r="R23" s="42"/>
      <c r="S23" s="42">
        <v>19363451</v>
      </c>
      <c r="T23" s="42"/>
      <c r="U23" s="42"/>
      <c r="V23" s="42"/>
      <c r="W23" s="42"/>
      <c r="X23" s="4">
        <f t="shared" si="0"/>
        <v>2836451</v>
      </c>
      <c r="Y23" s="9">
        <f t="shared" si="1"/>
        <v>-1030048</v>
      </c>
      <c r="Z23" s="14">
        <v>18333403</v>
      </c>
    </row>
    <row r="24" spans="1:26" ht="15" customHeight="1">
      <c r="A24" s="23" t="s">
        <v>100</v>
      </c>
      <c r="B24" s="24" t="s">
        <v>101</v>
      </c>
      <c r="C24" s="32" t="s">
        <v>14</v>
      </c>
      <c r="D24" s="41"/>
      <c r="E24" s="41"/>
      <c r="F24" s="41"/>
      <c r="G24" s="41"/>
      <c r="H24" s="41"/>
      <c r="I24" s="41"/>
      <c r="J24" s="41"/>
      <c r="K24" s="41"/>
      <c r="L24" s="41"/>
      <c r="M24" s="42">
        <v>0</v>
      </c>
      <c r="N24" s="42"/>
      <c r="O24" s="42"/>
      <c r="P24" s="42"/>
      <c r="Q24" s="42"/>
      <c r="R24" s="42"/>
      <c r="S24" s="42">
        <v>41371</v>
      </c>
      <c r="T24" s="42"/>
      <c r="U24" s="42"/>
      <c r="V24" s="42"/>
      <c r="W24" s="42"/>
      <c r="X24" s="4">
        <f t="shared" si="0"/>
        <v>41371</v>
      </c>
      <c r="Y24" s="9">
        <f t="shared" si="1"/>
        <v>686878</v>
      </c>
      <c r="Z24" s="14">
        <v>728249</v>
      </c>
    </row>
    <row r="25" spans="1:26" ht="15" customHeight="1">
      <c r="A25" s="23" t="s">
        <v>102</v>
      </c>
      <c r="B25" s="24" t="s">
        <v>103</v>
      </c>
      <c r="C25" s="32" t="s">
        <v>15</v>
      </c>
      <c r="D25" s="41"/>
      <c r="E25" s="41"/>
      <c r="F25" s="41"/>
      <c r="G25" s="41"/>
      <c r="H25" s="41"/>
      <c r="I25" s="41"/>
      <c r="J25" s="41"/>
      <c r="K25" s="41"/>
      <c r="L25" s="41"/>
      <c r="M25" s="42">
        <v>0</v>
      </c>
      <c r="N25" s="42"/>
      <c r="O25" s="42"/>
      <c r="P25" s="42"/>
      <c r="Q25" s="42"/>
      <c r="R25" s="42"/>
      <c r="S25" s="42">
        <v>369002</v>
      </c>
      <c r="T25" s="42"/>
      <c r="U25" s="42"/>
      <c r="V25" s="42"/>
      <c r="W25" s="42"/>
      <c r="X25" s="4">
        <f t="shared" si="0"/>
        <v>369002</v>
      </c>
      <c r="Y25" s="9">
        <f t="shared" si="1"/>
        <v>0</v>
      </c>
      <c r="Z25" s="14">
        <v>369002</v>
      </c>
    </row>
    <row r="26" spans="1:26" ht="15" customHeight="1">
      <c r="A26" s="23" t="s">
        <v>104</v>
      </c>
      <c r="B26" s="24" t="s">
        <v>105</v>
      </c>
      <c r="C26" s="32" t="s">
        <v>16</v>
      </c>
      <c r="D26" s="41"/>
      <c r="E26" s="41"/>
      <c r="F26" s="41"/>
      <c r="G26" s="41"/>
      <c r="H26" s="41"/>
      <c r="I26" s="41"/>
      <c r="J26" s="41"/>
      <c r="K26" s="41"/>
      <c r="L26" s="41"/>
      <c r="M26" s="42">
        <v>0</v>
      </c>
      <c r="N26" s="42"/>
      <c r="O26" s="42"/>
      <c r="P26" s="42"/>
      <c r="Q26" s="42"/>
      <c r="R26" s="42"/>
      <c r="S26" s="42">
        <v>24551</v>
      </c>
      <c r="T26" s="42"/>
      <c r="U26" s="42"/>
      <c r="V26" s="42"/>
      <c r="W26" s="42"/>
      <c r="X26" s="4">
        <f t="shared" si="0"/>
        <v>24551</v>
      </c>
      <c r="Y26" s="9">
        <f t="shared" si="1"/>
        <v>723090</v>
      </c>
      <c r="Z26" s="14">
        <v>747641</v>
      </c>
    </row>
    <row r="27" spans="1:26" ht="15" customHeight="1">
      <c r="A27" s="23"/>
      <c r="B27" s="24"/>
      <c r="C27" s="39"/>
      <c r="D27" s="43"/>
      <c r="E27" s="43"/>
      <c r="F27" s="43"/>
      <c r="G27" s="43"/>
      <c r="H27" s="43"/>
      <c r="I27" s="43"/>
      <c r="J27" s="5"/>
      <c r="K27" s="5"/>
      <c r="L27" s="5"/>
      <c r="M27" s="6">
        <f>SUM(M23:R26)</f>
        <v>16527000</v>
      </c>
      <c r="N27" s="6"/>
      <c r="O27" s="6"/>
      <c r="P27" s="6"/>
      <c r="Q27" s="6"/>
      <c r="R27" s="6"/>
      <c r="S27" s="6">
        <f>SUM(S23:W26)</f>
        <v>19798375</v>
      </c>
      <c r="T27" s="6"/>
      <c r="U27" s="6"/>
      <c r="V27" s="6"/>
      <c r="W27" s="6"/>
      <c r="X27" s="6">
        <f>SUM(X23:X26)</f>
        <v>3271375</v>
      </c>
      <c r="Y27" s="10">
        <f t="shared" si="1"/>
        <v>379920</v>
      </c>
      <c r="Z27" s="15">
        <f>SUM(Z23:Z26)</f>
        <v>20178295</v>
      </c>
    </row>
    <row r="28" spans="1:26" ht="15" customHeight="1">
      <c r="A28" s="23" t="s">
        <v>106</v>
      </c>
      <c r="B28" s="24" t="s">
        <v>106</v>
      </c>
      <c r="C28" s="32" t="s">
        <v>17</v>
      </c>
      <c r="D28" s="41"/>
      <c r="E28" s="41"/>
      <c r="F28" s="41"/>
      <c r="G28" s="41"/>
      <c r="H28" s="41"/>
      <c r="I28" s="41"/>
      <c r="J28" s="41"/>
      <c r="K28" s="41"/>
      <c r="L28" s="41"/>
      <c r="M28" s="42">
        <v>1960000</v>
      </c>
      <c r="N28" s="42"/>
      <c r="O28" s="42"/>
      <c r="P28" s="42"/>
      <c r="Q28" s="42"/>
      <c r="R28" s="42"/>
      <c r="S28" s="42">
        <v>1960000</v>
      </c>
      <c r="T28" s="42"/>
      <c r="U28" s="42"/>
      <c r="V28" s="42"/>
      <c r="W28" s="42"/>
      <c r="X28" s="4">
        <f t="shared" si="0"/>
        <v>0</v>
      </c>
      <c r="Y28" s="9">
        <f t="shared" si="1"/>
        <v>-1225245</v>
      </c>
      <c r="Z28" s="14">
        <v>734755</v>
      </c>
    </row>
    <row r="29" spans="1:26" ht="15" customHeight="1">
      <c r="A29" s="23" t="s">
        <v>149</v>
      </c>
      <c r="B29" s="24" t="s">
        <v>150</v>
      </c>
      <c r="C29" s="26" t="s">
        <v>151</v>
      </c>
      <c r="D29" s="27"/>
      <c r="E29" s="27"/>
      <c r="F29" s="27"/>
      <c r="G29" s="27"/>
      <c r="H29" s="27"/>
      <c r="I29" s="28"/>
      <c r="J29" s="3"/>
      <c r="K29" s="3"/>
      <c r="L29" s="3"/>
      <c r="M29" s="4">
        <v>0</v>
      </c>
      <c r="N29" s="4"/>
      <c r="O29" s="4"/>
      <c r="P29" s="4"/>
      <c r="Q29" s="4"/>
      <c r="R29" s="4"/>
      <c r="S29" s="4">
        <v>0</v>
      </c>
      <c r="T29" s="4"/>
      <c r="U29" s="4"/>
      <c r="V29" s="4"/>
      <c r="W29" s="4"/>
      <c r="X29" s="4"/>
      <c r="Y29" s="9">
        <f t="shared" si="1"/>
        <v>13700</v>
      </c>
      <c r="Z29" s="14">
        <v>13700</v>
      </c>
    </row>
    <row r="30" spans="1:26" ht="15" customHeight="1">
      <c r="A30" s="23" t="s">
        <v>107</v>
      </c>
      <c r="B30" s="24" t="s">
        <v>108</v>
      </c>
      <c r="C30" s="32" t="s">
        <v>18</v>
      </c>
      <c r="D30" s="41"/>
      <c r="E30" s="41"/>
      <c r="F30" s="41"/>
      <c r="G30" s="41"/>
      <c r="H30" s="41"/>
      <c r="I30" s="41"/>
      <c r="J30" s="41"/>
      <c r="K30" s="41"/>
      <c r="L30" s="41"/>
      <c r="M30" s="42">
        <v>0</v>
      </c>
      <c r="N30" s="42"/>
      <c r="O30" s="42"/>
      <c r="P30" s="42"/>
      <c r="Q30" s="42"/>
      <c r="R30" s="42"/>
      <c r="S30" s="42">
        <v>0</v>
      </c>
      <c r="T30" s="42"/>
      <c r="U30" s="42"/>
      <c r="V30" s="42"/>
      <c r="W30" s="42"/>
      <c r="X30" s="4">
        <f t="shared" si="0"/>
        <v>0</v>
      </c>
      <c r="Y30" s="9">
        <f t="shared" si="1"/>
        <v>120875</v>
      </c>
      <c r="Z30" s="14">
        <v>120875</v>
      </c>
    </row>
    <row r="31" spans="1:26" ht="15" customHeight="1">
      <c r="A31" s="23" t="s">
        <v>153</v>
      </c>
      <c r="B31" s="24" t="s">
        <v>152</v>
      </c>
      <c r="C31" s="26" t="s">
        <v>154</v>
      </c>
      <c r="D31" s="27"/>
      <c r="E31" s="27"/>
      <c r="F31" s="27"/>
      <c r="G31" s="27"/>
      <c r="H31" s="27"/>
      <c r="I31" s="28"/>
      <c r="J31" s="3"/>
      <c r="K31" s="3"/>
      <c r="L31" s="3"/>
      <c r="M31" s="4">
        <v>0</v>
      </c>
      <c r="N31" s="4"/>
      <c r="O31" s="4"/>
      <c r="P31" s="4"/>
      <c r="Q31" s="4"/>
      <c r="R31" s="4"/>
      <c r="S31" s="4">
        <v>0</v>
      </c>
      <c r="T31" s="4"/>
      <c r="U31" s="4"/>
      <c r="V31" s="4"/>
      <c r="W31" s="4"/>
      <c r="X31" s="4"/>
      <c r="Y31" s="9">
        <f t="shared" si="1"/>
        <v>1102</v>
      </c>
      <c r="Z31" s="14">
        <v>1102</v>
      </c>
    </row>
    <row r="32" spans="1:26" ht="15" customHeight="1">
      <c r="A32" s="23" t="s">
        <v>156</v>
      </c>
      <c r="B32" s="24" t="s">
        <v>155</v>
      </c>
      <c r="C32" s="26" t="s">
        <v>157</v>
      </c>
      <c r="D32" s="27"/>
      <c r="E32" s="27"/>
      <c r="F32" s="27"/>
      <c r="G32" s="27"/>
      <c r="H32" s="27"/>
      <c r="I32" s="28"/>
      <c r="J32" s="3"/>
      <c r="K32" s="3"/>
      <c r="L32" s="3"/>
      <c r="M32" s="4">
        <v>0</v>
      </c>
      <c r="N32" s="4"/>
      <c r="O32" s="4"/>
      <c r="P32" s="4"/>
      <c r="Q32" s="4"/>
      <c r="R32" s="4"/>
      <c r="S32" s="4">
        <v>0</v>
      </c>
      <c r="T32" s="4"/>
      <c r="U32" s="4"/>
      <c r="V32" s="4"/>
      <c r="W32" s="4"/>
      <c r="X32" s="4"/>
      <c r="Y32" s="9">
        <f t="shared" si="1"/>
        <v>10709</v>
      </c>
      <c r="Z32" s="14">
        <v>10709</v>
      </c>
    </row>
    <row r="33" spans="1:26" ht="15" customHeight="1">
      <c r="A33" s="23" t="s">
        <v>158</v>
      </c>
      <c r="B33" s="24" t="s">
        <v>159</v>
      </c>
      <c r="C33" s="26" t="s">
        <v>160</v>
      </c>
      <c r="D33" s="27"/>
      <c r="E33" s="27"/>
      <c r="F33" s="27"/>
      <c r="G33" s="27"/>
      <c r="H33" s="27"/>
      <c r="I33" s="28"/>
      <c r="J33" s="3"/>
      <c r="K33" s="3"/>
      <c r="L33" s="3"/>
      <c r="M33" s="4">
        <v>0</v>
      </c>
      <c r="N33" s="4"/>
      <c r="O33" s="4"/>
      <c r="P33" s="4"/>
      <c r="Q33" s="4"/>
      <c r="R33" s="4"/>
      <c r="S33" s="4">
        <v>0</v>
      </c>
      <c r="T33" s="4"/>
      <c r="U33" s="4"/>
      <c r="V33" s="4"/>
      <c r="W33" s="4"/>
      <c r="X33" s="4"/>
      <c r="Y33" s="9">
        <f t="shared" si="1"/>
        <v>217</v>
      </c>
      <c r="Z33" s="14">
        <v>217</v>
      </c>
    </row>
    <row r="34" spans="1:26" ht="15" customHeight="1">
      <c r="A34" s="23" t="s">
        <v>109</v>
      </c>
      <c r="B34" s="24" t="s">
        <v>110</v>
      </c>
      <c r="C34" s="32" t="s">
        <v>19</v>
      </c>
      <c r="D34" s="41"/>
      <c r="E34" s="41"/>
      <c r="F34" s="41"/>
      <c r="G34" s="41"/>
      <c r="H34" s="41"/>
      <c r="I34" s="41"/>
      <c r="J34" s="41"/>
      <c r="K34" s="41"/>
      <c r="L34" s="41"/>
      <c r="M34" s="42">
        <v>0</v>
      </c>
      <c r="N34" s="42"/>
      <c r="O34" s="42"/>
      <c r="P34" s="42"/>
      <c r="Q34" s="42"/>
      <c r="R34" s="42"/>
      <c r="S34" s="42">
        <v>0</v>
      </c>
      <c r="T34" s="42"/>
      <c r="U34" s="42"/>
      <c r="V34" s="42"/>
      <c r="W34" s="42"/>
      <c r="X34" s="4">
        <f t="shared" si="0"/>
        <v>0</v>
      </c>
      <c r="Y34" s="9">
        <f t="shared" si="1"/>
        <v>297543</v>
      </c>
      <c r="Z34" s="14">
        <v>297543</v>
      </c>
    </row>
    <row r="35" spans="1:26" ht="15" customHeight="1">
      <c r="A35" s="23" t="s">
        <v>161</v>
      </c>
      <c r="B35" s="24" t="s">
        <v>162</v>
      </c>
      <c r="C35" s="26" t="s">
        <v>163</v>
      </c>
      <c r="D35" s="27"/>
      <c r="E35" s="27"/>
      <c r="F35" s="27"/>
      <c r="G35" s="27"/>
      <c r="H35" s="27"/>
      <c r="I35" s="28"/>
      <c r="J35" s="3"/>
      <c r="K35" s="3"/>
      <c r="L35" s="3"/>
      <c r="M35" s="4">
        <v>0</v>
      </c>
      <c r="N35" s="4"/>
      <c r="O35" s="4"/>
      <c r="P35" s="4"/>
      <c r="Q35" s="4"/>
      <c r="R35" s="4"/>
      <c r="S35" s="4">
        <v>0</v>
      </c>
      <c r="T35" s="4"/>
      <c r="U35" s="4"/>
      <c r="V35" s="4"/>
      <c r="W35" s="4"/>
      <c r="X35" s="4"/>
      <c r="Y35" s="9">
        <f t="shared" si="1"/>
        <v>82244</v>
      </c>
      <c r="Z35" s="14">
        <v>82244</v>
      </c>
    </row>
    <row r="36" spans="1:26" ht="15" customHeight="1">
      <c r="A36" s="23" t="s">
        <v>111</v>
      </c>
      <c r="B36" s="24" t="s">
        <v>112</v>
      </c>
      <c r="C36" s="32" t="s">
        <v>20</v>
      </c>
      <c r="D36" s="41"/>
      <c r="E36" s="41"/>
      <c r="F36" s="41"/>
      <c r="G36" s="41"/>
      <c r="H36" s="41"/>
      <c r="I36" s="41"/>
      <c r="J36" s="41"/>
      <c r="K36" s="41"/>
      <c r="L36" s="41"/>
      <c r="M36" s="42">
        <v>0</v>
      </c>
      <c r="N36" s="42"/>
      <c r="O36" s="42"/>
      <c r="P36" s="42"/>
      <c r="Q36" s="42"/>
      <c r="R36" s="42"/>
      <c r="S36" s="42">
        <v>0</v>
      </c>
      <c r="T36" s="42"/>
      <c r="U36" s="42"/>
      <c r="V36" s="42"/>
      <c r="W36" s="42"/>
      <c r="X36" s="4">
        <f t="shared" si="0"/>
        <v>0</v>
      </c>
      <c r="Y36" s="9">
        <f t="shared" si="1"/>
        <v>375125</v>
      </c>
      <c r="Z36" s="14">
        <v>375125</v>
      </c>
    </row>
    <row r="37" spans="1:26" ht="15" customHeight="1">
      <c r="A37" s="23" t="s">
        <v>113</v>
      </c>
      <c r="B37" s="24" t="s">
        <v>114</v>
      </c>
      <c r="C37" s="32" t="s">
        <v>21</v>
      </c>
      <c r="D37" s="41"/>
      <c r="E37" s="41"/>
      <c r="F37" s="41"/>
      <c r="G37" s="41"/>
      <c r="H37" s="41"/>
      <c r="I37" s="41"/>
      <c r="J37" s="41"/>
      <c r="K37" s="41"/>
      <c r="L37" s="41"/>
      <c r="M37" s="42">
        <v>694000</v>
      </c>
      <c r="N37" s="42"/>
      <c r="O37" s="42"/>
      <c r="P37" s="42"/>
      <c r="Q37" s="42"/>
      <c r="R37" s="42"/>
      <c r="S37" s="42">
        <v>694000</v>
      </c>
      <c r="T37" s="42"/>
      <c r="U37" s="42"/>
      <c r="V37" s="42"/>
      <c r="W37" s="42"/>
      <c r="X37" s="4">
        <f t="shared" si="0"/>
        <v>0</v>
      </c>
      <c r="Y37" s="9">
        <f t="shared" si="1"/>
        <v>-257653</v>
      </c>
      <c r="Z37" s="14">
        <v>436347</v>
      </c>
    </row>
    <row r="38" spans="1:26" ht="15" customHeight="1">
      <c r="A38" s="23" t="s">
        <v>164</v>
      </c>
      <c r="B38" s="24" t="s">
        <v>165</v>
      </c>
      <c r="C38" s="26" t="s">
        <v>166</v>
      </c>
      <c r="D38" s="27"/>
      <c r="E38" s="27"/>
      <c r="F38" s="27"/>
      <c r="G38" s="27"/>
      <c r="H38" s="27"/>
      <c r="I38" s="28"/>
      <c r="J38" s="3"/>
      <c r="K38" s="3"/>
      <c r="L38" s="3"/>
      <c r="M38" s="4">
        <v>0</v>
      </c>
      <c r="N38" s="4"/>
      <c r="O38" s="4"/>
      <c r="P38" s="4"/>
      <c r="Q38" s="4"/>
      <c r="R38" s="4"/>
      <c r="S38" s="4">
        <v>0</v>
      </c>
      <c r="T38" s="4"/>
      <c r="U38" s="4"/>
      <c r="V38" s="4"/>
      <c r="W38" s="4"/>
      <c r="X38" s="4"/>
      <c r="Y38" s="9">
        <f t="shared" si="1"/>
        <v>53701</v>
      </c>
      <c r="Z38" s="14">
        <v>53701</v>
      </c>
    </row>
    <row r="39" spans="1:26" ht="15" customHeight="1">
      <c r="A39" s="23" t="s">
        <v>115</v>
      </c>
      <c r="B39" s="24" t="s">
        <v>116</v>
      </c>
      <c r="C39" s="32" t="s">
        <v>22</v>
      </c>
      <c r="D39" s="41"/>
      <c r="E39" s="41"/>
      <c r="F39" s="41"/>
      <c r="G39" s="41"/>
      <c r="H39" s="41"/>
      <c r="I39" s="41"/>
      <c r="J39" s="41"/>
      <c r="K39" s="41"/>
      <c r="L39" s="41"/>
      <c r="M39" s="42">
        <v>1280000</v>
      </c>
      <c r="N39" s="42"/>
      <c r="O39" s="42"/>
      <c r="P39" s="42"/>
      <c r="Q39" s="42"/>
      <c r="R39" s="42"/>
      <c r="S39" s="42">
        <v>1280000</v>
      </c>
      <c r="T39" s="42"/>
      <c r="U39" s="42"/>
      <c r="V39" s="42"/>
      <c r="W39" s="42"/>
      <c r="X39" s="4">
        <f t="shared" si="0"/>
        <v>0</v>
      </c>
      <c r="Y39" s="9">
        <f t="shared" si="1"/>
        <v>527682</v>
      </c>
      <c r="Z39" s="14">
        <v>1807682</v>
      </c>
    </row>
    <row r="40" spans="1:26" ht="15" customHeight="1">
      <c r="A40" s="23" t="s">
        <v>117</v>
      </c>
      <c r="B40" s="24" t="s">
        <v>118</v>
      </c>
      <c r="C40" s="32" t="s">
        <v>23</v>
      </c>
      <c r="D40" s="41"/>
      <c r="E40" s="41"/>
      <c r="F40" s="41"/>
      <c r="G40" s="41"/>
      <c r="H40" s="41"/>
      <c r="I40" s="41"/>
      <c r="J40" s="41"/>
      <c r="K40" s="41"/>
      <c r="L40" s="41"/>
      <c r="M40" s="42">
        <v>1500000</v>
      </c>
      <c r="N40" s="42"/>
      <c r="O40" s="42"/>
      <c r="P40" s="42"/>
      <c r="Q40" s="42"/>
      <c r="R40" s="42"/>
      <c r="S40" s="42">
        <v>1500000</v>
      </c>
      <c r="T40" s="42"/>
      <c r="U40" s="42"/>
      <c r="V40" s="42"/>
      <c r="W40" s="42"/>
      <c r="X40" s="4">
        <f t="shared" si="0"/>
        <v>0</v>
      </c>
      <c r="Y40" s="9">
        <f t="shared" si="1"/>
        <v>-125232</v>
      </c>
      <c r="Z40" s="14">
        <v>1374768</v>
      </c>
    </row>
    <row r="41" spans="1:26" ht="15" customHeight="1">
      <c r="A41" s="23" t="s">
        <v>119</v>
      </c>
      <c r="B41" s="24" t="s">
        <v>120</v>
      </c>
      <c r="C41" s="32" t="s">
        <v>24</v>
      </c>
      <c r="D41" s="41"/>
      <c r="E41" s="41"/>
      <c r="F41" s="41"/>
      <c r="G41" s="41"/>
      <c r="H41" s="41"/>
      <c r="I41" s="41"/>
      <c r="J41" s="41"/>
      <c r="K41" s="41"/>
      <c r="L41" s="41"/>
      <c r="M41" s="42">
        <v>0</v>
      </c>
      <c r="N41" s="42"/>
      <c r="O41" s="42"/>
      <c r="P41" s="42"/>
      <c r="Q41" s="42"/>
      <c r="R41" s="42"/>
      <c r="S41" s="42">
        <v>149995</v>
      </c>
      <c r="T41" s="42"/>
      <c r="U41" s="42"/>
      <c r="V41" s="42"/>
      <c r="W41" s="42"/>
      <c r="X41" s="4">
        <f t="shared" si="0"/>
        <v>149995</v>
      </c>
      <c r="Y41" s="9">
        <f t="shared" si="1"/>
        <v>125232</v>
      </c>
      <c r="Z41" s="14">
        <v>275227</v>
      </c>
    </row>
    <row r="42" spans="1:26" ht="15" customHeight="1">
      <c r="A42" s="23" t="s">
        <v>121</v>
      </c>
      <c r="B42" s="24" t="s">
        <v>122</v>
      </c>
      <c r="C42" s="32" t="s">
        <v>25</v>
      </c>
      <c r="D42" s="41"/>
      <c r="E42" s="41"/>
      <c r="F42" s="41"/>
      <c r="G42" s="41"/>
      <c r="H42" s="41"/>
      <c r="I42" s="41"/>
      <c r="J42" s="41"/>
      <c r="K42" s="41"/>
      <c r="L42" s="41"/>
      <c r="M42" s="42">
        <v>70000</v>
      </c>
      <c r="N42" s="42"/>
      <c r="O42" s="42"/>
      <c r="P42" s="42"/>
      <c r="Q42" s="42"/>
      <c r="R42" s="42"/>
      <c r="S42" s="42">
        <v>70000</v>
      </c>
      <c r="T42" s="42"/>
      <c r="U42" s="42"/>
      <c r="V42" s="42"/>
      <c r="W42" s="42"/>
      <c r="X42" s="4">
        <f t="shared" si="0"/>
        <v>0</v>
      </c>
      <c r="Y42" s="9">
        <f t="shared" si="1"/>
        <v>0</v>
      </c>
      <c r="Z42" s="14">
        <v>70000</v>
      </c>
    </row>
    <row r="43" spans="1:26" ht="15" customHeight="1">
      <c r="A43" s="23" t="s">
        <v>123</v>
      </c>
      <c r="B43" s="24" t="s">
        <v>124</v>
      </c>
      <c r="C43" s="32" t="s">
        <v>26</v>
      </c>
      <c r="D43" s="41"/>
      <c r="E43" s="41"/>
      <c r="F43" s="41"/>
      <c r="G43" s="41"/>
      <c r="H43" s="41"/>
      <c r="I43" s="41"/>
      <c r="J43" s="41"/>
      <c r="K43" s="41"/>
      <c r="L43" s="41"/>
      <c r="M43" s="42">
        <v>2400000</v>
      </c>
      <c r="N43" s="42"/>
      <c r="O43" s="42"/>
      <c r="P43" s="42"/>
      <c r="Q43" s="42"/>
      <c r="R43" s="42"/>
      <c r="S43" s="42">
        <v>2400000</v>
      </c>
      <c r="T43" s="42"/>
      <c r="U43" s="42"/>
      <c r="V43" s="42"/>
      <c r="W43" s="42"/>
      <c r="X43" s="4">
        <f t="shared" si="0"/>
        <v>0</v>
      </c>
      <c r="Y43" s="9">
        <f t="shared" si="1"/>
        <v>0</v>
      </c>
      <c r="Z43" s="14">
        <v>2400000</v>
      </c>
    </row>
    <row r="44" spans="1:26" ht="15" customHeight="1">
      <c r="A44" s="23" t="s">
        <v>125</v>
      </c>
      <c r="B44" s="24" t="s">
        <v>126</v>
      </c>
      <c r="C44" s="32" t="s">
        <v>27</v>
      </c>
      <c r="D44" s="41"/>
      <c r="E44" s="41"/>
      <c r="F44" s="41"/>
      <c r="G44" s="41"/>
      <c r="H44" s="41"/>
      <c r="I44" s="41"/>
      <c r="J44" s="41"/>
      <c r="K44" s="41"/>
      <c r="L44" s="41"/>
      <c r="M44" s="42">
        <v>2110000</v>
      </c>
      <c r="N44" s="42"/>
      <c r="O44" s="42"/>
      <c r="P44" s="42"/>
      <c r="Q44" s="42"/>
      <c r="R44" s="42"/>
      <c r="S44" s="42">
        <v>2124318</v>
      </c>
      <c r="T44" s="42"/>
      <c r="U44" s="42"/>
      <c r="V44" s="42"/>
      <c r="W44" s="42"/>
      <c r="X44" s="4">
        <f t="shared" si="0"/>
        <v>14318</v>
      </c>
      <c r="Y44" s="9">
        <f t="shared" si="1"/>
        <v>0</v>
      </c>
      <c r="Z44" s="14">
        <v>2124318</v>
      </c>
    </row>
    <row r="45" spans="1:26" ht="15" customHeight="1">
      <c r="A45" s="23" t="s">
        <v>127</v>
      </c>
      <c r="B45" s="24" t="s">
        <v>128</v>
      </c>
      <c r="C45" s="32" t="s">
        <v>28</v>
      </c>
      <c r="D45" s="41"/>
      <c r="E45" s="41"/>
      <c r="F45" s="41"/>
      <c r="G45" s="41"/>
      <c r="H45" s="41"/>
      <c r="I45" s="41"/>
      <c r="J45" s="41"/>
      <c r="K45" s="41"/>
      <c r="L45" s="41"/>
      <c r="M45" s="42">
        <v>0</v>
      </c>
      <c r="N45" s="42"/>
      <c r="O45" s="42"/>
      <c r="P45" s="42"/>
      <c r="Q45" s="42"/>
      <c r="R45" s="42"/>
      <c r="S45" s="42">
        <v>0</v>
      </c>
      <c r="T45" s="42"/>
      <c r="U45" s="42"/>
      <c r="V45" s="42"/>
      <c r="W45" s="42"/>
      <c r="X45" s="4">
        <f t="shared" si="0"/>
        <v>0</v>
      </c>
      <c r="Y45" s="9">
        <f t="shared" si="1"/>
        <v>1288293</v>
      </c>
      <c r="Z45" s="14">
        <v>1288293</v>
      </c>
    </row>
    <row r="46" spans="1:26" ht="15" customHeight="1">
      <c r="A46" s="23" t="s">
        <v>129</v>
      </c>
      <c r="B46" s="24" t="s">
        <v>130</v>
      </c>
      <c r="C46" s="32" t="s">
        <v>29</v>
      </c>
      <c r="D46" s="41"/>
      <c r="E46" s="41"/>
      <c r="F46" s="41"/>
      <c r="G46" s="41"/>
      <c r="H46" s="41"/>
      <c r="I46" s="41"/>
      <c r="J46" s="41"/>
      <c r="K46" s="41"/>
      <c r="L46" s="41"/>
      <c r="M46" s="42">
        <v>0</v>
      </c>
      <c r="N46" s="42"/>
      <c r="O46" s="42"/>
      <c r="P46" s="42"/>
      <c r="Q46" s="42"/>
      <c r="R46" s="42"/>
      <c r="S46" s="42">
        <v>0</v>
      </c>
      <c r="T46" s="42"/>
      <c r="U46" s="42"/>
      <c r="V46" s="42"/>
      <c r="W46" s="42"/>
      <c r="X46" s="4">
        <f t="shared" si="0"/>
        <v>0</v>
      </c>
      <c r="Y46" s="9">
        <f t="shared" si="1"/>
        <v>10860</v>
      </c>
      <c r="Z46" s="14">
        <v>10860</v>
      </c>
    </row>
    <row r="47" spans="1:26" ht="15" customHeight="1">
      <c r="A47" s="23" t="s">
        <v>131</v>
      </c>
      <c r="B47" s="24" t="s">
        <v>132</v>
      </c>
      <c r="C47" s="32" t="s">
        <v>30</v>
      </c>
      <c r="D47" s="41"/>
      <c r="E47" s="41"/>
      <c r="F47" s="41"/>
      <c r="G47" s="41"/>
      <c r="H47" s="41"/>
      <c r="I47" s="41"/>
      <c r="J47" s="41"/>
      <c r="K47" s="41"/>
      <c r="L47" s="41"/>
      <c r="M47" s="42">
        <v>0</v>
      </c>
      <c r="N47" s="42"/>
      <c r="O47" s="42"/>
      <c r="P47" s="42"/>
      <c r="Q47" s="42"/>
      <c r="R47" s="42"/>
      <c r="S47" s="42">
        <v>0</v>
      </c>
      <c r="T47" s="42"/>
      <c r="U47" s="42"/>
      <c r="V47" s="42"/>
      <c r="W47" s="42"/>
      <c r="X47" s="4">
        <f t="shared" si="0"/>
        <v>0</v>
      </c>
      <c r="Y47" s="9">
        <f t="shared" si="1"/>
        <v>36146</v>
      </c>
      <c r="Z47" s="14">
        <v>36146</v>
      </c>
    </row>
    <row r="48" spans="1:26" ht="15" customHeight="1">
      <c r="A48" s="23" t="s">
        <v>133</v>
      </c>
      <c r="B48" s="24" t="s">
        <v>134</v>
      </c>
      <c r="C48" s="32" t="s">
        <v>31</v>
      </c>
      <c r="D48" s="41"/>
      <c r="E48" s="41"/>
      <c r="F48" s="41"/>
      <c r="G48" s="41"/>
      <c r="H48" s="41"/>
      <c r="I48" s="41"/>
      <c r="J48" s="41"/>
      <c r="K48" s="41"/>
      <c r="L48" s="41"/>
      <c r="M48" s="42">
        <v>10000</v>
      </c>
      <c r="N48" s="42"/>
      <c r="O48" s="42"/>
      <c r="P48" s="42"/>
      <c r="Q48" s="42"/>
      <c r="R48" s="42"/>
      <c r="S48" s="42">
        <v>10000</v>
      </c>
      <c r="T48" s="42"/>
      <c r="U48" s="42"/>
      <c r="V48" s="42"/>
      <c r="W48" s="42"/>
      <c r="X48" s="4">
        <f t="shared" si="0"/>
        <v>0</v>
      </c>
      <c r="Y48" s="9">
        <f t="shared" si="1"/>
        <v>22475</v>
      </c>
      <c r="Z48" s="14">
        <v>32475</v>
      </c>
    </row>
    <row r="49" spans="1:26" ht="15" customHeight="1">
      <c r="A49" s="23" t="s">
        <v>135</v>
      </c>
      <c r="B49" s="24" t="s">
        <v>136</v>
      </c>
      <c r="C49" s="32" t="s">
        <v>32</v>
      </c>
      <c r="D49" s="41"/>
      <c r="E49" s="41"/>
      <c r="F49" s="41"/>
      <c r="G49" s="41"/>
      <c r="H49" s="41"/>
      <c r="I49" s="41"/>
      <c r="J49" s="41"/>
      <c r="K49" s="41"/>
      <c r="L49" s="41"/>
      <c r="M49" s="42">
        <v>300000</v>
      </c>
      <c r="N49" s="42"/>
      <c r="O49" s="42"/>
      <c r="P49" s="42"/>
      <c r="Q49" s="42"/>
      <c r="R49" s="42"/>
      <c r="S49" s="42">
        <v>300000</v>
      </c>
      <c r="T49" s="42"/>
      <c r="U49" s="42"/>
      <c r="V49" s="42"/>
      <c r="W49" s="42"/>
      <c r="X49" s="4">
        <f t="shared" si="0"/>
        <v>0</v>
      </c>
      <c r="Y49" s="9">
        <f t="shared" si="1"/>
        <v>55021</v>
      </c>
      <c r="Z49" s="14">
        <v>355021</v>
      </c>
    </row>
    <row r="50" spans="1:26" ht="15" customHeight="1">
      <c r="A50" s="23" t="s">
        <v>144</v>
      </c>
      <c r="B50" s="24" t="s">
        <v>145</v>
      </c>
      <c r="C50" s="26" t="s">
        <v>148</v>
      </c>
      <c r="D50" s="27"/>
      <c r="E50" s="27"/>
      <c r="F50" s="27"/>
      <c r="G50" s="27"/>
      <c r="H50" s="27"/>
      <c r="I50" s="28"/>
      <c r="J50" s="3"/>
      <c r="K50" s="3"/>
      <c r="L50" s="3"/>
      <c r="M50" s="4">
        <v>0</v>
      </c>
      <c r="N50" s="4"/>
      <c r="O50" s="4"/>
      <c r="P50" s="4"/>
      <c r="Q50" s="4"/>
      <c r="R50" s="4"/>
      <c r="S50" s="4">
        <v>6454</v>
      </c>
      <c r="T50" s="4"/>
      <c r="U50" s="4"/>
      <c r="V50" s="4"/>
      <c r="W50" s="4"/>
      <c r="X50" s="4"/>
      <c r="Y50" s="9">
        <f t="shared" si="1"/>
        <v>0</v>
      </c>
      <c r="Z50" s="14">
        <v>6454</v>
      </c>
    </row>
    <row r="51" spans="1:26" ht="15" customHeight="1">
      <c r="A51" s="23" t="s">
        <v>146</v>
      </c>
      <c r="B51" s="24" t="s">
        <v>147</v>
      </c>
      <c r="C51" s="32" t="s">
        <v>33</v>
      </c>
      <c r="D51" s="41"/>
      <c r="E51" s="41"/>
      <c r="F51" s="41"/>
      <c r="G51" s="41"/>
      <c r="H51" s="41"/>
      <c r="I51" s="41"/>
      <c r="J51" s="41"/>
      <c r="K51" s="41"/>
      <c r="L51" s="41"/>
      <c r="M51" s="42">
        <v>3193000</v>
      </c>
      <c r="N51" s="42"/>
      <c r="O51" s="42"/>
      <c r="P51" s="42"/>
      <c r="Q51" s="42"/>
      <c r="R51" s="42"/>
      <c r="S51" s="42">
        <v>3263846</v>
      </c>
      <c r="T51" s="42"/>
      <c r="U51" s="42"/>
      <c r="V51" s="42"/>
      <c r="W51" s="42"/>
      <c r="X51" s="4">
        <f t="shared" si="0"/>
        <v>70846</v>
      </c>
      <c r="Y51" s="9">
        <f t="shared" si="1"/>
        <v>0</v>
      </c>
      <c r="Z51" s="14">
        <v>3263846</v>
      </c>
    </row>
    <row r="52" spans="1:26" ht="15" customHeight="1">
      <c r="A52" s="23" t="s">
        <v>137</v>
      </c>
      <c r="B52" s="24" t="s">
        <v>138</v>
      </c>
      <c r="C52" s="32" t="s">
        <v>34</v>
      </c>
      <c r="D52" s="41"/>
      <c r="E52" s="41"/>
      <c r="F52" s="41"/>
      <c r="G52" s="41"/>
      <c r="H52" s="41"/>
      <c r="I52" s="41"/>
      <c r="J52" s="41"/>
      <c r="K52" s="41"/>
      <c r="L52" s="41"/>
      <c r="M52" s="42">
        <v>0</v>
      </c>
      <c r="N52" s="42"/>
      <c r="O52" s="42"/>
      <c r="P52" s="42"/>
      <c r="Q52" s="42"/>
      <c r="R52" s="42"/>
      <c r="S52" s="42">
        <v>0</v>
      </c>
      <c r="T52" s="42"/>
      <c r="U52" s="42"/>
      <c r="V52" s="42"/>
      <c r="W52" s="42"/>
      <c r="X52" s="4">
        <f t="shared" si="0"/>
        <v>0</v>
      </c>
      <c r="Y52" s="9">
        <f t="shared" si="1"/>
        <v>170412</v>
      </c>
      <c r="Z52" s="14">
        <v>170412</v>
      </c>
    </row>
    <row r="53" spans="1:26" ht="15" customHeight="1">
      <c r="A53" s="23" t="s">
        <v>139</v>
      </c>
      <c r="B53" s="24" t="s">
        <v>140</v>
      </c>
      <c r="C53" s="32" t="s">
        <v>35</v>
      </c>
      <c r="D53" s="41"/>
      <c r="E53" s="41"/>
      <c r="F53" s="41"/>
      <c r="G53" s="41"/>
      <c r="H53" s="41"/>
      <c r="I53" s="41"/>
      <c r="J53" s="41"/>
      <c r="K53" s="41"/>
      <c r="L53" s="41"/>
      <c r="M53" s="42">
        <v>0</v>
      </c>
      <c r="N53" s="42"/>
      <c r="O53" s="42"/>
      <c r="P53" s="42"/>
      <c r="Q53" s="42"/>
      <c r="R53" s="42"/>
      <c r="S53" s="42">
        <v>0</v>
      </c>
      <c r="T53" s="42"/>
      <c r="U53" s="42"/>
      <c r="V53" s="42"/>
      <c r="W53" s="42"/>
      <c r="X53" s="4">
        <f t="shared" si="0"/>
        <v>0</v>
      </c>
      <c r="Y53" s="9">
        <f t="shared" si="1"/>
        <v>0</v>
      </c>
      <c r="Z53" s="14">
        <v>0</v>
      </c>
    </row>
    <row r="54" spans="1:26" ht="15" customHeight="1">
      <c r="A54" s="23" t="s">
        <v>141</v>
      </c>
      <c r="B54" s="24" t="s">
        <v>141</v>
      </c>
      <c r="C54" s="32" t="s">
        <v>36</v>
      </c>
      <c r="D54" s="41"/>
      <c r="E54" s="41"/>
      <c r="F54" s="41"/>
      <c r="G54" s="41"/>
      <c r="H54" s="41"/>
      <c r="I54" s="41"/>
      <c r="J54" s="41"/>
      <c r="K54" s="41"/>
      <c r="L54" s="41"/>
      <c r="M54" s="42">
        <v>3047000</v>
      </c>
      <c r="N54" s="42"/>
      <c r="O54" s="42"/>
      <c r="P54" s="42"/>
      <c r="Q54" s="42"/>
      <c r="R54" s="42"/>
      <c r="S54" s="42">
        <v>3047000</v>
      </c>
      <c r="T54" s="42"/>
      <c r="U54" s="42"/>
      <c r="V54" s="42"/>
      <c r="W54" s="42"/>
      <c r="X54" s="4">
        <f t="shared" si="0"/>
        <v>0</v>
      </c>
      <c r="Y54" s="9">
        <f t="shared" si="1"/>
        <v>-1774068</v>
      </c>
      <c r="Z54" s="14">
        <v>1272932</v>
      </c>
    </row>
    <row r="55" spans="1:26" ht="15" customHeight="1">
      <c r="A55" s="23" t="s">
        <v>142</v>
      </c>
      <c r="B55" s="24" t="s">
        <v>143</v>
      </c>
      <c r="C55" s="32" t="s">
        <v>37</v>
      </c>
      <c r="D55" s="41"/>
      <c r="E55" s="41"/>
      <c r="F55" s="41"/>
      <c r="G55" s="41"/>
      <c r="H55" s="41"/>
      <c r="I55" s="41"/>
      <c r="J55" s="41"/>
      <c r="K55" s="41"/>
      <c r="L55" s="41"/>
      <c r="M55" s="42">
        <v>0</v>
      </c>
      <c r="N55" s="42"/>
      <c r="O55" s="42"/>
      <c r="P55" s="42"/>
      <c r="Q55" s="42"/>
      <c r="R55" s="42"/>
      <c r="S55" s="42">
        <v>7743</v>
      </c>
      <c r="T55" s="42"/>
      <c r="U55" s="42"/>
      <c r="V55" s="42"/>
      <c r="W55" s="42"/>
      <c r="X55" s="4">
        <f t="shared" si="0"/>
        <v>7743</v>
      </c>
      <c r="Y55" s="9">
        <f t="shared" si="1"/>
        <v>626126</v>
      </c>
      <c r="Z55" s="14">
        <v>633869</v>
      </c>
    </row>
    <row r="56" spans="1:26" ht="15" customHeight="1">
      <c r="A56" s="23"/>
      <c r="B56" s="24"/>
      <c r="C56" s="39"/>
      <c r="D56" s="43"/>
      <c r="E56" s="43"/>
      <c r="F56" s="43"/>
      <c r="G56" s="43"/>
      <c r="H56" s="43"/>
      <c r="I56" s="43"/>
      <c r="J56" s="5"/>
      <c r="K56" s="5"/>
      <c r="L56" s="5"/>
      <c r="M56" s="6">
        <f>SUM(M28:R55)</f>
        <v>16564000</v>
      </c>
      <c r="N56" s="6"/>
      <c r="O56" s="6"/>
      <c r="P56" s="6"/>
      <c r="Q56" s="6"/>
      <c r="R56" s="6"/>
      <c r="S56" s="6">
        <f>SUM(S28:W55)</f>
        <v>16813356</v>
      </c>
      <c r="T56" s="6"/>
      <c r="U56" s="6"/>
      <c r="V56" s="6"/>
      <c r="W56" s="6"/>
      <c r="X56" s="6">
        <f>SUM(X28:X55)</f>
        <v>242902</v>
      </c>
      <c r="Y56" s="10">
        <f t="shared" si="1"/>
        <v>435265</v>
      </c>
      <c r="Z56" s="15">
        <f>SUM(Z28:Z55)</f>
        <v>17248621</v>
      </c>
    </row>
    <row r="57" spans="1:26" ht="15" customHeight="1">
      <c r="A57" s="23" t="s">
        <v>167</v>
      </c>
      <c r="B57" s="24" t="s">
        <v>167</v>
      </c>
      <c r="C57" s="32" t="s">
        <v>38</v>
      </c>
      <c r="D57" s="41"/>
      <c r="E57" s="41"/>
      <c r="F57" s="41"/>
      <c r="G57" s="41"/>
      <c r="H57" s="41"/>
      <c r="I57" s="41"/>
      <c r="J57" s="41"/>
      <c r="K57" s="41"/>
      <c r="L57" s="41"/>
      <c r="M57" s="42">
        <v>83700000</v>
      </c>
      <c r="N57" s="42"/>
      <c r="O57" s="42"/>
      <c r="P57" s="42"/>
      <c r="Q57" s="42"/>
      <c r="R57" s="42"/>
      <c r="S57" s="42">
        <v>11948647</v>
      </c>
      <c r="T57" s="42"/>
      <c r="U57" s="42"/>
      <c r="V57" s="42"/>
      <c r="W57" s="42"/>
      <c r="X57" s="4">
        <f t="shared" si="0"/>
        <v>-71751353</v>
      </c>
      <c r="Y57" s="9">
        <f t="shared" si="1"/>
        <v>0</v>
      </c>
      <c r="Z57" s="14">
        <v>11948647</v>
      </c>
    </row>
    <row r="58" spans="1:26" ht="15" customHeight="1">
      <c r="A58" s="23" t="s">
        <v>168</v>
      </c>
      <c r="B58" s="24" t="s">
        <v>168</v>
      </c>
      <c r="C58" s="32" t="s">
        <v>60</v>
      </c>
      <c r="D58" s="41"/>
      <c r="E58" s="41"/>
      <c r="F58" s="41"/>
      <c r="G58" s="41"/>
      <c r="H58" s="41"/>
      <c r="I58" s="41"/>
      <c r="J58" s="41"/>
      <c r="K58" s="41"/>
      <c r="L58" s="41"/>
      <c r="M58" s="42">
        <v>0</v>
      </c>
      <c r="N58" s="42"/>
      <c r="O58" s="42"/>
      <c r="P58" s="42"/>
      <c r="Q58" s="42"/>
      <c r="R58" s="42"/>
      <c r="S58" s="42">
        <v>5274720</v>
      </c>
      <c r="T58" s="42"/>
      <c r="U58" s="42"/>
      <c r="V58" s="42"/>
      <c r="W58" s="42"/>
      <c r="X58" s="4">
        <f t="shared" si="0"/>
        <v>5274720</v>
      </c>
      <c r="Y58" s="9">
        <f t="shared" si="1"/>
        <v>0</v>
      </c>
      <c r="Z58" s="14">
        <v>5274720</v>
      </c>
    </row>
    <row r="59" spans="1:26" ht="15" customHeight="1">
      <c r="A59" s="23" t="s">
        <v>169</v>
      </c>
      <c r="B59" s="24" t="s">
        <v>170</v>
      </c>
      <c r="C59" s="32" t="s">
        <v>59</v>
      </c>
      <c r="D59" s="41"/>
      <c r="E59" s="41"/>
      <c r="F59" s="41"/>
      <c r="G59" s="41"/>
      <c r="H59" s="41"/>
      <c r="I59" s="41"/>
      <c r="J59" s="41"/>
      <c r="K59" s="41"/>
      <c r="L59" s="41"/>
      <c r="M59" s="42">
        <v>0</v>
      </c>
      <c r="N59" s="42"/>
      <c r="O59" s="42"/>
      <c r="P59" s="42"/>
      <c r="Q59" s="42"/>
      <c r="R59" s="42"/>
      <c r="S59" s="42">
        <v>169410</v>
      </c>
      <c r="T59" s="42"/>
      <c r="U59" s="42"/>
      <c r="V59" s="42"/>
      <c r="W59" s="42"/>
      <c r="X59" s="4">
        <f t="shared" si="0"/>
        <v>169410</v>
      </c>
      <c r="Y59" s="9">
        <f t="shared" si="1"/>
        <v>0</v>
      </c>
      <c r="Z59" s="14">
        <v>169410</v>
      </c>
    </row>
    <row r="60" spans="1:26" ht="15" customHeight="1">
      <c r="A60" s="23" t="s">
        <v>171</v>
      </c>
      <c r="B60" s="24" t="s">
        <v>172</v>
      </c>
      <c r="C60" s="32" t="s">
        <v>58</v>
      </c>
      <c r="D60" s="41"/>
      <c r="E60" s="41"/>
      <c r="F60" s="41"/>
      <c r="G60" s="41"/>
      <c r="H60" s="41"/>
      <c r="I60" s="41"/>
      <c r="J60" s="41"/>
      <c r="K60" s="41"/>
      <c r="L60" s="41"/>
      <c r="M60" s="42">
        <v>0</v>
      </c>
      <c r="N60" s="42"/>
      <c r="O60" s="42"/>
      <c r="P60" s="42"/>
      <c r="Q60" s="42"/>
      <c r="R60" s="42"/>
      <c r="S60" s="42">
        <v>310000</v>
      </c>
      <c r="T60" s="42"/>
      <c r="U60" s="42"/>
      <c r="V60" s="42"/>
      <c r="W60" s="42"/>
      <c r="X60" s="4">
        <f t="shared" si="0"/>
        <v>310000</v>
      </c>
      <c r="Y60" s="9">
        <f t="shared" si="1"/>
        <v>0</v>
      </c>
      <c r="Z60" s="14">
        <v>310000</v>
      </c>
    </row>
    <row r="61" spans="1:26" ht="15" customHeight="1">
      <c r="A61" s="23" t="s">
        <v>173</v>
      </c>
      <c r="B61" s="24" t="s">
        <v>174</v>
      </c>
      <c r="C61" s="26" t="s">
        <v>175</v>
      </c>
      <c r="D61" s="27"/>
      <c r="E61" s="27"/>
      <c r="F61" s="27"/>
      <c r="G61" s="27"/>
      <c r="H61" s="27"/>
      <c r="I61" s="28"/>
      <c r="J61" s="3"/>
      <c r="K61" s="3"/>
      <c r="L61" s="3"/>
      <c r="M61" s="4">
        <v>0</v>
      </c>
      <c r="N61" s="4"/>
      <c r="O61" s="4"/>
      <c r="P61" s="4"/>
      <c r="Q61" s="4"/>
      <c r="R61" s="4"/>
      <c r="S61" s="4">
        <v>5104000</v>
      </c>
      <c r="T61" s="4"/>
      <c r="U61" s="4"/>
      <c r="V61" s="4"/>
      <c r="W61" s="4"/>
      <c r="X61" s="4"/>
      <c r="Y61" s="9">
        <f t="shared" si="1"/>
        <v>0</v>
      </c>
      <c r="Z61" s="14">
        <v>5104000</v>
      </c>
    </row>
    <row r="62" spans="1:26" ht="15" customHeight="1">
      <c r="A62" s="23" t="s">
        <v>176</v>
      </c>
      <c r="B62" s="24" t="s">
        <v>177</v>
      </c>
      <c r="C62" s="32" t="s">
        <v>57</v>
      </c>
      <c r="D62" s="33"/>
      <c r="E62" s="33"/>
      <c r="F62" s="33"/>
      <c r="G62" s="33"/>
      <c r="H62" s="33"/>
      <c r="I62" s="33"/>
      <c r="J62" s="3"/>
      <c r="K62" s="3"/>
      <c r="L62" s="3"/>
      <c r="M62" s="4">
        <v>0</v>
      </c>
      <c r="N62" s="4"/>
      <c r="O62" s="4"/>
      <c r="P62" s="4"/>
      <c r="Q62" s="4"/>
      <c r="R62" s="4"/>
      <c r="S62" s="4">
        <v>1585</v>
      </c>
      <c r="T62" s="4"/>
      <c r="U62" s="4"/>
      <c r="V62" s="4"/>
      <c r="W62" s="4"/>
      <c r="X62" s="4"/>
      <c r="Y62" s="9">
        <f t="shared" si="1"/>
        <v>0</v>
      </c>
      <c r="Z62" s="14">
        <v>1585</v>
      </c>
    </row>
    <row r="63" spans="1:26" ht="15" customHeight="1">
      <c r="A63" s="23" t="s">
        <v>178</v>
      </c>
      <c r="B63" s="24" t="s">
        <v>179</v>
      </c>
      <c r="C63" s="32" t="s">
        <v>39</v>
      </c>
      <c r="D63" s="41"/>
      <c r="E63" s="41"/>
      <c r="F63" s="41"/>
      <c r="G63" s="41"/>
      <c r="H63" s="41"/>
      <c r="I63" s="41"/>
      <c r="J63" s="41"/>
      <c r="K63" s="41"/>
      <c r="L63" s="41"/>
      <c r="M63" s="42">
        <v>0</v>
      </c>
      <c r="N63" s="42"/>
      <c r="O63" s="42"/>
      <c r="P63" s="42"/>
      <c r="Q63" s="42"/>
      <c r="R63" s="42"/>
      <c r="S63" s="42">
        <v>0</v>
      </c>
      <c r="T63" s="42"/>
      <c r="U63" s="42"/>
      <c r="V63" s="42"/>
      <c r="W63" s="42"/>
      <c r="X63" s="4">
        <f t="shared" si="0"/>
        <v>0</v>
      </c>
      <c r="Y63" s="9">
        <f t="shared" si="1"/>
        <v>0</v>
      </c>
      <c r="Z63" s="14">
        <v>0</v>
      </c>
    </row>
    <row r="64" spans="1:26" ht="15" customHeight="1">
      <c r="A64" s="23" t="s">
        <v>180</v>
      </c>
      <c r="B64" s="24" t="s">
        <v>181</v>
      </c>
      <c r="C64" s="32" t="s">
        <v>40</v>
      </c>
      <c r="D64" s="41"/>
      <c r="E64" s="41"/>
      <c r="F64" s="41"/>
      <c r="G64" s="41"/>
      <c r="H64" s="41"/>
      <c r="I64" s="41"/>
      <c r="J64" s="41"/>
      <c r="K64" s="41"/>
      <c r="L64" s="41"/>
      <c r="M64" s="42">
        <v>0</v>
      </c>
      <c r="N64" s="42"/>
      <c r="O64" s="42"/>
      <c r="P64" s="42"/>
      <c r="Q64" s="42"/>
      <c r="R64" s="42"/>
      <c r="S64" s="42">
        <v>37756865</v>
      </c>
      <c r="T64" s="42"/>
      <c r="U64" s="42"/>
      <c r="V64" s="42"/>
      <c r="W64" s="42"/>
      <c r="X64" s="4">
        <f t="shared" si="0"/>
        <v>37756865</v>
      </c>
      <c r="Y64" s="9">
        <f t="shared" si="1"/>
        <v>-65457</v>
      </c>
      <c r="Z64" s="14">
        <v>37691408</v>
      </c>
    </row>
    <row r="65" spans="1:26" ht="15" customHeight="1">
      <c r="A65" s="23" t="s">
        <v>182</v>
      </c>
      <c r="B65" s="24" t="s">
        <v>183</v>
      </c>
      <c r="C65" s="32" t="s">
        <v>41</v>
      </c>
      <c r="D65" s="41"/>
      <c r="E65" s="41"/>
      <c r="F65" s="41"/>
      <c r="G65" s="41"/>
      <c r="H65" s="41"/>
      <c r="I65" s="41"/>
      <c r="J65" s="41"/>
      <c r="K65" s="41"/>
      <c r="L65" s="41"/>
      <c r="M65" s="42">
        <v>0</v>
      </c>
      <c r="N65" s="42"/>
      <c r="O65" s="42"/>
      <c r="P65" s="42"/>
      <c r="Q65" s="42"/>
      <c r="R65" s="42"/>
      <c r="S65" s="42">
        <v>381900</v>
      </c>
      <c r="T65" s="42"/>
      <c r="U65" s="42"/>
      <c r="V65" s="42"/>
      <c r="W65" s="42"/>
      <c r="X65" s="4">
        <f t="shared" si="0"/>
        <v>381900</v>
      </c>
      <c r="Y65" s="9">
        <f t="shared" si="1"/>
        <v>0</v>
      </c>
      <c r="Z65" s="14">
        <v>381900</v>
      </c>
    </row>
    <row r="66" spans="1:26" ht="15" customHeight="1">
      <c r="A66" s="23" t="s">
        <v>184</v>
      </c>
      <c r="B66" s="24" t="s">
        <v>185</v>
      </c>
      <c r="C66" s="32" t="s">
        <v>64</v>
      </c>
      <c r="D66" s="41"/>
      <c r="E66" s="41"/>
      <c r="F66" s="41"/>
      <c r="G66" s="41"/>
      <c r="H66" s="41"/>
      <c r="I66" s="41"/>
      <c r="J66" s="41"/>
      <c r="K66" s="41"/>
      <c r="L66" s="41"/>
      <c r="M66" s="42">
        <v>0</v>
      </c>
      <c r="N66" s="42"/>
      <c r="O66" s="42"/>
      <c r="P66" s="42"/>
      <c r="Q66" s="42"/>
      <c r="R66" s="42"/>
      <c r="S66" s="42">
        <v>19305715</v>
      </c>
      <c r="T66" s="42"/>
      <c r="U66" s="42"/>
      <c r="V66" s="42"/>
      <c r="W66" s="42"/>
      <c r="X66" s="4">
        <f t="shared" si="0"/>
        <v>19305715</v>
      </c>
      <c r="Y66" s="9">
        <f t="shared" si="1"/>
        <v>0</v>
      </c>
      <c r="Z66" s="14">
        <v>19305715</v>
      </c>
    </row>
    <row r="67" spans="1:26" ht="15" customHeight="1">
      <c r="A67" s="23" t="s">
        <v>186</v>
      </c>
      <c r="B67" s="24" t="s">
        <v>187</v>
      </c>
      <c r="C67" s="32" t="s">
        <v>62</v>
      </c>
      <c r="D67" s="41"/>
      <c r="E67" s="41"/>
      <c r="F67" s="41"/>
      <c r="G67" s="41"/>
      <c r="H67" s="41"/>
      <c r="I67" s="41"/>
      <c r="J67" s="41"/>
      <c r="K67" s="41"/>
      <c r="L67" s="41"/>
      <c r="M67" s="42">
        <v>0</v>
      </c>
      <c r="N67" s="42"/>
      <c r="O67" s="42"/>
      <c r="P67" s="42"/>
      <c r="Q67" s="42"/>
      <c r="R67" s="42"/>
      <c r="S67" s="42">
        <v>12304300</v>
      </c>
      <c r="T67" s="42"/>
      <c r="U67" s="42"/>
      <c r="V67" s="42"/>
      <c r="W67" s="42"/>
      <c r="X67" s="4">
        <f t="shared" si="0"/>
        <v>12304300</v>
      </c>
      <c r="Y67" s="9">
        <f t="shared" si="1"/>
        <v>0</v>
      </c>
      <c r="Z67" s="14">
        <v>12304300</v>
      </c>
    </row>
    <row r="68" spans="1:26" ht="15" customHeight="1">
      <c r="A68" s="23" t="s">
        <v>188</v>
      </c>
      <c r="B68" s="24" t="s">
        <v>189</v>
      </c>
      <c r="C68" s="32" t="s">
        <v>63</v>
      </c>
      <c r="D68" s="41"/>
      <c r="E68" s="41"/>
      <c r="F68" s="41"/>
      <c r="G68" s="41"/>
      <c r="H68" s="41"/>
      <c r="I68" s="41"/>
      <c r="J68" s="41"/>
      <c r="K68" s="41"/>
      <c r="L68" s="41"/>
      <c r="M68" s="42">
        <v>0</v>
      </c>
      <c r="N68" s="42"/>
      <c r="O68" s="42"/>
      <c r="P68" s="42"/>
      <c r="Q68" s="42"/>
      <c r="R68" s="42"/>
      <c r="S68" s="42">
        <v>6390954</v>
      </c>
      <c r="T68" s="42"/>
      <c r="U68" s="42"/>
      <c r="V68" s="42"/>
      <c r="W68" s="42"/>
      <c r="X68" s="4">
        <f t="shared" si="0"/>
        <v>6390954</v>
      </c>
      <c r="Y68" s="9">
        <f t="shared" si="1"/>
        <v>-229485</v>
      </c>
      <c r="Z68" s="14">
        <v>6161469</v>
      </c>
    </row>
    <row r="69" spans="1:26" ht="15" customHeight="1">
      <c r="A69" s="23"/>
      <c r="B69" s="24"/>
      <c r="C69" s="39"/>
      <c r="D69" s="40"/>
      <c r="E69" s="40"/>
      <c r="F69" s="40"/>
      <c r="G69" s="40"/>
      <c r="H69" s="40"/>
      <c r="I69" s="40"/>
      <c r="J69" s="5"/>
      <c r="K69" s="5"/>
      <c r="L69" s="5"/>
      <c r="M69" s="6">
        <f>SUM(M57:R68)</f>
        <v>83700000</v>
      </c>
      <c r="N69" s="6"/>
      <c r="O69" s="6"/>
      <c r="P69" s="6"/>
      <c r="Q69" s="6"/>
      <c r="R69" s="6"/>
      <c r="S69" s="6">
        <f>SUM(S57:W68)</f>
        <v>98948096</v>
      </c>
      <c r="T69" s="6"/>
      <c r="U69" s="6"/>
      <c r="V69" s="6"/>
      <c r="W69" s="6"/>
      <c r="X69" s="6">
        <f>SUM(X57:X68)</f>
        <v>10142511</v>
      </c>
      <c r="Y69" s="10">
        <f t="shared" si="1"/>
        <v>-294942</v>
      </c>
      <c r="Z69" s="15">
        <f>SUM(Z57:Z68)</f>
        <v>98653154</v>
      </c>
    </row>
    <row r="70" spans="1:26" ht="15" customHeight="1">
      <c r="A70" s="23" t="s">
        <v>190</v>
      </c>
      <c r="B70" s="24" t="s">
        <v>191</v>
      </c>
      <c r="C70" s="44" t="s">
        <v>55</v>
      </c>
      <c r="D70" s="45"/>
      <c r="E70" s="45"/>
      <c r="F70" s="45"/>
      <c r="G70" s="45"/>
      <c r="H70" s="45"/>
      <c r="I70" s="45"/>
      <c r="J70" s="3"/>
      <c r="K70" s="3"/>
      <c r="L70" s="3"/>
      <c r="M70" s="4">
        <v>0</v>
      </c>
      <c r="N70" s="4"/>
      <c r="O70" s="4"/>
      <c r="P70" s="4"/>
      <c r="Q70" s="4"/>
      <c r="R70" s="4"/>
      <c r="S70" s="4">
        <v>993281</v>
      </c>
      <c r="T70" s="4"/>
      <c r="U70" s="4"/>
      <c r="V70" s="4"/>
      <c r="W70" s="4"/>
      <c r="X70" s="4">
        <f t="shared" si="0"/>
        <v>993281</v>
      </c>
      <c r="Y70" s="9">
        <f t="shared" si="1"/>
        <v>294942</v>
      </c>
      <c r="Z70" s="14">
        <v>1288223</v>
      </c>
    </row>
    <row r="71" spans="1:26" ht="15" customHeight="1">
      <c r="A71" s="23"/>
      <c r="B71" s="24"/>
      <c r="C71" s="46"/>
      <c r="D71" s="47"/>
      <c r="E71" s="47"/>
      <c r="F71" s="47"/>
      <c r="G71" s="47"/>
      <c r="H71" s="47"/>
      <c r="I71" s="47"/>
      <c r="J71" s="5"/>
      <c r="K71" s="5"/>
      <c r="L71" s="5"/>
      <c r="M71" s="6">
        <f>SUM(M70)</f>
        <v>0</v>
      </c>
      <c r="N71" s="6"/>
      <c r="O71" s="6"/>
      <c r="P71" s="6"/>
      <c r="Q71" s="6"/>
      <c r="R71" s="6"/>
      <c r="S71" s="6">
        <f>SUM(S70)</f>
        <v>993281</v>
      </c>
      <c r="T71" s="6"/>
      <c r="U71" s="6"/>
      <c r="V71" s="6"/>
      <c r="W71" s="6"/>
      <c r="X71" s="6">
        <f>SUM(X70)</f>
        <v>993281</v>
      </c>
      <c r="Y71" s="10">
        <f t="shared" si="1"/>
        <v>294942</v>
      </c>
      <c r="Z71" s="15">
        <f>SUM(Z70)</f>
        <v>1288223</v>
      </c>
    </row>
    <row r="72" spans="1:26" ht="15" customHeight="1">
      <c r="A72" s="23" t="s">
        <v>192</v>
      </c>
      <c r="B72" s="24" t="s">
        <v>193</v>
      </c>
      <c r="C72" s="32" t="s">
        <v>42</v>
      </c>
      <c r="D72" s="41"/>
      <c r="E72" s="41"/>
      <c r="F72" s="41"/>
      <c r="G72" s="41"/>
      <c r="H72" s="41"/>
      <c r="I72" s="41"/>
      <c r="J72" s="41"/>
      <c r="K72" s="41"/>
      <c r="L72" s="41"/>
      <c r="M72" s="42">
        <v>2385000</v>
      </c>
      <c r="N72" s="42"/>
      <c r="O72" s="42"/>
      <c r="P72" s="42"/>
      <c r="Q72" s="42"/>
      <c r="R72" s="42"/>
      <c r="S72" s="42">
        <v>1485000</v>
      </c>
      <c r="T72" s="42"/>
      <c r="U72" s="42"/>
      <c r="V72" s="42"/>
      <c r="W72" s="42"/>
      <c r="X72" s="4">
        <f t="shared" si="0"/>
        <v>-900000</v>
      </c>
      <c r="Y72" s="9">
        <f t="shared" si="1"/>
        <v>-391517</v>
      </c>
      <c r="Z72" s="14">
        <v>1093483</v>
      </c>
    </row>
    <row r="73" spans="1:26" ht="15" customHeight="1">
      <c r="A73" s="23" t="s">
        <v>194</v>
      </c>
      <c r="B73" s="24" t="s">
        <v>195</v>
      </c>
      <c r="C73" s="32" t="s">
        <v>43</v>
      </c>
      <c r="D73" s="41"/>
      <c r="E73" s="41"/>
      <c r="F73" s="41"/>
      <c r="G73" s="41"/>
      <c r="H73" s="41"/>
      <c r="I73" s="41"/>
      <c r="J73" s="41"/>
      <c r="K73" s="41"/>
      <c r="L73" s="41"/>
      <c r="M73" s="42">
        <v>1575000</v>
      </c>
      <c r="N73" s="42"/>
      <c r="O73" s="42"/>
      <c r="P73" s="42"/>
      <c r="Q73" s="42"/>
      <c r="R73" s="42"/>
      <c r="S73" s="42">
        <v>2075000</v>
      </c>
      <c r="T73" s="42"/>
      <c r="U73" s="42"/>
      <c r="V73" s="42"/>
      <c r="W73" s="42"/>
      <c r="X73" s="4">
        <f t="shared" si="0"/>
        <v>500000</v>
      </c>
      <c r="Y73" s="9">
        <f t="shared" si="1"/>
        <v>283792</v>
      </c>
      <c r="Z73" s="14">
        <v>2358792</v>
      </c>
    </row>
    <row r="74" spans="1:26" ht="15" customHeight="1">
      <c r="A74" s="23" t="s">
        <v>196</v>
      </c>
      <c r="B74" s="24" t="s">
        <v>197</v>
      </c>
      <c r="C74" s="32" t="s">
        <v>44</v>
      </c>
      <c r="D74" s="41"/>
      <c r="E74" s="41"/>
      <c r="F74" s="41"/>
      <c r="G74" s="41"/>
      <c r="H74" s="41"/>
      <c r="I74" s="41"/>
      <c r="J74" s="41"/>
      <c r="K74" s="41"/>
      <c r="L74" s="41"/>
      <c r="M74" s="42">
        <v>0</v>
      </c>
      <c r="N74" s="42"/>
      <c r="O74" s="42"/>
      <c r="P74" s="42"/>
      <c r="Q74" s="42"/>
      <c r="R74" s="42"/>
      <c r="S74" s="42">
        <v>405977</v>
      </c>
      <c r="T74" s="42"/>
      <c r="U74" s="42"/>
      <c r="V74" s="42"/>
      <c r="W74" s="42"/>
      <c r="X74" s="4">
        <f t="shared" si="0"/>
        <v>405977</v>
      </c>
      <c r="Y74" s="9">
        <f t="shared" si="1"/>
        <v>107725</v>
      </c>
      <c r="Z74" s="14">
        <v>513702</v>
      </c>
    </row>
    <row r="75" spans="1:26" ht="15" customHeight="1">
      <c r="A75" s="23" t="s">
        <v>198</v>
      </c>
      <c r="B75" s="24" t="s">
        <v>199</v>
      </c>
      <c r="C75" s="32" t="s">
        <v>45</v>
      </c>
      <c r="D75" s="41"/>
      <c r="E75" s="41"/>
      <c r="F75" s="41"/>
      <c r="G75" s="41"/>
      <c r="H75" s="41"/>
      <c r="I75" s="41"/>
      <c r="J75" s="41"/>
      <c r="K75" s="41"/>
      <c r="L75" s="41"/>
      <c r="M75" s="42">
        <v>1070000</v>
      </c>
      <c r="N75" s="42"/>
      <c r="O75" s="42"/>
      <c r="P75" s="42"/>
      <c r="Q75" s="42"/>
      <c r="R75" s="42"/>
      <c r="S75" s="42">
        <v>1071614</v>
      </c>
      <c r="T75" s="42"/>
      <c r="U75" s="42"/>
      <c r="V75" s="42"/>
      <c r="W75" s="42"/>
      <c r="X75" s="4">
        <f t="shared" si="0"/>
        <v>1614</v>
      </c>
      <c r="Y75" s="9">
        <f t="shared" si="1"/>
        <v>0</v>
      </c>
      <c r="Z75" s="14">
        <v>1071614</v>
      </c>
    </row>
    <row r="76" spans="1:26" ht="15" customHeight="1">
      <c r="A76" s="23"/>
      <c r="B76" s="24"/>
      <c r="C76" s="39"/>
      <c r="D76" s="40"/>
      <c r="E76" s="40"/>
      <c r="F76" s="40"/>
      <c r="G76" s="40"/>
      <c r="H76" s="40"/>
      <c r="I76" s="40"/>
      <c r="J76" s="5"/>
      <c r="K76" s="5"/>
      <c r="L76" s="5"/>
      <c r="M76" s="6">
        <f>SUM(M72:R75)</f>
        <v>5030000</v>
      </c>
      <c r="N76" s="6"/>
      <c r="O76" s="6"/>
      <c r="P76" s="6"/>
      <c r="Q76" s="6"/>
      <c r="R76" s="6"/>
      <c r="S76" s="6">
        <f>SUM(S72:W75)</f>
        <v>5037591</v>
      </c>
      <c r="T76" s="6"/>
      <c r="U76" s="6"/>
      <c r="V76" s="6"/>
      <c r="W76" s="6"/>
      <c r="X76" s="6">
        <f>SUM(X72:X75)</f>
        <v>7591</v>
      </c>
      <c r="Y76" s="10">
        <f t="shared" si="1"/>
        <v>0</v>
      </c>
      <c r="Z76" s="15">
        <f>SUM(Z72:Z75)</f>
        <v>5037591</v>
      </c>
    </row>
    <row r="77" spans="1:26" ht="23.25" customHeight="1">
      <c r="A77" s="23"/>
      <c r="B77" s="24"/>
      <c r="C77" s="53" t="s">
        <v>65</v>
      </c>
      <c r="D77" s="54"/>
      <c r="E77" s="54"/>
      <c r="F77" s="54"/>
      <c r="G77" s="54"/>
      <c r="H77" s="54"/>
      <c r="I77" s="54"/>
      <c r="J77" s="54"/>
      <c r="K77" s="54"/>
      <c r="L77" s="54"/>
      <c r="M77" s="52">
        <f>SUM(M22,M27,M56,M69,M71,M76)</f>
        <v>187377000</v>
      </c>
      <c r="N77" s="52"/>
      <c r="O77" s="52"/>
      <c r="P77" s="52"/>
      <c r="Q77" s="52"/>
      <c r="R77" s="52"/>
      <c r="S77" s="52">
        <f>SUM(S22,S27,S56,S69,S71,S76)</f>
        <v>219471801</v>
      </c>
      <c r="T77" s="52"/>
      <c r="U77" s="52"/>
      <c r="V77" s="52"/>
      <c r="W77" s="52"/>
      <c r="X77" s="6">
        <f>SUM(X76,X71,X69,X56,X27,X22)</f>
        <v>26880109</v>
      </c>
      <c r="Y77" s="10">
        <f t="shared" si="1"/>
        <v>435325</v>
      </c>
      <c r="Z77" s="15">
        <f>SUM(Z76,Z71,Z69,Z56,Z27,Z22)</f>
        <v>219907126</v>
      </c>
    </row>
    <row r="78" spans="1:26" ht="15" customHeight="1">
      <c r="A78" s="23" t="s">
        <v>200</v>
      </c>
      <c r="B78" s="24" t="s">
        <v>201</v>
      </c>
      <c r="C78" s="32" t="s">
        <v>53</v>
      </c>
      <c r="D78" s="41"/>
      <c r="E78" s="41"/>
      <c r="F78" s="41"/>
      <c r="G78" s="41"/>
      <c r="H78" s="41"/>
      <c r="I78" s="41"/>
      <c r="J78" s="41"/>
      <c r="K78" s="41"/>
      <c r="L78" s="41"/>
      <c r="M78" s="42">
        <v>71330000</v>
      </c>
      <c r="N78" s="42"/>
      <c r="O78" s="42"/>
      <c r="P78" s="42"/>
      <c r="Q78" s="42"/>
      <c r="R78" s="42"/>
      <c r="S78" s="42">
        <v>24491753</v>
      </c>
      <c r="T78" s="42"/>
      <c r="U78" s="42"/>
      <c r="V78" s="42"/>
      <c r="W78" s="42"/>
      <c r="X78" s="4">
        <f t="shared" si="0"/>
        <v>-46838247</v>
      </c>
      <c r="Y78" s="9">
        <f t="shared" si="1"/>
        <v>0</v>
      </c>
      <c r="Z78" s="14">
        <v>24491753</v>
      </c>
    </row>
    <row r="79" spans="1:26" ht="15" customHeight="1">
      <c r="A79" s="23"/>
      <c r="B79" s="24"/>
      <c r="C79" s="37"/>
      <c r="D79" s="38"/>
      <c r="E79" s="38"/>
      <c r="F79" s="38"/>
      <c r="G79" s="38"/>
      <c r="H79" s="38"/>
      <c r="I79" s="38"/>
      <c r="J79" s="7"/>
      <c r="K79" s="7"/>
      <c r="L79" s="7"/>
      <c r="M79" s="8">
        <f>SUM(M78)</f>
        <v>71330000</v>
      </c>
      <c r="N79" s="8"/>
      <c r="O79" s="8"/>
      <c r="P79" s="8"/>
      <c r="Q79" s="8"/>
      <c r="R79" s="8"/>
      <c r="S79" s="8">
        <f>SUM(S78)</f>
        <v>24491753</v>
      </c>
      <c r="T79" s="8"/>
      <c r="U79" s="8"/>
      <c r="V79" s="8"/>
      <c r="W79" s="8"/>
      <c r="X79" s="8">
        <f>SUM(X78)</f>
        <v>-46838247</v>
      </c>
      <c r="Y79" s="11">
        <f t="shared" si="1"/>
        <v>0</v>
      </c>
      <c r="Z79" s="16">
        <f>SUM(Z78)</f>
        <v>24491753</v>
      </c>
    </row>
    <row r="80" spans="1:26" ht="15" customHeight="1">
      <c r="A80" s="23" t="s">
        <v>211</v>
      </c>
      <c r="B80" s="24" t="s">
        <v>212</v>
      </c>
      <c r="C80" s="29" t="s">
        <v>213</v>
      </c>
      <c r="D80" s="30"/>
      <c r="E80" s="30"/>
      <c r="F80" s="30"/>
      <c r="G80" s="30"/>
      <c r="H80" s="30"/>
      <c r="I80" s="31"/>
      <c r="J80" s="7"/>
      <c r="K80" s="7"/>
      <c r="L80" s="7"/>
      <c r="M80" s="4">
        <v>0</v>
      </c>
      <c r="N80" s="4"/>
      <c r="O80" s="4"/>
      <c r="P80" s="4"/>
      <c r="Q80" s="4"/>
      <c r="R80" s="4"/>
      <c r="S80" s="4">
        <v>0</v>
      </c>
      <c r="T80" s="4"/>
      <c r="U80" s="4"/>
      <c r="V80" s="4"/>
      <c r="W80" s="4"/>
      <c r="X80" s="4"/>
      <c r="Y80" s="9">
        <f t="shared" si="1"/>
        <v>5000</v>
      </c>
      <c r="Z80" s="25">
        <v>5000</v>
      </c>
    </row>
    <row r="81" spans="1:26" ht="15" customHeight="1">
      <c r="A81" s="23"/>
      <c r="B81" s="24"/>
      <c r="C81" s="55"/>
      <c r="D81" s="56"/>
      <c r="E81" s="56"/>
      <c r="F81" s="56"/>
      <c r="G81" s="56"/>
      <c r="H81" s="56"/>
      <c r="I81" s="57"/>
      <c r="J81" s="7"/>
      <c r="K81" s="7"/>
      <c r="L81" s="7"/>
      <c r="M81" s="8">
        <f>SUM(M80)</f>
        <v>0</v>
      </c>
      <c r="N81" s="8"/>
      <c r="O81" s="8"/>
      <c r="P81" s="8"/>
      <c r="Q81" s="8"/>
      <c r="R81" s="8"/>
      <c r="S81" s="8">
        <f>SUM(S80)</f>
        <v>0</v>
      </c>
      <c r="T81" s="8"/>
      <c r="U81" s="8"/>
      <c r="V81" s="8"/>
      <c r="W81" s="8"/>
      <c r="X81" s="8"/>
      <c r="Y81" s="8">
        <f>SUM(Y80)</f>
        <v>5000</v>
      </c>
      <c r="Z81" s="16">
        <f>SUM(Z80)</f>
        <v>5000</v>
      </c>
    </row>
    <row r="82" spans="1:26" ht="15" customHeight="1">
      <c r="A82" s="23" t="s">
        <v>202</v>
      </c>
      <c r="B82" s="24" t="s">
        <v>203</v>
      </c>
      <c r="C82" s="32" t="s">
        <v>46</v>
      </c>
      <c r="D82" s="41"/>
      <c r="E82" s="41"/>
      <c r="F82" s="41"/>
      <c r="G82" s="41"/>
      <c r="H82" s="41"/>
      <c r="I82" s="41"/>
      <c r="J82" s="41"/>
      <c r="K82" s="41"/>
      <c r="L82" s="41"/>
      <c r="M82" s="42">
        <v>0</v>
      </c>
      <c r="N82" s="42"/>
      <c r="O82" s="42"/>
      <c r="P82" s="42"/>
      <c r="Q82" s="42"/>
      <c r="R82" s="42"/>
      <c r="S82" s="42">
        <v>0</v>
      </c>
      <c r="T82" s="42"/>
      <c r="U82" s="42"/>
      <c r="V82" s="42"/>
      <c r="W82" s="42"/>
      <c r="X82" s="4">
        <f t="shared" si="0"/>
        <v>0</v>
      </c>
      <c r="Y82" s="9">
        <f t="shared" si="1"/>
        <v>250773</v>
      </c>
      <c r="Z82" s="14">
        <v>250773</v>
      </c>
    </row>
    <row r="83" spans="1:26" ht="15" customHeight="1">
      <c r="A83" s="23" t="s">
        <v>204</v>
      </c>
      <c r="B83" s="24" t="s">
        <v>205</v>
      </c>
      <c r="C83" s="32" t="s">
        <v>47</v>
      </c>
      <c r="D83" s="41"/>
      <c r="E83" s="41"/>
      <c r="F83" s="41"/>
      <c r="G83" s="41"/>
      <c r="H83" s="41"/>
      <c r="I83" s="41"/>
      <c r="J83" s="41"/>
      <c r="K83" s="41"/>
      <c r="L83" s="41"/>
      <c r="M83" s="42">
        <v>0</v>
      </c>
      <c r="N83" s="42"/>
      <c r="O83" s="42"/>
      <c r="P83" s="42"/>
      <c r="Q83" s="42"/>
      <c r="R83" s="42"/>
      <c r="S83" s="42">
        <v>0</v>
      </c>
      <c r="T83" s="42"/>
      <c r="U83" s="42"/>
      <c r="V83" s="42"/>
      <c r="W83" s="42"/>
      <c r="X83" s="4">
        <f t="shared" si="0"/>
        <v>0</v>
      </c>
      <c r="Y83" s="9">
        <f t="shared" ref="Y83:Y89" si="2">SUM(Z83-S83)</f>
        <v>67712</v>
      </c>
      <c r="Z83" s="14">
        <v>67712</v>
      </c>
    </row>
    <row r="84" spans="1:26" ht="15" customHeight="1">
      <c r="A84" s="23" t="s">
        <v>206</v>
      </c>
      <c r="B84" s="24" t="s">
        <v>207</v>
      </c>
      <c r="C84" s="32" t="s">
        <v>48</v>
      </c>
      <c r="D84" s="41"/>
      <c r="E84" s="41"/>
      <c r="F84" s="41"/>
      <c r="G84" s="41"/>
      <c r="H84" s="41"/>
      <c r="I84" s="41"/>
      <c r="J84" s="41"/>
      <c r="K84" s="41"/>
      <c r="L84" s="41"/>
      <c r="M84" s="42">
        <v>0</v>
      </c>
      <c r="N84" s="42"/>
      <c r="O84" s="42"/>
      <c r="P84" s="42"/>
      <c r="Q84" s="42"/>
      <c r="R84" s="42"/>
      <c r="S84" s="42">
        <v>0</v>
      </c>
      <c r="T84" s="42"/>
      <c r="U84" s="42"/>
      <c r="V84" s="42"/>
      <c r="W84" s="42"/>
      <c r="X84" s="4">
        <f t="shared" si="0"/>
        <v>0</v>
      </c>
      <c r="Y84" s="9">
        <f t="shared" si="2"/>
        <v>309</v>
      </c>
      <c r="Z84" s="14">
        <v>309</v>
      </c>
    </row>
    <row r="85" spans="1:26" ht="15" customHeight="1">
      <c r="A85" s="23" t="s">
        <v>215</v>
      </c>
      <c r="B85" s="24" t="s">
        <v>214</v>
      </c>
      <c r="C85" s="26" t="s">
        <v>216</v>
      </c>
      <c r="D85" s="27"/>
      <c r="E85" s="27"/>
      <c r="F85" s="27"/>
      <c r="G85" s="27"/>
      <c r="H85" s="27"/>
      <c r="I85" s="28"/>
      <c r="J85" s="3"/>
      <c r="K85" s="3"/>
      <c r="L85" s="3"/>
      <c r="M85" s="4">
        <v>0</v>
      </c>
      <c r="N85" s="4"/>
      <c r="O85" s="4"/>
      <c r="P85" s="4"/>
      <c r="Q85" s="4"/>
      <c r="R85" s="4"/>
      <c r="S85" s="4">
        <v>0</v>
      </c>
      <c r="T85" s="4"/>
      <c r="U85" s="4"/>
      <c r="V85" s="4"/>
      <c r="W85" s="4"/>
      <c r="X85" s="4"/>
      <c r="Y85" s="9">
        <f t="shared" si="2"/>
        <v>111531</v>
      </c>
      <c r="Z85" s="14">
        <v>111531</v>
      </c>
    </row>
    <row r="86" spans="1:26" ht="15" customHeight="1">
      <c r="A86" s="23"/>
      <c r="B86" s="24"/>
      <c r="C86" s="35"/>
      <c r="D86" s="36"/>
      <c r="E86" s="36"/>
      <c r="F86" s="36"/>
      <c r="G86" s="36"/>
      <c r="H86" s="36"/>
      <c r="I86" s="36"/>
      <c r="J86" s="7"/>
      <c r="K86" s="7"/>
      <c r="L86" s="7"/>
      <c r="M86" s="8">
        <f>SUM(M82:R84)</f>
        <v>0</v>
      </c>
      <c r="N86" s="8"/>
      <c r="O86" s="8"/>
      <c r="P86" s="8"/>
      <c r="Q86" s="8"/>
      <c r="R86" s="8"/>
      <c r="S86" s="8">
        <f>SUM(S82:W84)</f>
        <v>0</v>
      </c>
      <c r="T86" s="8"/>
      <c r="U86" s="8"/>
      <c r="V86" s="8"/>
      <c r="W86" s="8"/>
      <c r="X86" s="8">
        <f>SUM(X82:X84)</f>
        <v>0</v>
      </c>
      <c r="Y86" s="11">
        <f t="shared" si="2"/>
        <v>430325</v>
      </c>
      <c r="Z86" s="16">
        <f>SUM(Z82:Z85)</f>
        <v>430325</v>
      </c>
    </row>
    <row r="87" spans="1:26" ht="15" customHeight="1">
      <c r="A87" s="23" t="s">
        <v>208</v>
      </c>
      <c r="B87" s="24" t="s">
        <v>208</v>
      </c>
      <c r="C87" s="32" t="s">
        <v>49</v>
      </c>
      <c r="D87" s="41"/>
      <c r="E87" s="41"/>
      <c r="F87" s="41"/>
      <c r="G87" s="41"/>
      <c r="H87" s="41"/>
      <c r="I87" s="41"/>
      <c r="J87" s="41"/>
      <c r="K87" s="41"/>
      <c r="L87" s="41"/>
      <c r="M87" s="42">
        <v>152000</v>
      </c>
      <c r="N87" s="42"/>
      <c r="O87" s="42"/>
      <c r="P87" s="42"/>
      <c r="Q87" s="42"/>
      <c r="R87" s="42"/>
      <c r="S87" s="42">
        <v>1145281</v>
      </c>
      <c r="T87" s="42"/>
      <c r="U87" s="42"/>
      <c r="V87" s="42"/>
      <c r="W87" s="42"/>
      <c r="X87" s="4">
        <f t="shared" si="0"/>
        <v>993281</v>
      </c>
      <c r="Y87" s="9">
        <f t="shared" si="2"/>
        <v>0</v>
      </c>
      <c r="Z87" s="14">
        <v>1145281</v>
      </c>
    </row>
    <row r="88" spans="1:26" ht="15" customHeight="1">
      <c r="A88" s="23" t="s">
        <v>209</v>
      </c>
      <c r="B88" s="24" t="s">
        <v>210</v>
      </c>
      <c r="C88" s="32" t="s">
        <v>54</v>
      </c>
      <c r="D88" s="41"/>
      <c r="E88" s="41"/>
      <c r="F88" s="41"/>
      <c r="G88" s="41"/>
      <c r="H88" s="41"/>
      <c r="I88" s="41"/>
      <c r="J88" s="41"/>
      <c r="K88" s="41"/>
      <c r="L88" s="41"/>
      <c r="M88" s="42">
        <v>115895000</v>
      </c>
      <c r="N88" s="42"/>
      <c r="O88" s="42"/>
      <c r="P88" s="42"/>
      <c r="Q88" s="42"/>
      <c r="R88" s="42"/>
      <c r="S88" s="42">
        <v>193834767</v>
      </c>
      <c r="T88" s="42"/>
      <c r="U88" s="42"/>
      <c r="V88" s="42"/>
      <c r="W88" s="42"/>
      <c r="X88" s="4">
        <f t="shared" si="0"/>
        <v>77939767</v>
      </c>
      <c r="Y88" s="9">
        <f t="shared" si="2"/>
        <v>0</v>
      </c>
      <c r="Z88" s="14">
        <v>193834767</v>
      </c>
    </row>
    <row r="89" spans="1:26" ht="15" customHeight="1">
      <c r="A89" s="23"/>
      <c r="B89" s="24"/>
      <c r="C89" s="35"/>
      <c r="D89" s="36"/>
      <c r="E89" s="36"/>
      <c r="F89" s="36"/>
      <c r="G89" s="36"/>
      <c r="H89" s="36"/>
      <c r="I89" s="36"/>
      <c r="J89" s="7"/>
      <c r="K89" s="7"/>
      <c r="L89" s="7"/>
      <c r="M89" s="8">
        <f>SUM(M87:R88)</f>
        <v>116047000</v>
      </c>
      <c r="N89" s="8"/>
      <c r="O89" s="8"/>
      <c r="P89" s="8"/>
      <c r="Q89" s="8"/>
      <c r="R89" s="8"/>
      <c r="S89" s="8">
        <f>SUM(S87:W88)</f>
        <v>194980048</v>
      </c>
      <c r="T89" s="8"/>
      <c r="U89" s="8"/>
      <c r="V89" s="8"/>
      <c r="W89" s="8"/>
      <c r="X89" s="8">
        <f>SUM(X87:X88)</f>
        <v>78933048</v>
      </c>
      <c r="Y89" s="11">
        <f t="shared" si="2"/>
        <v>0</v>
      </c>
      <c r="Z89" s="16">
        <f>SUM(Z87:Z88)</f>
        <v>194980048</v>
      </c>
    </row>
    <row r="90" spans="1:26" ht="30" customHeight="1" thickBot="1">
      <c r="A90" s="23"/>
      <c r="B90" s="24"/>
      <c r="C90" s="50" t="s">
        <v>67</v>
      </c>
      <c r="D90" s="51"/>
      <c r="E90" s="51"/>
      <c r="F90" s="51"/>
      <c r="G90" s="51"/>
      <c r="H90" s="51"/>
      <c r="I90" s="51"/>
      <c r="J90" s="51"/>
      <c r="K90" s="51"/>
      <c r="L90" s="51"/>
      <c r="M90" s="49">
        <f>SUM(M89,M86,M79)</f>
        <v>187377000</v>
      </c>
      <c r="N90" s="49"/>
      <c r="O90" s="49"/>
      <c r="P90" s="49"/>
      <c r="Q90" s="49"/>
      <c r="R90" s="49"/>
      <c r="S90" s="49">
        <f>SUM(S89,S86,S79)</f>
        <v>219471801</v>
      </c>
      <c r="T90" s="49"/>
      <c r="U90" s="49"/>
      <c r="V90" s="49"/>
      <c r="W90" s="49"/>
      <c r="X90" s="17">
        <f t="shared" si="0"/>
        <v>32094801</v>
      </c>
      <c r="Y90" s="18">
        <f>SUM(Y79,Y81,Y86)</f>
        <v>435325</v>
      </c>
      <c r="Z90" s="19">
        <f>SUM(Z89,Z86,Z80,Z79)</f>
        <v>219907126</v>
      </c>
    </row>
  </sheetData>
  <mergeCells count="212">
    <mergeCell ref="S6:W6"/>
    <mergeCell ref="C7:L7"/>
    <mergeCell ref="M7:R7"/>
    <mergeCell ref="S7:W7"/>
    <mergeCell ref="C6:L6"/>
    <mergeCell ref="M6:R6"/>
    <mergeCell ref="S8:W8"/>
    <mergeCell ref="C9:L9"/>
    <mergeCell ref="M9:R9"/>
    <mergeCell ref="S12:W12"/>
    <mergeCell ref="C13:L13"/>
    <mergeCell ref="M13:R13"/>
    <mergeCell ref="S13:W13"/>
    <mergeCell ref="C12:L12"/>
    <mergeCell ref="M12:R12"/>
    <mergeCell ref="S9:W9"/>
    <mergeCell ref="C8:L8"/>
    <mergeCell ref="M8:R8"/>
    <mergeCell ref="S10:W10"/>
    <mergeCell ref="C11:L11"/>
    <mergeCell ref="M11:R11"/>
    <mergeCell ref="S11:W11"/>
    <mergeCell ref="C10:L10"/>
    <mergeCell ref="M10:R10"/>
    <mergeCell ref="S16:W16"/>
    <mergeCell ref="C17:L17"/>
    <mergeCell ref="M17:R17"/>
    <mergeCell ref="S17:W17"/>
    <mergeCell ref="C16:L16"/>
    <mergeCell ref="M16:R16"/>
    <mergeCell ref="S14:W14"/>
    <mergeCell ref="C15:L15"/>
    <mergeCell ref="M15:R15"/>
    <mergeCell ref="S15:W15"/>
    <mergeCell ref="C14:L14"/>
    <mergeCell ref="M14:R14"/>
    <mergeCell ref="S20:W20"/>
    <mergeCell ref="C23:L23"/>
    <mergeCell ref="M23:R23"/>
    <mergeCell ref="S23:W23"/>
    <mergeCell ref="C20:L20"/>
    <mergeCell ref="M20:R20"/>
    <mergeCell ref="S18:W18"/>
    <mergeCell ref="C19:L19"/>
    <mergeCell ref="M19:R19"/>
    <mergeCell ref="S19:W19"/>
    <mergeCell ref="C18:L18"/>
    <mergeCell ref="M18:R18"/>
    <mergeCell ref="C21:I21"/>
    <mergeCell ref="S26:W26"/>
    <mergeCell ref="C28:L28"/>
    <mergeCell ref="M28:R28"/>
    <mergeCell ref="S28:W28"/>
    <mergeCell ref="C26:L26"/>
    <mergeCell ref="M26:R26"/>
    <mergeCell ref="S24:W24"/>
    <mergeCell ref="C25:L25"/>
    <mergeCell ref="M25:R25"/>
    <mergeCell ref="S25:W25"/>
    <mergeCell ref="C24:L24"/>
    <mergeCell ref="M24:R24"/>
    <mergeCell ref="S36:W36"/>
    <mergeCell ref="C37:L37"/>
    <mergeCell ref="M37:R37"/>
    <mergeCell ref="S37:W37"/>
    <mergeCell ref="C36:L36"/>
    <mergeCell ref="M36:R36"/>
    <mergeCell ref="S30:W30"/>
    <mergeCell ref="C34:L34"/>
    <mergeCell ref="M34:R34"/>
    <mergeCell ref="S34:W34"/>
    <mergeCell ref="C30:L30"/>
    <mergeCell ref="M30:R30"/>
    <mergeCell ref="S41:W41"/>
    <mergeCell ref="C42:L42"/>
    <mergeCell ref="M42:R42"/>
    <mergeCell ref="S42:W42"/>
    <mergeCell ref="C41:L41"/>
    <mergeCell ref="M41:R41"/>
    <mergeCell ref="S39:W39"/>
    <mergeCell ref="C40:L40"/>
    <mergeCell ref="M40:R40"/>
    <mergeCell ref="S40:W40"/>
    <mergeCell ref="C39:L39"/>
    <mergeCell ref="M39:R39"/>
    <mergeCell ref="S45:W45"/>
    <mergeCell ref="C46:L46"/>
    <mergeCell ref="M46:R46"/>
    <mergeCell ref="S46:W46"/>
    <mergeCell ref="C45:L45"/>
    <mergeCell ref="M45:R45"/>
    <mergeCell ref="S43:W43"/>
    <mergeCell ref="C44:L44"/>
    <mergeCell ref="M44:R44"/>
    <mergeCell ref="S44:W44"/>
    <mergeCell ref="C43:L43"/>
    <mergeCell ref="M43:R43"/>
    <mergeCell ref="S49:W49"/>
    <mergeCell ref="C51:L51"/>
    <mergeCell ref="M51:R51"/>
    <mergeCell ref="S51:W51"/>
    <mergeCell ref="C49:L49"/>
    <mergeCell ref="M49:R49"/>
    <mergeCell ref="S47:W47"/>
    <mergeCell ref="C48:L48"/>
    <mergeCell ref="M48:R48"/>
    <mergeCell ref="S48:W48"/>
    <mergeCell ref="C47:L47"/>
    <mergeCell ref="M47:R47"/>
    <mergeCell ref="C50:I50"/>
    <mergeCell ref="M55:R55"/>
    <mergeCell ref="S55:W55"/>
    <mergeCell ref="C54:L54"/>
    <mergeCell ref="M54:R54"/>
    <mergeCell ref="S52:W52"/>
    <mergeCell ref="C53:L53"/>
    <mergeCell ref="M53:R53"/>
    <mergeCell ref="S53:W53"/>
    <mergeCell ref="C52:L52"/>
    <mergeCell ref="M52:R52"/>
    <mergeCell ref="S54:W54"/>
    <mergeCell ref="C55:L55"/>
    <mergeCell ref="M74:R74"/>
    <mergeCell ref="M67:R67"/>
    <mergeCell ref="S65:W65"/>
    <mergeCell ref="C66:L66"/>
    <mergeCell ref="M66:R66"/>
    <mergeCell ref="S66:W66"/>
    <mergeCell ref="C65:L65"/>
    <mergeCell ref="M65:R65"/>
    <mergeCell ref="S63:W63"/>
    <mergeCell ref="C64:L64"/>
    <mergeCell ref="M64:R64"/>
    <mergeCell ref="S64:W64"/>
    <mergeCell ref="C63:L63"/>
    <mergeCell ref="M63:R63"/>
    <mergeCell ref="M73:R73"/>
    <mergeCell ref="S73:W73"/>
    <mergeCell ref="C72:L72"/>
    <mergeCell ref="S67:W67"/>
    <mergeCell ref="C68:L68"/>
    <mergeCell ref="M68:R68"/>
    <mergeCell ref="S68:W68"/>
    <mergeCell ref="C67:L67"/>
    <mergeCell ref="S59:W59"/>
    <mergeCell ref="C60:L60"/>
    <mergeCell ref="M60:R60"/>
    <mergeCell ref="S60:W60"/>
    <mergeCell ref="C59:L59"/>
    <mergeCell ref="M59:R59"/>
    <mergeCell ref="S57:W57"/>
    <mergeCell ref="C58:L58"/>
    <mergeCell ref="M58:R58"/>
    <mergeCell ref="S58:W58"/>
    <mergeCell ref="C57:L57"/>
    <mergeCell ref="M57:R57"/>
    <mergeCell ref="S90:W90"/>
    <mergeCell ref="C90:L90"/>
    <mergeCell ref="M90:R90"/>
    <mergeCell ref="C87:L87"/>
    <mergeCell ref="M87:R87"/>
    <mergeCell ref="S83:W83"/>
    <mergeCell ref="C84:L84"/>
    <mergeCell ref="M84:R84"/>
    <mergeCell ref="S77:W77"/>
    <mergeCell ref="S84:W84"/>
    <mergeCell ref="S87:W87"/>
    <mergeCell ref="C83:L83"/>
    <mergeCell ref="M83:R83"/>
    <mergeCell ref="C77:L77"/>
    <mergeCell ref="M77:R77"/>
    <mergeCell ref="S78:W78"/>
    <mergeCell ref="C82:L82"/>
    <mergeCell ref="M82:R82"/>
    <mergeCell ref="S82:W82"/>
    <mergeCell ref="C78:L78"/>
    <mergeCell ref="M78:R78"/>
    <mergeCell ref="C81:I81"/>
    <mergeCell ref="Y1:Z1"/>
    <mergeCell ref="C89:I89"/>
    <mergeCell ref="C86:I86"/>
    <mergeCell ref="C79:I79"/>
    <mergeCell ref="C76:I76"/>
    <mergeCell ref="C88:L88"/>
    <mergeCell ref="M88:R88"/>
    <mergeCell ref="S88:W88"/>
    <mergeCell ref="C56:I56"/>
    <mergeCell ref="C70:I70"/>
    <mergeCell ref="M72:R72"/>
    <mergeCell ref="M75:R75"/>
    <mergeCell ref="C74:L74"/>
    <mergeCell ref="C71:I71"/>
    <mergeCell ref="C69:I69"/>
    <mergeCell ref="C2:Z2"/>
    <mergeCell ref="S74:W74"/>
    <mergeCell ref="C75:L75"/>
    <mergeCell ref="S75:W75"/>
    <mergeCell ref="C3:Z3"/>
    <mergeCell ref="C27:I27"/>
    <mergeCell ref="C22:I22"/>
    <mergeCell ref="S72:W72"/>
    <mergeCell ref="C73:L73"/>
    <mergeCell ref="C61:I61"/>
    <mergeCell ref="C80:I80"/>
    <mergeCell ref="C85:I85"/>
    <mergeCell ref="C29:I29"/>
    <mergeCell ref="C31:I31"/>
    <mergeCell ref="C32:I32"/>
    <mergeCell ref="C33:I33"/>
    <mergeCell ref="C35:I35"/>
    <mergeCell ref="C38:I38"/>
    <mergeCell ref="C62:I62"/>
  </mergeCells>
  <phoneticPr fontId="0" type="noConversion"/>
  <printOptions horizontalCentered="1"/>
  <pageMargins left="0.48" right="0.44" top="0.46" bottom="0.23622047244094491" header="0.23622047244094491" footer="0.27559055118110237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Füzesgyarmati Polgármesteri Hivatal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Hajdú Katalin</dc:creator>
  <cp:lastModifiedBy>Kató Diána</cp:lastModifiedBy>
  <cp:lastPrinted>2015-03-09T14:18:47Z</cp:lastPrinted>
  <dcterms:created xsi:type="dcterms:W3CDTF">2014-05-08T12:32:38Z</dcterms:created>
  <dcterms:modified xsi:type="dcterms:W3CDTF">2015-03-16T10:32:42Z</dcterms:modified>
</cp:coreProperties>
</file>