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7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3" i="1" l="1"/>
  <c r="F23" i="1"/>
  <c r="E23" i="1"/>
  <c r="J22" i="1"/>
  <c r="G22" i="1"/>
  <c r="J21" i="1"/>
  <c r="G21" i="1"/>
  <c r="J20" i="1"/>
  <c r="G20" i="1"/>
  <c r="I19" i="1"/>
  <c r="H19" i="1"/>
  <c r="H23" i="1" s="1"/>
  <c r="G19" i="1"/>
  <c r="G23" i="1" s="1"/>
  <c r="F19" i="1"/>
  <c r="E19" i="1"/>
  <c r="D19" i="1"/>
  <c r="D23" i="1" s="1"/>
  <c r="C19" i="1"/>
  <c r="J19" i="1" s="1"/>
  <c r="I18" i="1"/>
  <c r="H18" i="1"/>
  <c r="F18" i="1"/>
  <c r="E18" i="1"/>
  <c r="D18" i="1"/>
  <c r="C18" i="1"/>
  <c r="G18" i="1" s="1"/>
  <c r="J17" i="1"/>
  <c r="J18" i="1" s="1"/>
  <c r="G17" i="1"/>
  <c r="I16" i="1"/>
  <c r="I24" i="1" s="1"/>
  <c r="H16" i="1"/>
  <c r="F16" i="1"/>
  <c r="F24" i="1" s="1"/>
  <c r="E16" i="1"/>
  <c r="E24" i="1" s="1"/>
  <c r="D16" i="1"/>
  <c r="D24" i="1" s="1"/>
  <c r="C16" i="1"/>
  <c r="J15" i="1"/>
  <c r="G15" i="1"/>
  <c r="J14" i="1"/>
  <c r="G14" i="1"/>
  <c r="J13" i="1"/>
  <c r="G13" i="1"/>
  <c r="J12" i="1"/>
  <c r="G12" i="1"/>
  <c r="J11" i="1"/>
  <c r="G11" i="1"/>
  <c r="J10" i="1"/>
  <c r="G10" i="1"/>
  <c r="J9" i="1"/>
  <c r="J16" i="1" s="1"/>
  <c r="G9" i="1"/>
  <c r="G16" i="1" s="1"/>
  <c r="G24" i="1" s="1"/>
  <c r="J8" i="1"/>
  <c r="J2" i="1"/>
  <c r="J24" i="1" l="1"/>
  <c r="H24" i="1"/>
  <c r="C23" i="1"/>
  <c r="J23" i="1" s="1"/>
  <c r="C24" i="1" l="1"/>
</calcChain>
</file>

<file path=xl/sharedStrings.xml><?xml version="1.0" encoding="utf-8"?>
<sst xmlns="http://schemas.openxmlformats.org/spreadsheetml/2006/main" count="50" uniqueCount="50">
  <si>
    <t>17. melléklet</t>
  </si>
  <si>
    <t>Balatonakali Önkormányzat követelések állományának alakulása 2016. évben</t>
  </si>
  <si>
    <t>Ft-ban</t>
  </si>
  <si>
    <t>Sor-szám</t>
  </si>
  <si>
    <t>Megnevezés</t>
  </si>
  <si>
    <t>Állomány a tárgyév elején</t>
  </si>
  <si>
    <t>Előző évi követelés helyesbí-tése (+-)</t>
  </si>
  <si>
    <t>Folyó évi előírás (+)</t>
  </si>
  <si>
    <t>Év végi értékelésből adódó különbözet és átsorolás (+-)</t>
  </si>
  <si>
    <t xml:space="preserve">Összes követelés </t>
  </si>
  <si>
    <t>Pénzforga-lom nélküli tranzakciók (+-)</t>
  </si>
  <si>
    <t>Pénzügyi teljesítés</t>
  </si>
  <si>
    <t xml:space="preserve">Követelés 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</si>
  <si>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</si>
  <si>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</si>
  <si>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</si>
  <si>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</si>
  <si>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</si>
  <si>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</si>
  <si>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</si>
  <si>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</si>
  <si>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</si>
  <si>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</si>
  <si>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01</t>
  </si>
  <si>
    <t xml:space="preserve">D/I/1 Költségvetési évben esedékes követelések működési célú támogatások bevételeire állam-háztartáson belülről </t>
  </si>
  <si>
    <t>02</t>
  </si>
  <si>
    <t>D/I/2 Költségvetési évben esedékes követelések felhalmozási célú támogatások bevételeire államháztartáson belülről</t>
  </si>
  <si>
    <t>03</t>
  </si>
  <si>
    <t xml:space="preserve">D/I/3 Költségvetési évben esedékes követelések közhatalmi bevételre </t>
  </si>
  <si>
    <t>04</t>
  </si>
  <si>
    <t xml:space="preserve">D/I/4 Költségvetési évben esedékes követelések működési bevételre  </t>
  </si>
  <si>
    <t>05</t>
  </si>
  <si>
    <t xml:space="preserve">D/I/5 Költségvetési évben esedékes követelések felhalmozási bevételre  </t>
  </si>
  <si>
    <t>06</t>
  </si>
  <si>
    <t xml:space="preserve">D/I/6 Költségvetési évben esedékes követelések működési célú átvett pénzeszközre  </t>
  </si>
  <si>
    <t>07</t>
  </si>
  <si>
    <t xml:space="preserve">D/I/7 Költségvetési évben esedékes követelések felhalmozási célú átvett pénzeszközre </t>
  </si>
  <si>
    <t>08</t>
  </si>
  <si>
    <t xml:space="preserve">D/I/8  Költségvetési évben esedékes követelések finanszírozási bevételekre  </t>
  </si>
  <si>
    <t>09</t>
  </si>
  <si>
    <t>D/I Költségvetési évben esedékes követelések  (=01+…08)</t>
  </si>
  <si>
    <t>10</t>
  </si>
  <si>
    <t>D/II/3 Költségvetési évet követően esedékes követelések közhatalmi bevételre</t>
  </si>
  <si>
    <t>D/II Költségvetési évet követően esedékes követelések (=10)</t>
  </si>
  <si>
    <t xml:space="preserve">D/III/1 Adott előlegek </t>
  </si>
  <si>
    <t xml:space="preserve"> - ebből: foglalkoztatottaknak adott előlegek </t>
  </si>
  <si>
    <t xml:space="preserve"> - ebből: túlfizetések, téves, visszajáró kifizetések</t>
  </si>
  <si>
    <t>D/III/4 Forgótőke elszámolása</t>
  </si>
  <si>
    <t>D/III Követelés jellegű sajátos elszámolások (=12+15)</t>
  </si>
  <si>
    <t>D/ KÖVETELÉSEK  (=09+11+16)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</si>
</sst>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right" vertical="center" wrapText="1"/>
    </xf>
    <xf numFmtId="3" fontId="1" fillId="0" borderId="2" xfId="0" applyNumberFormat="1" applyFont="1" applyFill="1" applyBorder="1" applyAlignment="1">
      <alignment horizontal="right" vertical="center" wrapText="1"/>
    </xf>
    <xf numFmtId="3" fontId="1" fillId="0" borderId="3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8" xfId="0" applyNumberFormat="1" applyFont="1" applyFill="1" applyBorder="1" applyAlignment="1">
      <alignment horizontal="right" vertical="center" wrapText="1"/>
    </xf>
    <xf numFmtId="3" fontId="1" fillId="0" borderId="9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3" fontId="2" fillId="0" borderId="8" xfId="0" applyNumberFormat="1" applyFont="1" applyFill="1" applyBorder="1" applyAlignment="1">
      <alignment horizontal="right" vertical="center" wrapText="1"/>
    </xf>
    <xf numFmtId="3" fontId="2" fillId="0" borderId="9" xfId="0" applyNumberFormat="1" applyFont="1" applyFill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3" fontId="2" fillId="0" borderId="14" xfId="0" applyNumberFormat="1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abSelected="1" zoomScaleNormal="100" workbookViewId="0"/>
  </sheetViews>
  <sheetFormatPr defaultRowHeight="12.6" x14ac:dyDescent="0.25"/>
  <cols>
    <col min="1" max="1" width="5.6640625" style="3" customWidth="1"/>
    <col min="2" max="2" width="34.6640625" style="3" customWidth="1"/>
    <col min="3" max="10" width="10.6640625" style="3" customWidth="1"/>
  </cols>
  <sheetData>
    <row r="1" spans="1:18" ht="13.5" customHeight="1" x14ac:dyDescent="0.25">
      <c r="A1"/>
      <c r="B1"/>
      <c r="C1"/>
      <c r="D1"/>
      <c r="E1"/>
      <c r="F1"/>
      <c r="G1"/>
      <c r="H1" s="1"/>
      <c r="I1" s="1"/>
      <c r="J1" s="2" t="s">
        <v>0</v>
      </c>
      <c r="K1" s="3"/>
      <c r="L1" s="3"/>
      <c r="M1" s="3"/>
      <c r="N1" s="3"/>
      <c r="O1" s="3"/>
      <c r="P1" s="3"/>
      <c r="Q1" s="3"/>
      <c r="R1" s="3"/>
    </row>
    <row r="2" spans="1:18" ht="13.5" customHeight="1" x14ac:dyDescent="0.25">
      <c r="A2"/>
      <c r="B2"/>
      <c r="C2"/>
      <c r="D2"/>
      <c r="E2"/>
      <c r="F2"/>
      <c r="G2"/>
      <c r="H2" s="1"/>
      <c r="I2" s="1"/>
      <c r="J2" s="2" t="str">
        <f>'[1]1.d sz. melléklet'!F2</f>
        <v>a   4/2017. (V.31.) önkormányzati rendelethez</v>
      </c>
      <c r="K2" s="3"/>
      <c r="L2" s="3"/>
      <c r="M2" s="3"/>
      <c r="N2" s="3"/>
      <c r="O2" s="3"/>
      <c r="P2" s="3"/>
      <c r="Q2" s="3"/>
      <c r="R2" s="3"/>
    </row>
    <row r="3" spans="1:18" ht="13.5" customHeight="1" x14ac:dyDescent="0.25">
      <c r="A3"/>
      <c r="B3"/>
      <c r="C3"/>
      <c r="D3"/>
      <c r="E3"/>
      <c r="F3"/>
      <c r="G3"/>
      <c r="H3" s="1"/>
      <c r="I3" s="1"/>
      <c r="J3" s="4"/>
      <c r="K3" s="3"/>
      <c r="L3" s="3"/>
      <c r="M3" s="3"/>
      <c r="N3" s="3"/>
      <c r="O3" s="3"/>
      <c r="P3" s="3"/>
      <c r="Q3" s="3"/>
      <c r="R3" s="3"/>
    </row>
    <row r="4" spans="1:18" ht="13.5" customHeight="1" x14ac:dyDescent="0.25">
      <c r="A4" s="37" t="s">
        <v>1</v>
      </c>
      <c r="B4" s="37"/>
      <c r="C4" s="37"/>
      <c r="D4" s="37"/>
      <c r="E4" s="37"/>
      <c r="F4" s="37"/>
      <c r="G4" s="37"/>
      <c r="H4" s="37"/>
      <c r="I4" s="37"/>
      <c r="J4" s="37"/>
    </row>
    <row r="5" spans="1:18" ht="13.5" customHeight="1" thickBot="1" x14ac:dyDescent="0.3">
      <c r="A5" s="1"/>
      <c r="B5" s="1"/>
      <c r="C5" s="5"/>
      <c r="D5" s="5"/>
      <c r="E5" s="5"/>
      <c r="F5" s="2"/>
      <c r="J5" s="2" t="s">
        <v>2</v>
      </c>
    </row>
    <row r="6" spans="1:18" s="9" customFormat="1" ht="60.6" thickTop="1" x14ac:dyDescent="0.25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8" t="s">
        <v>12</v>
      </c>
    </row>
    <row r="7" spans="1:18" s="9" customFormat="1" ht="13.5" customHeight="1" thickBot="1" x14ac:dyDescent="0.3">
      <c r="A7" s="10" t="s">
        <v>13</v>
      </c>
      <c r="B7" s="11" t="s">
        <v>14</v>
      </c>
      <c r="C7" s="11" t="s">
        <v>15</v>
      </c>
      <c r="D7" s="11" t="s">
        <v>16</v>
      </c>
      <c r="E7" s="11" t="s">
        <v>17</v>
      </c>
      <c r="F7" s="11" t="s">
        <v>18</v>
      </c>
      <c r="G7" s="11" t="s">
        <v>19</v>
      </c>
      <c r="H7" s="11" t="s">
        <v>20</v>
      </c>
      <c r="I7" s="11" t="s">
        <v>21</v>
      </c>
      <c r="J7" s="12" t="s">
        <v>22</v>
      </c>
    </row>
    <row r="8" spans="1:18" s="9" customFormat="1" ht="36.6" thickTop="1" x14ac:dyDescent="0.25">
      <c r="A8" s="6" t="s">
        <v>23</v>
      </c>
      <c r="B8" s="13" t="s">
        <v>24</v>
      </c>
      <c r="C8" s="14">
        <v>0</v>
      </c>
      <c r="D8" s="15">
        <v>0</v>
      </c>
      <c r="E8" s="14">
        <v>81951197</v>
      </c>
      <c r="F8" s="15">
        <v>0</v>
      </c>
      <c r="G8" s="15">
        <v>81951197</v>
      </c>
      <c r="H8" s="15">
        <v>0</v>
      </c>
      <c r="I8" s="15">
        <v>81951197</v>
      </c>
      <c r="J8" s="16">
        <f t="shared" ref="J8:J9" si="0">C8-I8+E8-H8</f>
        <v>0</v>
      </c>
    </row>
    <row r="9" spans="1:18" s="9" customFormat="1" ht="36" x14ac:dyDescent="0.25">
      <c r="A9" s="17" t="s">
        <v>25</v>
      </c>
      <c r="B9" s="18" t="s">
        <v>26</v>
      </c>
      <c r="C9" s="19">
        <v>0</v>
      </c>
      <c r="D9" s="20">
        <v>0</v>
      </c>
      <c r="E9" s="19">
        <v>0</v>
      </c>
      <c r="F9" s="20">
        <v>0</v>
      </c>
      <c r="G9" s="20">
        <f>C9+E9</f>
        <v>0</v>
      </c>
      <c r="H9" s="20">
        <v>0</v>
      </c>
      <c r="I9" s="20">
        <v>0</v>
      </c>
      <c r="J9" s="21">
        <f t="shared" si="0"/>
        <v>0</v>
      </c>
    </row>
    <row r="10" spans="1:18" s="9" customFormat="1" ht="24" x14ac:dyDescent="0.25">
      <c r="A10" s="17" t="s">
        <v>27</v>
      </c>
      <c r="B10" s="18" t="s">
        <v>28</v>
      </c>
      <c r="C10" s="19">
        <v>5687050</v>
      </c>
      <c r="D10" s="20">
        <v>0</v>
      </c>
      <c r="E10" s="19">
        <v>90710215</v>
      </c>
      <c r="F10" s="20">
        <v>592454</v>
      </c>
      <c r="G10" s="20">
        <f>C10+E10+F10</f>
        <v>96989719</v>
      </c>
      <c r="H10" s="20">
        <v>0</v>
      </c>
      <c r="I10" s="20">
        <v>91503745</v>
      </c>
      <c r="J10" s="21">
        <f>C10-I10+E10-H10+F10</f>
        <v>5485974</v>
      </c>
    </row>
    <row r="11" spans="1:18" s="9" customFormat="1" ht="24" x14ac:dyDescent="0.25">
      <c r="A11" s="17" t="s">
        <v>29</v>
      </c>
      <c r="B11" s="18" t="s">
        <v>30</v>
      </c>
      <c r="C11" s="19">
        <v>3332253</v>
      </c>
      <c r="D11" s="20">
        <v>0</v>
      </c>
      <c r="E11" s="19">
        <v>73683736</v>
      </c>
      <c r="F11" s="20">
        <v>0</v>
      </c>
      <c r="G11" s="20">
        <f>C11+E11</f>
        <v>77015989</v>
      </c>
      <c r="H11" s="20">
        <v>0</v>
      </c>
      <c r="I11" s="20">
        <v>74035592</v>
      </c>
      <c r="J11" s="21">
        <f t="shared" ref="J11:J17" si="1">C11-I11+E11-H11</f>
        <v>2980397</v>
      </c>
    </row>
    <row r="12" spans="1:18" s="9" customFormat="1" ht="24" x14ac:dyDescent="0.25">
      <c r="A12" s="17" t="s">
        <v>31</v>
      </c>
      <c r="B12" s="18" t="s">
        <v>32</v>
      </c>
      <c r="C12" s="19">
        <v>0</v>
      </c>
      <c r="D12" s="20">
        <v>0</v>
      </c>
      <c r="E12" s="19">
        <v>6441731</v>
      </c>
      <c r="F12" s="20">
        <v>0</v>
      </c>
      <c r="G12" s="20">
        <f>C12+E12</f>
        <v>6441731</v>
      </c>
      <c r="H12" s="20">
        <v>0</v>
      </c>
      <c r="I12" s="20">
        <v>6441731</v>
      </c>
      <c r="J12" s="21">
        <f t="shared" si="1"/>
        <v>0</v>
      </c>
    </row>
    <row r="13" spans="1:18" s="9" customFormat="1" ht="24" x14ac:dyDescent="0.25">
      <c r="A13" s="17" t="s">
        <v>33</v>
      </c>
      <c r="B13" s="18" t="s">
        <v>34</v>
      </c>
      <c r="C13" s="19">
        <v>0</v>
      </c>
      <c r="D13" s="20">
        <v>0</v>
      </c>
      <c r="E13" s="19">
        <v>1210345</v>
      </c>
      <c r="F13" s="20">
        <v>0</v>
      </c>
      <c r="G13" s="20">
        <f>C13+E13</f>
        <v>1210345</v>
      </c>
      <c r="H13" s="20">
        <v>0</v>
      </c>
      <c r="I13" s="20">
        <v>1210345</v>
      </c>
      <c r="J13" s="21">
        <f t="shared" si="1"/>
        <v>0</v>
      </c>
    </row>
    <row r="14" spans="1:18" s="9" customFormat="1" ht="24" x14ac:dyDescent="0.25">
      <c r="A14" s="17" t="s">
        <v>35</v>
      </c>
      <c r="B14" s="18" t="s">
        <v>36</v>
      </c>
      <c r="C14" s="19">
        <v>3660745</v>
      </c>
      <c r="D14" s="20">
        <v>0</v>
      </c>
      <c r="E14" s="19">
        <v>121020</v>
      </c>
      <c r="F14" s="20">
        <v>0</v>
      </c>
      <c r="G14" s="20">
        <f>C14+E14</f>
        <v>3781765</v>
      </c>
      <c r="H14" s="20">
        <v>0</v>
      </c>
      <c r="I14" s="20">
        <v>3781765</v>
      </c>
      <c r="J14" s="21">
        <f t="shared" si="1"/>
        <v>0</v>
      </c>
    </row>
    <row r="15" spans="1:18" s="9" customFormat="1" ht="24" x14ac:dyDescent="0.25">
      <c r="A15" s="17" t="s">
        <v>37</v>
      </c>
      <c r="B15" s="18" t="s">
        <v>38</v>
      </c>
      <c r="C15" s="19">
        <v>0</v>
      </c>
      <c r="D15" s="20">
        <v>0</v>
      </c>
      <c r="E15" s="19">
        <v>2539871</v>
      </c>
      <c r="F15" s="20">
        <v>0</v>
      </c>
      <c r="G15" s="20">
        <f>C15+E15</f>
        <v>2539871</v>
      </c>
      <c r="H15" s="20">
        <v>0</v>
      </c>
      <c r="I15" s="20">
        <v>2539871</v>
      </c>
      <c r="J15" s="21">
        <f t="shared" si="1"/>
        <v>0</v>
      </c>
    </row>
    <row r="16" spans="1:18" s="9" customFormat="1" ht="22.8" x14ac:dyDescent="0.25">
      <c r="A16" s="22" t="s">
        <v>39</v>
      </c>
      <c r="B16" s="23" t="s">
        <v>40</v>
      </c>
      <c r="C16" s="24">
        <f>SUM(C8:C15)</f>
        <v>12680048</v>
      </c>
      <c r="D16" s="24">
        <f t="shared" ref="D16:I16" si="2">SUM(D8:D15)</f>
        <v>0</v>
      </c>
      <c r="E16" s="24">
        <f t="shared" si="2"/>
        <v>256658115</v>
      </c>
      <c r="F16" s="24">
        <f t="shared" si="2"/>
        <v>592454</v>
      </c>
      <c r="G16" s="24">
        <f t="shared" si="2"/>
        <v>269930617</v>
      </c>
      <c r="H16" s="24">
        <f t="shared" si="2"/>
        <v>0</v>
      </c>
      <c r="I16" s="24">
        <f t="shared" si="2"/>
        <v>261464246</v>
      </c>
      <c r="J16" s="25">
        <f>SUM(J8:J15)</f>
        <v>8466371</v>
      </c>
    </row>
    <row r="17" spans="1:10" ht="24" x14ac:dyDescent="0.25">
      <c r="A17" s="17" t="s">
        <v>41</v>
      </c>
      <c r="B17" s="18" t="s">
        <v>42</v>
      </c>
      <c r="C17" s="19">
        <v>0</v>
      </c>
      <c r="D17" s="20">
        <v>0</v>
      </c>
      <c r="E17" s="19">
        <v>190843</v>
      </c>
      <c r="F17" s="20">
        <v>0</v>
      </c>
      <c r="G17" s="20">
        <f>C17+E17</f>
        <v>190843</v>
      </c>
      <c r="H17" s="20">
        <v>0</v>
      </c>
      <c r="I17" s="20">
        <v>0</v>
      </c>
      <c r="J17" s="21">
        <f t="shared" si="1"/>
        <v>190843</v>
      </c>
    </row>
    <row r="18" spans="1:10" ht="22.8" x14ac:dyDescent="0.25">
      <c r="A18" s="22">
        <v>11</v>
      </c>
      <c r="B18" s="23" t="s">
        <v>43</v>
      </c>
      <c r="C18" s="24">
        <f>SUM(C17:C17)</f>
        <v>0</v>
      </c>
      <c r="D18" s="24">
        <f>SUM(D17:D17)</f>
        <v>0</v>
      </c>
      <c r="E18" s="24">
        <f>SUM(E17:E17)</f>
        <v>190843</v>
      </c>
      <c r="F18" s="24">
        <f>SUM(F17:F17)</f>
        <v>0</v>
      </c>
      <c r="G18" s="26">
        <f>C18+E18</f>
        <v>190843</v>
      </c>
      <c r="H18" s="24">
        <f>SUM(H17:H17)</f>
        <v>0</v>
      </c>
      <c r="I18" s="24">
        <f>SUM(I17:I17)</f>
        <v>0</v>
      </c>
      <c r="J18" s="27">
        <f>SUM(J17)</f>
        <v>190843</v>
      </c>
    </row>
    <row r="19" spans="1:10" ht="13.5" customHeight="1" x14ac:dyDescent="0.25">
      <c r="A19" s="17">
        <v>12</v>
      </c>
      <c r="B19" s="18" t="s">
        <v>44</v>
      </c>
      <c r="C19" s="19">
        <f>SUM(C20:C21)</f>
        <v>622112</v>
      </c>
      <c r="D19" s="19">
        <f t="shared" ref="D19:I19" si="3">SUM(D20:D21)</f>
        <v>0</v>
      </c>
      <c r="E19" s="19">
        <f t="shared" si="3"/>
        <v>0</v>
      </c>
      <c r="F19" s="19">
        <f t="shared" si="3"/>
        <v>0</v>
      </c>
      <c r="G19" s="19">
        <f t="shared" si="3"/>
        <v>622112</v>
      </c>
      <c r="H19" s="19">
        <f t="shared" si="3"/>
        <v>0</v>
      </c>
      <c r="I19" s="19">
        <f t="shared" si="3"/>
        <v>460670</v>
      </c>
      <c r="J19" s="28">
        <f t="shared" ref="J19:J23" si="4">C19-I19+E19-H19</f>
        <v>161442</v>
      </c>
    </row>
    <row r="20" spans="1:10" ht="13.5" customHeight="1" x14ac:dyDescent="0.25">
      <c r="A20" s="17">
        <v>13</v>
      </c>
      <c r="B20" s="18" t="s">
        <v>45</v>
      </c>
      <c r="C20" s="19">
        <v>120000</v>
      </c>
      <c r="D20" s="20">
        <v>0</v>
      </c>
      <c r="E20" s="19">
        <v>0</v>
      </c>
      <c r="F20" s="20">
        <v>0</v>
      </c>
      <c r="G20" s="20">
        <f>C20+E20</f>
        <v>120000</v>
      </c>
      <c r="H20" s="20">
        <v>0</v>
      </c>
      <c r="I20" s="20">
        <v>20000</v>
      </c>
      <c r="J20" s="21">
        <f t="shared" si="4"/>
        <v>100000</v>
      </c>
    </row>
    <row r="21" spans="1:10" ht="13.5" customHeight="1" x14ac:dyDescent="0.25">
      <c r="A21" s="17">
        <v>14</v>
      </c>
      <c r="B21" s="18" t="s">
        <v>46</v>
      </c>
      <c r="C21" s="19">
        <v>502112</v>
      </c>
      <c r="D21" s="20">
        <v>0</v>
      </c>
      <c r="E21" s="19">
        <v>0</v>
      </c>
      <c r="F21" s="20">
        <v>0</v>
      </c>
      <c r="G21" s="20">
        <f>C21+E21</f>
        <v>502112</v>
      </c>
      <c r="H21" s="20">
        <v>0</v>
      </c>
      <c r="I21" s="20">
        <v>440670</v>
      </c>
      <c r="J21" s="21">
        <f t="shared" si="4"/>
        <v>61442</v>
      </c>
    </row>
    <row r="22" spans="1:10" ht="13.5" customHeight="1" x14ac:dyDescent="0.25">
      <c r="A22" s="17">
        <v>15</v>
      </c>
      <c r="B22" s="18" t="s">
        <v>47</v>
      </c>
      <c r="C22" s="19">
        <v>0</v>
      </c>
      <c r="D22" s="19">
        <v>0</v>
      </c>
      <c r="E22" s="19">
        <v>0</v>
      </c>
      <c r="F22" s="19">
        <v>0</v>
      </c>
      <c r="G22" s="20">
        <f>C22+E22</f>
        <v>0</v>
      </c>
      <c r="H22" s="19">
        <v>0</v>
      </c>
      <c r="I22" s="19">
        <v>-10000</v>
      </c>
      <c r="J22" s="21">
        <f t="shared" si="4"/>
        <v>10000</v>
      </c>
    </row>
    <row r="23" spans="1:10" ht="23.4" thickBot="1" x14ac:dyDescent="0.3">
      <c r="A23" s="29">
        <v>16</v>
      </c>
      <c r="B23" s="30" t="s">
        <v>48</v>
      </c>
      <c r="C23" s="31">
        <f>C19+C22</f>
        <v>622112</v>
      </c>
      <c r="D23" s="31">
        <f>D19+D22</f>
        <v>0</v>
      </c>
      <c r="E23" s="31">
        <f t="shared" ref="E23:I23" si="5">E19+E22</f>
        <v>0</v>
      </c>
      <c r="F23" s="31">
        <f t="shared" si="5"/>
        <v>0</v>
      </c>
      <c r="G23" s="31">
        <f t="shared" si="5"/>
        <v>622112</v>
      </c>
      <c r="H23" s="31">
        <f t="shared" si="5"/>
        <v>0</v>
      </c>
      <c r="I23" s="31">
        <f t="shared" si="5"/>
        <v>450670</v>
      </c>
      <c r="J23" s="32">
        <f t="shared" si="4"/>
        <v>171442</v>
      </c>
    </row>
    <row r="24" spans="1:10" ht="18" customHeight="1" thickTop="1" thickBot="1" x14ac:dyDescent="0.3">
      <c r="A24" s="33">
        <v>17</v>
      </c>
      <c r="B24" s="34" t="s">
        <v>49</v>
      </c>
      <c r="C24" s="35">
        <f t="shared" ref="C24:J24" si="6">C16+C18+C23</f>
        <v>13302160</v>
      </c>
      <c r="D24" s="35">
        <f t="shared" si="6"/>
        <v>0</v>
      </c>
      <c r="E24" s="35">
        <f t="shared" si="6"/>
        <v>256848958</v>
      </c>
      <c r="F24" s="35">
        <f t="shared" si="6"/>
        <v>592454</v>
      </c>
      <c r="G24" s="35">
        <f t="shared" si="6"/>
        <v>270743572</v>
      </c>
      <c r="H24" s="35">
        <f t="shared" si="6"/>
        <v>0</v>
      </c>
      <c r="I24" s="35">
        <f t="shared" si="6"/>
        <v>261914916</v>
      </c>
      <c r="J24" s="36">
        <f t="shared" si="6"/>
        <v>8828656</v>
      </c>
    </row>
    <row r="25" spans="1:10" ht="13.2" thickTop="1" x14ac:dyDescent="0.25"/>
  </sheetData>
  <mergeCells count="1">
    <mergeCell ref="A4:J4"/>
  </mergeCells>
  <pageMargins left="0.74803149606299213" right="0.74803149606299213" top="0.78740157480314965" bottom="0.78740157480314965" header="0.51181102362204722" footer="0.51181102362204722"/>
  <pageSetup scale="9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17.sz.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2017-06-02T07:14:46Z</dcterms:created>
  <dcterms:modified xsi:type="dcterms:W3CDTF">2017-06-06T15:07:25Z</dcterms:modified>
</cp:coreProperties>
</file>