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 activeTab="1"/>
  </bookViews>
  <sheets>
    <sheet name="1" sheetId="1" r:id="rId1"/>
    <sheet name="2" sheetId="14" r:id="rId2"/>
  </sheets>
  <calcPr calcId="125725"/>
</workbook>
</file>

<file path=xl/calcChain.xml><?xml version="1.0" encoding="utf-8"?>
<calcChain xmlns="http://schemas.openxmlformats.org/spreadsheetml/2006/main">
  <c r="C121" i="14"/>
  <c r="C100"/>
  <c r="C95" s="1"/>
  <c r="C32"/>
  <c r="C121" i="1"/>
  <c r="C100"/>
  <c r="C95" s="1"/>
  <c r="C32"/>
  <c r="C10"/>
  <c r="C148"/>
  <c r="C142"/>
  <c r="C156" s="1"/>
  <c r="C135"/>
  <c r="C131"/>
  <c r="C116"/>
  <c r="C17"/>
  <c r="C31"/>
  <c r="C24"/>
  <c r="C148" i="14"/>
  <c r="C142"/>
  <c r="C135"/>
  <c r="C131"/>
  <c r="C116"/>
  <c r="C84"/>
  <c r="C80"/>
  <c r="C77"/>
  <c r="C72"/>
  <c r="C68"/>
  <c r="C62"/>
  <c r="C57"/>
  <c r="C51"/>
  <c r="C39"/>
  <c r="C31"/>
  <c r="C24"/>
  <c r="C17"/>
  <c r="C10"/>
  <c r="C156" l="1"/>
  <c r="C91"/>
  <c r="C130"/>
  <c r="C130" i="1"/>
  <c r="C157" s="1"/>
  <c r="C67" i="14"/>
  <c r="C157" l="1"/>
  <c r="C92"/>
  <c r="C84" i="1"/>
  <c r="C80"/>
  <c r="C77"/>
  <c r="C91" s="1"/>
  <c r="C72"/>
  <c r="C68"/>
  <c r="C62"/>
  <c r="C57"/>
  <c r="C51"/>
  <c r="C39"/>
  <c r="C67" s="1"/>
  <c r="C92" l="1"/>
</calcChain>
</file>

<file path=xl/sharedStrings.xml><?xml version="1.0" encoding="utf-8"?>
<sst xmlns="http://schemas.openxmlformats.org/spreadsheetml/2006/main" count="618" uniqueCount="274">
  <si>
    <t>Megnevezés</t>
  </si>
  <si>
    <t>Önkormányzat</t>
  </si>
  <si>
    <t>Feladat megnevezése</t>
  </si>
  <si>
    <t>Összes bevétel, kiadás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</si>
  <si>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</si>
  <si>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</si>
  <si>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</si>
  <si>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</si>
  <si>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</si>
  <si>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</si>
  <si>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</si>
  <si>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</si>
  <si>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</si>
  <si>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</si>
  <si>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</si>
  <si>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</si>
  <si>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</si>
  <si>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</si>
  <si>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</si>
  <si>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</si>
  <si>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</si>
  <si>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</si>
  <si>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</si>
  <si>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</si>
  <si>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</si>
  <si>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</si>
  <si>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</si>
  <si>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</si>
  <si>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</si>
  <si>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</si>
  <si>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</si>
  <si>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</si>
  <si>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</si>
  <si>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</si>
  <si>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</si>
  <si>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</si>
  <si>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</si>
  <si>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</si>
  <si>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</si>
  <si>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</si>
  <si>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</si>
  <si>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</si>
  <si>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</si>
  <si>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</si>
  <si>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</si>
  <si>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</si>
  <si>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</si>
  <si>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</si>
  <si>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</si>
  <si>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</si>
  <si>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</si>
  <si>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</si>
  <si>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</si>
  <si>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</si>
  <si>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</si>
  <si>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</si>
  <si>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(4.1.1.+…+4.1.3.)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</si>
  <si>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</si>
  <si>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</si>
  <si>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</si>
  <si>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</si>
  <si>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</si>
  <si>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</si>
  <si>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</si>
  <si>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</si>
  <si>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</si>
  <si>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</si>
  <si>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</si>
  <si>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</si>
  <si>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</si>
  <si>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</si>
  <si>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</si>
  <si>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</si>
  <si>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</si>
  <si>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</si>
  <si>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</si>
  <si>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</si>
  <si>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</si>
  <si>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</si>
  <si>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</si>
  <si>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</si>
  <si>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</si>
  <si>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</si>
  <si>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</si>
  <si>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</si>
  <si>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</si>
  <si>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</si>
  <si>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</si>
  <si>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</si>
  <si>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</si>
  <si>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</si>
  <si>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</si>
  <si>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</si>
  <si>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</si>
  <si>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</si>
  <si>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</si>
  <si>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</si>
  <si>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</si>
  <si>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</si>
  <si>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</si>
  <si>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</si>
  <si>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</si>
  <si>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</si>
  <si>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</si>
  <si>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</si>
  <si>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</si>
  <si>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</si>
  <si>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</si>
  <si>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</si>
  <si>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</si>
  <si>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</si>
  <si>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</si>
  <si>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</si>
  <si>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</si>
  <si>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</si>
  <si>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</si>
  <si>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</si>
  <si>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</si>
  <si>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</si>
  <si>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</si>
  <si>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</si>
  <si>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</si>
  <si>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</si>
  <si>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</si>
  <si>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</si>
  <si>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</si>
  <si>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</si>
  <si>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</si>
  <si>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</si>
  <si>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</si>
  <si>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</si>
  <si>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</si>
  <si>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</si>
  <si>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</si>
  <si>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</si>
  <si>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</si>
  <si>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</si>
  <si>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</si>
  <si>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</si>
  <si>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</si>
  <si>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</si>
  <si>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</si>
  <si>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</si>
  <si>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</si>
  <si>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</si>
  <si>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</si>
  <si>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</si>
  <si>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</si>
  <si>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</si>
  <si>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</si>
  <si>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</si>
  <si>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</si>
  <si>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</si>
  <si>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</si>
  <si>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</si>
  <si>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</si>
  <si>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</si>
  <si>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</si>
  <si>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</si>
  <si>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</si>
  <si>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</si>
  <si>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</si>
  <si>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</si>
  <si>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</si>
  <si>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</si>
  <si>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</si>
  <si>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</si>
  <si>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</si>
  <si>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</si>
  <si>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</si>
  <si>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</si>
  <si>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</si>
  <si>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</si>
  <si>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</si>
  <si>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</si>
  <si>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</si>
  <si>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</si>
  <si>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</si>
  <si>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</si>
  <si>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</si>
  <si>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</si>
  <si>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</si>
  <si>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</si>
  <si>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</si>
  <si>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</si>
  <si>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</si>
  <si>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</si>
  <si>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</si>
  <si>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</si>
  <si>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</si>
  <si>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</si>
  <si>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</si>
  <si>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</si>
  <si>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</si>
  <si>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</si>
  <si>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</si>
  <si>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</si>
  <si>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</si>
  <si>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</si>
  <si>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</si>
  <si>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</si>
  <si>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</si>
  <si>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</si>
  <si>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</si>
  <si>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</si>
  <si>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</si>
  <si>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</si>
  <si>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</si>
  <si>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</si>
  <si>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</si>
  <si>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</si>
  <si>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</si>
  <si>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</si>
  <si>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</si>
  <si>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</si>
  <si>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</si>
  <si>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</si>
  <si>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</si>
  <si>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</si>
  <si>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</si>
  <si>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</si>
  <si>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</si>
  <si>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</si>
  <si>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</si>
  <si>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</si>
  <si>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</si>
  <si>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</si>
  <si>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</si>
  <si>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</si>
  <si>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</si>
  <si>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</si>
  <si>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</si>
  <si>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</si>
  <si>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</si>
  <si>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</si>
  <si>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</si>
  <si>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</si>
  <si>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</si>
  <si>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</si>
  <si>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</si>
  <si>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</si>
  <si>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</si>
  <si>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</si>
  <si>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</si>
  <si>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</si>
  <si>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</si>
  <si>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</si>
  <si>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</si>
  <si>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</si>
  <si>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</si>
  <si>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</si>
  <si>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</si>
  <si>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</si>
  <si>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</si>
  <si>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</si>
  <si>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</si>
  <si>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</si>
  <si>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</si>
  <si>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</si>
  <si>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</si>
  <si>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</si>
  <si>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</si>
  <si>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</si>
  <si>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</si>
  <si>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</si>
  <si>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</si>
  <si>
    <t>Kötelező feladatok bevételei, kiadásai</t>
  </si>
  <si>
    <t>ezer Ft-ban</t>
  </si>
  <si>
    <r>
      <t xml:space="preserve">   Működési költségvetés kiadásai </t>
    </r>
    <r>
      <rPr>
        <sz val="12"/>
        <rFont val="Times New Roman"/>
        <family val="1"/>
        <charset val="238"/>
      </rPr>
      <t>(1.1+…+1.5+1.18.)</t>
    </r>
  </si>
  <si>
    <r>
      <t xml:space="preserve">   Felhalmozási költségvetés kiadásai </t>
    </r>
    <r>
      <rPr>
        <sz val="12"/>
        <rFont val="Times New Roman"/>
        <family val="1"/>
        <charset val="238"/>
      </rPr>
      <t>(2.1.+2.3.+2.5.)</t>
    </r>
  </si>
  <si>
    <t>1. számú melléklet</t>
  </si>
  <si>
    <t>2. számú melléklet</t>
  </si>
  <si>
    <t xml:space="preserve">  Rövid lejáratú  hitelek, kölcsönök felvétele</t>
  </si>
  <si>
    <t>11/2016. (IX.20.) önkormányzati rendelethez</t>
  </si>
</sst>
</file>

<file path=xl/styles.xml><?xml version="1.0" encoding="utf-8"?>
<styleSheet xmlns="http://schemas.openxmlformats.org/spreadsheetml/2006/main">
  <numFmts count="1">
    <numFmt numFmtId="164" formatCode="#,###"/>
  </numFmts>
  <fonts count="6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9">
    <xf numFmtId="0" fontId="0" fillId="0" borderId="0" xfId="0"/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quotePrefix="1" applyFont="1" applyFill="1" applyBorder="1" applyAlignment="1" applyProtection="1">
      <alignment horizontal="right" vertical="center" indent="1"/>
    </xf>
    <xf numFmtId="0" fontId="4" fillId="0" borderId="5" xfId="0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right" vertical="center" indent="1"/>
    </xf>
    <xf numFmtId="0" fontId="4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4" fillId="0" borderId="15" xfId="0" applyNumberFormat="1" applyFont="1" applyFill="1" applyBorder="1" applyAlignment="1" applyProtection="1">
      <alignment horizontal="right" vertical="center" wrapText="1" indent="1"/>
    </xf>
    <xf numFmtId="0" fontId="4" fillId="0" borderId="10" xfId="1" applyFont="1" applyFill="1" applyBorder="1" applyAlignment="1" applyProtection="1">
      <alignment horizontal="center" vertical="center" wrapText="1"/>
    </xf>
    <xf numFmtId="0" fontId="4" fillId="0" borderId="11" xfId="1" applyFont="1" applyFill="1" applyBorder="1" applyAlignment="1" applyProtection="1">
      <alignment horizontal="left" vertical="center" wrapText="1" indent="1"/>
    </xf>
    <xf numFmtId="164" fontId="4" fillId="0" borderId="12" xfId="1" applyNumberFormat="1" applyFont="1" applyFill="1" applyBorder="1" applyAlignment="1" applyProtection="1">
      <alignment horizontal="right" vertical="center" wrapText="1" indent="1"/>
    </xf>
    <xf numFmtId="49" fontId="5" fillId="0" borderId="16" xfId="1" applyNumberFormat="1" applyFont="1" applyFill="1" applyBorder="1" applyAlignment="1" applyProtection="1">
      <alignment horizontal="center" vertical="center" wrapText="1"/>
    </xf>
    <xf numFmtId="0" fontId="5" fillId="0" borderId="17" xfId="0" applyFont="1" applyBorder="1" applyAlignment="1" applyProtection="1">
      <alignment horizontal="left" wrapText="1" indent="1"/>
    </xf>
    <xf numFmtId="164" fontId="5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19" xfId="1" applyNumberFormat="1" applyFont="1" applyFill="1" applyBorder="1" applyAlignment="1" applyProtection="1">
      <alignment horizontal="center" vertical="center" wrapText="1"/>
    </xf>
    <xf numFmtId="0" fontId="5" fillId="0" borderId="20" xfId="0" applyFont="1" applyBorder="1" applyAlignment="1" applyProtection="1">
      <alignment horizontal="left" wrapText="1" indent="1"/>
    </xf>
    <xf numFmtId="164" fontId="5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22" xfId="1" applyNumberFormat="1" applyFont="1" applyFill="1" applyBorder="1" applyAlignment="1" applyProtection="1">
      <alignment horizontal="center" vertical="center" wrapText="1"/>
    </xf>
    <xf numFmtId="0" fontId="5" fillId="0" borderId="23" xfId="0" applyFont="1" applyBorder="1" applyAlignment="1" applyProtection="1">
      <alignment horizontal="left" wrapText="1" indent="1"/>
    </xf>
    <xf numFmtId="0" fontId="4" fillId="0" borderId="11" xfId="0" applyFont="1" applyBorder="1" applyAlignment="1" applyProtection="1">
      <alignment horizontal="left" vertical="center" wrapText="1" indent="1"/>
    </xf>
    <xf numFmtId="164" fontId="5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8" xfId="1" applyNumberFormat="1" applyFont="1" applyFill="1" applyBorder="1" applyAlignment="1" applyProtection="1">
      <alignment horizontal="right" vertical="center" wrapText="1" indent="1"/>
    </xf>
    <xf numFmtId="0" fontId="5" fillId="0" borderId="20" xfId="0" quotePrefix="1" applyFont="1" applyBorder="1" applyAlignment="1" applyProtection="1">
      <alignment horizontal="left" wrapText="1" indent="1"/>
    </xf>
    <xf numFmtId="0" fontId="4" fillId="0" borderId="10" xfId="0" applyFont="1" applyBorder="1" applyAlignment="1" applyProtection="1">
      <alignment horizontal="center" wrapText="1"/>
    </xf>
    <xf numFmtId="0" fontId="5" fillId="0" borderId="23" xfId="0" applyFont="1" applyBorder="1" applyAlignment="1" applyProtection="1">
      <alignment wrapText="1"/>
    </xf>
    <xf numFmtId="0" fontId="5" fillId="0" borderId="16" xfId="0" applyFont="1" applyBorder="1" applyAlignment="1" applyProtection="1">
      <alignment horizontal="center" wrapText="1"/>
    </xf>
    <xf numFmtId="0" fontId="5" fillId="0" borderId="19" xfId="0" applyFont="1" applyBorder="1" applyAlignment="1" applyProtection="1">
      <alignment horizontal="center" wrapText="1"/>
    </xf>
    <xf numFmtId="0" fontId="5" fillId="0" borderId="22" xfId="0" applyFont="1" applyBorder="1" applyAlignment="1" applyProtection="1">
      <alignment horizontal="center" wrapText="1"/>
    </xf>
    <xf numFmtId="164" fontId="4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0" applyFont="1" applyBorder="1" applyAlignment="1" applyProtection="1">
      <alignment wrapText="1"/>
    </xf>
    <xf numFmtId="0" fontId="4" fillId="0" borderId="25" xfId="0" applyFont="1" applyBorder="1" applyAlignment="1" applyProtection="1">
      <alignment horizontal="center" wrapText="1"/>
    </xf>
    <xf numFmtId="0" fontId="4" fillId="0" borderId="26" xfId="0" applyFont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4" fillId="0" borderId="0" xfId="0" applyNumberFormat="1" applyFont="1" applyFill="1" applyBorder="1" applyAlignment="1" applyProtection="1">
      <alignment horizontal="right" vertical="center" wrapText="1" indent="1"/>
    </xf>
    <xf numFmtId="0" fontId="4" fillId="0" borderId="27" xfId="0" applyFont="1" applyFill="1" applyBorder="1" applyAlignment="1" applyProtection="1">
      <alignment horizontal="center" vertical="center" wrapText="1"/>
    </xf>
    <xf numFmtId="164" fontId="4" fillId="0" borderId="28" xfId="0" applyNumberFormat="1" applyFont="1" applyFill="1" applyBorder="1" applyAlignment="1" applyProtection="1">
      <alignment horizontal="right" vertical="center" wrapText="1" indent="1"/>
    </xf>
    <xf numFmtId="0" fontId="4" fillId="0" borderId="29" xfId="1" applyFont="1" applyFill="1" applyBorder="1" applyAlignment="1" applyProtection="1">
      <alignment horizontal="center" vertical="center" wrapText="1"/>
    </xf>
    <xf numFmtId="0" fontId="4" fillId="0" borderId="8" xfId="1" applyFont="1" applyFill="1" applyBorder="1" applyAlignment="1" applyProtection="1">
      <alignment vertical="center" wrapText="1"/>
    </xf>
    <xf numFmtId="164" fontId="4" fillId="0" borderId="9" xfId="1" applyNumberFormat="1" applyFont="1" applyFill="1" applyBorder="1" applyAlignment="1" applyProtection="1">
      <alignment horizontal="right" vertical="center" wrapText="1" indent="1"/>
    </xf>
    <xf numFmtId="49" fontId="5" fillId="0" borderId="30" xfId="1" applyNumberFormat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left" vertical="center" wrapText="1" indent="1"/>
    </xf>
    <xf numFmtId="164" fontId="5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0" xfId="1" applyFont="1" applyFill="1" applyBorder="1" applyAlignment="1" applyProtection="1">
      <alignment horizontal="left" vertical="center" wrapText="1" indent="1"/>
    </xf>
    <xf numFmtId="0" fontId="5" fillId="0" borderId="31" xfId="1" applyFont="1" applyFill="1" applyBorder="1" applyAlignment="1" applyProtection="1">
      <alignment horizontal="left" vertical="center" wrapText="1" indent="1"/>
    </xf>
    <xf numFmtId="0" fontId="5" fillId="0" borderId="0" xfId="1" applyFont="1" applyFill="1" applyBorder="1" applyAlignment="1" applyProtection="1">
      <alignment horizontal="left" vertical="center" wrapText="1" indent="1"/>
    </xf>
    <xf numFmtId="0" fontId="5" fillId="0" borderId="20" xfId="1" applyFont="1" applyFill="1" applyBorder="1" applyAlignment="1" applyProtection="1">
      <alignment horizontal="left" indent="6"/>
    </xf>
    <xf numFmtId="0" fontId="5" fillId="0" borderId="20" xfId="1" applyFont="1" applyFill="1" applyBorder="1" applyAlignment="1" applyProtection="1">
      <alignment horizontal="left" vertical="center" wrapText="1" indent="6"/>
    </xf>
    <xf numFmtId="49" fontId="5" fillId="0" borderId="32" xfId="1" applyNumberFormat="1" applyFont="1" applyFill="1" applyBorder="1" applyAlignment="1" applyProtection="1">
      <alignment horizontal="center" vertical="center" wrapText="1"/>
    </xf>
    <xf numFmtId="0" fontId="5" fillId="0" borderId="23" xfId="1" applyFont="1" applyFill="1" applyBorder="1" applyAlignment="1" applyProtection="1">
      <alignment horizontal="left" vertical="center" wrapText="1" indent="6"/>
    </xf>
    <xf numFmtId="49" fontId="5" fillId="0" borderId="33" xfId="1" applyNumberFormat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left" vertical="center" wrapText="1" indent="6"/>
    </xf>
    <xf numFmtId="164" fontId="5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1" applyFont="1" applyFill="1" applyBorder="1" applyAlignment="1" applyProtection="1">
      <alignment vertical="center" wrapText="1"/>
    </xf>
    <xf numFmtId="0" fontId="5" fillId="0" borderId="23" xfId="1" applyFont="1" applyFill="1" applyBorder="1" applyAlignment="1" applyProtection="1">
      <alignment horizontal="left" vertical="center" wrapText="1" indent="1"/>
    </xf>
    <xf numFmtId="164" fontId="5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3" xfId="0" applyFont="1" applyBorder="1" applyAlignment="1" applyProtection="1">
      <alignment horizontal="left" vertical="center" wrapText="1" indent="1"/>
    </xf>
    <xf numFmtId="0" fontId="5" fillId="0" borderId="20" xfId="0" applyFont="1" applyBorder="1" applyAlignment="1" applyProtection="1">
      <alignment horizontal="left" vertical="center" wrapText="1" indent="1"/>
    </xf>
    <xf numFmtId="0" fontId="5" fillId="0" borderId="17" xfId="1" applyFont="1" applyFill="1" applyBorder="1" applyAlignment="1" applyProtection="1">
      <alignment horizontal="left" vertical="center" wrapText="1" indent="6"/>
    </xf>
    <xf numFmtId="164" fontId="5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7" xfId="1" applyFont="1" applyFill="1" applyBorder="1" applyAlignment="1" applyProtection="1">
      <alignment horizontal="left" vertical="center" wrapText="1" indent="1"/>
    </xf>
    <xf numFmtId="0" fontId="5" fillId="0" borderId="36" xfId="1" applyFont="1" applyFill="1" applyBorder="1" applyAlignment="1" applyProtection="1">
      <alignment horizontal="left" vertical="center" wrapText="1" indent="1"/>
    </xf>
    <xf numFmtId="164" fontId="4" fillId="0" borderId="12" xfId="0" applyNumberFormat="1" applyFont="1" applyBorder="1" applyAlignment="1" applyProtection="1">
      <alignment horizontal="right" vertical="center" wrapText="1" indent="1"/>
    </xf>
    <xf numFmtId="49" fontId="4" fillId="0" borderId="10" xfId="1" applyNumberFormat="1" applyFont="1" applyFill="1" applyBorder="1" applyAlignment="1" applyProtection="1">
      <alignment horizontal="center" vertical="center" wrapText="1"/>
    </xf>
    <xf numFmtId="164" fontId="4" fillId="0" borderId="12" xfId="0" quotePrefix="1" applyNumberFormat="1" applyFont="1" applyBorder="1" applyAlignment="1" applyProtection="1">
      <alignment horizontal="right" vertical="center" wrapText="1" indent="1"/>
    </xf>
    <xf numFmtId="0" fontId="4" fillId="0" borderId="25" xfId="0" applyFont="1" applyBorder="1" applyAlignment="1" applyProtection="1">
      <alignment horizontal="center" vertical="center" wrapText="1"/>
    </xf>
    <xf numFmtId="0" fontId="4" fillId="0" borderId="26" xfId="0" applyFont="1" applyBorder="1" applyAlignment="1" applyProtection="1">
      <alignment horizontal="left" vertical="center" wrapText="1" indent="1"/>
    </xf>
    <xf numFmtId="0" fontId="5" fillId="0" borderId="0" xfId="0" applyFont="1" applyFill="1" applyAlignment="1" applyProtection="1">
      <alignment horizontal="left" vertical="center" wrapText="1"/>
    </xf>
    <xf numFmtId="0" fontId="5" fillId="0" borderId="0" xfId="0" applyFont="1" applyFill="1" applyAlignment="1" applyProtection="1">
      <alignment vertical="center" wrapText="1"/>
    </xf>
    <xf numFmtId="0" fontId="5" fillId="0" borderId="0" xfId="0" applyFont="1" applyFill="1" applyAlignment="1" applyProtection="1">
      <alignment horizontal="right" vertical="center" wrapText="1" indent="1"/>
    </xf>
    <xf numFmtId="0" fontId="4" fillId="0" borderId="10" xfId="0" applyFont="1" applyFill="1" applyBorder="1" applyAlignment="1" applyProtection="1">
      <alignment horizontal="left" vertical="center"/>
    </xf>
    <xf numFmtId="0" fontId="4" fillId="0" borderId="37" xfId="0" applyFont="1" applyFill="1" applyBorder="1" applyAlignment="1" applyProtection="1">
      <alignment vertical="center" wrapText="1"/>
    </xf>
    <xf numFmtId="3" fontId="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0" xfId="0" applyFont="1" applyFill="1" applyAlignment="1" applyProtection="1">
      <alignment horizontal="right"/>
    </xf>
    <xf numFmtId="0" fontId="5" fillId="0" borderId="0" xfId="0" applyFont="1" applyAlignment="1"/>
    <xf numFmtId="0" fontId="3" fillId="0" borderId="0" xfId="0" applyFont="1" applyAlignment="1"/>
    <xf numFmtId="0" fontId="2" fillId="0" borderId="5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right"/>
    </xf>
  </cellXfs>
  <cellStyles count="2"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160"/>
  <sheetViews>
    <sheetView zoomScaleNormal="100" workbookViewId="0">
      <selection activeCell="B16" sqref="B16"/>
    </sheetView>
  </sheetViews>
  <sheetFormatPr defaultRowHeight="15"/>
  <cols>
    <col min="1" max="1" width="14" customWidth="1"/>
    <col min="2" max="2" width="67.5703125" bestFit="1" customWidth="1"/>
    <col min="3" max="3" width="15.140625" customWidth="1"/>
  </cols>
  <sheetData>
    <row r="1" spans="1:34" ht="15.75">
      <c r="A1" s="88" t="s">
        <v>270</v>
      </c>
      <c r="B1" s="88"/>
      <c r="C1" s="88"/>
    </row>
    <row r="2" spans="1:34" ht="15.75">
      <c r="A2" s="87" t="s">
        <v>273</v>
      </c>
      <c r="B2" s="87"/>
      <c r="C2" s="87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</row>
    <row r="3" spans="1:34" ht="16.5" thickBot="1">
      <c r="A3" s="82"/>
      <c r="B3" s="82"/>
      <c r="C3" s="82"/>
    </row>
    <row r="4" spans="1:34" ht="15.75">
      <c r="A4" s="1" t="s">
        <v>0</v>
      </c>
      <c r="B4" s="2" t="s">
        <v>1</v>
      </c>
      <c r="C4" s="3"/>
    </row>
    <row r="5" spans="1:34" ht="40.5" customHeight="1" thickBot="1">
      <c r="A5" s="85" t="s">
        <v>2</v>
      </c>
      <c r="B5" s="4" t="s">
        <v>3</v>
      </c>
      <c r="C5" s="5"/>
    </row>
    <row r="6" spans="1:34" ht="16.5" thickBot="1">
      <c r="A6" s="86"/>
      <c r="B6" s="6"/>
      <c r="C6" s="80" t="s">
        <v>267</v>
      </c>
    </row>
    <row r="7" spans="1:34" ht="16.5" thickBot="1">
      <c r="A7" s="7" t="s">
        <v>4</v>
      </c>
      <c r="B7" s="8" t="s">
        <v>5</v>
      </c>
      <c r="C7" s="84" t="s">
        <v>6</v>
      </c>
    </row>
    <row r="8" spans="1:34" ht="16.5" thickBot="1">
      <c r="A8" s="9" t="s">
        <v>7</v>
      </c>
      <c r="B8" s="10" t="s">
        <v>8</v>
      </c>
      <c r="C8" s="11" t="s">
        <v>9</v>
      </c>
    </row>
    <row r="9" spans="1:34" ht="16.5" thickBot="1">
      <c r="A9" s="12"/>
      <c r="B9" s="13" t="s">
        <v>10</v>
      </c>
      <c r="C9" s="14"/>
    </row>
    <row r="10" spans="1:34" ht="16.5" thickBot="1">
      <c r="A10" s="15" t="s">
        <v>11</v>
      </c>
      <c r="B10" s="16" t="s">
        <v>12</v>
      </c>
      <c r="C10" s="17">
        <f>SUM(C11:C16)</f>
        <v>60019</v>
      </c>
    </row>
    <row r="11" spans="1:34" ht="15.75">
      <c r="A11" s="18" t="s">
        <v>13</v>
      </c>
      <c r="B11" s="19" t="s">
        <v>14</v>
      </c>
      <c r="C11" s="20">
        <v>41783</v>
      </c>
    </row>
    <row r="12" spans="1:34" ht="15.75">
      <c r="A12" s="21" t="s">
        <v>15</v>
      </c>
      <c r="B12" s="22" t="s">
        <v>16</v>
      </c>
      <c r="C12" s="23">
        <v>0</v>
      </c>
    </row>
    <row r="13" spans="1:34" ht="18" customHeight="1">
      <c r="A13" s="21" t="s">
        <v>17</v>
      </c>
      <c r="B13" s="22" t="s">
        <v>18</v>
      </c>
      <c r="C13" s="23">
        <v>17036</v>
      </c>
    </row>
    <row r="14" spans="1:34" ht="15.75">
      <c r="A14" s="21" t="s">
        <v>19</v>
      </c>
      <c r="B14" s="22" t="s">
        <v>20</v>
      </c>
      <c r="C14" s="23">
        <v>1200</v>
      </c>
    </row>
    <row r="15" spans="1:34" ht="15.75">
      <c r="A15" s="21" t="s">
        <v>21</v>
      </c>
      <c r="B15" s="22" t="s">
        <v>22</v>
      </c>
      <c r="C15" s="23"/>
    </row>
    <row r="16" spans="1:34" ht="16.5" thickBot="1">
      <c r="A16" s="24" t="s">
        <v>23</v>
      </c>
      <c r="B16" s="25" t="s">
        <v>24</v>
      </c>
      <c r="C16" s="23"/>
    </row>
    <row r="17" spans="1:3" ht="32.25" thickBot="1">
      <c r="A17" s="15" t="s">
        <v>25</v>
      </c>
      <c r="B17" s="26" t="s">
        <v>26</v>
      </c>
      <c r="C17" s="17">
        <f>C18+C19+C20+C21+C22</f>
        <v>53550</v>
      </c>
    </row>
    <row r="18" spans="1:3" ht="15.75">
      <c r="A18" s="18" t="s">
        <v>27</v>
      </c>
      <c r="B18" s="19" t="s">
        <v>28</v>
      </c>
      <c r="C18" s="20"/>
    </row>
    <row r="19" spans="1:3" ht="15.75">
      <c r="A19" s="21" t="s">
        <v>29</v>
      </c>
      <c r="B19" s="22" t="s">
        <v>30</v>
      </c>
      <c r="C19" s="23"/>
    </row>
    <row r="20" spans="1:3" ht="15.75" customHeight="1">
      <c r="A20" s="21" t="s">
        <v>31</v>
      </c>
      <c r="B20" s="22" t="s">
        <v>32</v>
      </c>
      <c r="C20" s="23"/>
    </row>
    <row r="21" spans="1:3" ht="17.25" customHeight="1">
      <c r="A21" s="21" t="s">
        <v>33</v>
      </c>
      <c r="B21" s="22" t="s">
        <v>34</v>
      </c>
      <c r="C21" s="23"/>
    </row>
    <row r="22" spans="1:3" ht="15.75">
      <c r="A22" s="21" t="s">
        <v>35</v>
      </c>
      <c r="B22" s="22" t="s">
        <v>36</v>
      </c>
      <c r="C22" s="23">
        <v>53550</v>
      </c>
    </row>
    <row r="23" spans="1:3" ht="16.5" thickBot="1">
      <c r="A23" s="24" t="s">
        <v>37</v>
      </c>
      <c r="B23" s="25" t="s">
        <v>38</v>
      </c>
      <c r="C23" s="27"/>
    </row>
    <row r="24" spans="1:3" ht="32.25" thickBot="1">
      <c r="A24" s="15" t="s">
        <v>39</v>
      </c>
      <c r="B24" s="16" t="s">
        <v>40</v>
      </c>
      <c r="C24" s="17">
        <f>C25+C26+C27+C28+C29</f>
        <v>23258</v>
      </c>
    </row>
    <row r="25" spans="1:3" ht="15.75">
      <c r="A25" s="18" t="s">
        <v>41</v>
      </c>
      <c r="B25" s="19" t="s">
        <v>42</v>
      </c>
      <c r="C25" s="20"/>
    </row>
    <row r="26" spans="1:3" ht="15.75">
      <c r="A26" s="21" t="s">
        <v>43</v>
      </c>
      <c r="B26" s="22" t="s">
        <v>44</v>
      </c>
      <c r="C26" s="23"/>
    </row>
    <row r="27" spans="1:3" ht="15.75">
      <c r="A27" s="21" t="s">
        <v>45</v>
      </c>
      <c r="B27" s="22" t="s">
        <v>46</v>
      </c>
      <c r="C27" s="23">
        <v>23258</v>
      </c>
    </row>
    <row r="28" spans="1:3" ht="15.75">
      <c r="A28" s="21" t="s">
        <v>47</v>
      </c>
      <c r="B28" s="22" t="s">
        <v>48</v>
      </c>
      <c r="C28" s="23"/>
    </row>
    <row r="29" spans="1:3" ht="15.75">
      <c r="A29" s="21" t="s">
        <v>49</v>
      </c>
      <c r="B29" s="22" t="s">
        <v>50</v>
      </c>
      <c r="C29" s="23"/>
    </row>
    <row r="30" spans="1:3" ht="16.5" thickBot="1">
      <c r="A30" s="24" t="s">
        <v>51</v>
      </c>
      <c r="B30" s="25" t="s">
        <v>52</v>
      </c>
      <c r="C30" s="27"/>
    </row>
    <row r="31" spans="1:3" ht="16.5" thickBot="1">
      <c r="A31" s="15" t="s">
        <v>53</v>
      </c>
      <c r="B31" s="16" t="s">
        <v>54</v>
      </c>
      <c r="C31" s="17">
        <f>C32+C36+C37+C38</f>
        <v>102900</v>
      </c>
    </row>
    <row r="32" spans="1:3" ht="15.75">
      <c r="A32" s="18" t="s">
        <v>55</v>
      </c>
      <c r="B32" s="19" t="s">
        <v>56</v>
      </c>
      <c r="C32" s="28">
        <f>SUM(C33:C35)</f>
        <v>101500</v>
      </c>
    </row>
    <row r="33" spans="1:3" ht="15.75">
      <c r="A33" s="21" t="s">
        <v>57</v>
      </c>
      <c r="B33" s="22" t="s">
        <v>58</v>
      </c>
      <c r="C33" s="23">
        <v>1500</v>
      </c>
    </row>
    <row r="34" spans="1:3" ht="15.75">
      <c r="A34" s="21" t="s">
        <v>59</v>
      </c>
      <c r="B34" s="22" t="s">
        <v>60</v>
      </c>
      <c r="C34" s="23"/>
    </row>
    <row r="35" spans="1:3" ht="15.75">
      <c r="A35" s="21" t="s">
        <v>61</v>
      </c>
      <c r="B35" s="29" t="s">
        <v>62</v>
      </c>
      <c r="C35" s="23">
        <v>100000</v>
      </c>
    </row>
    <row r="36" spans="1:3" ht="15.75">
      <c r="A36" s="21" t="s">
        <v>63</v>
      </c>
      <c r="B36" s="22" t="s">
        <v>64</v>
      </c>
      <c r="C36" s="23">
        <v>1200</v>
      </c>
    </row>
    <row r="37" spans="1:3" ht="15.75">
      <c r="A37" s="21" t="s">
        <v>65</v>
      </c>
      <c r="B37" s="22" t="s">
        <v>66</v>
      </c>
      <c r="C37" s="23"/>
    </row>
    <row r="38" spans="1:3" ht="16.5" thickBot="1">
      <c r="A38" s="24" t="s">
        <v>67</v>
      </c>
      <c r="B38" s="25" t="s">
        <v>68</v>
      </c>
      <c r="C38" s="27">
        <v>200</v>
      </c>
    </row>
    <row r="39" spans="1:3" ht="16.5" thickBot="1">
      <c r="A39" s="15" t="s">
        <v>69</v>
      </c>
      <c r="B39" s="16" t="s">
        <v>70</v>
      </c>
      <c r="C39" s="17">
        <f>SUM(C40:C50)</f>
        <v>21261</v>
      </c>
    </row>
    <row r="40" spans="1:3" ht="15.75">
      <c r="A40" s="18" t="s">
        <v>71</v>
      </c>
      <c r="B40" s="19" t="s">
        <v>72</v>
      </c>
      <c r="C40" s="20">
        <v>800</v>
      </c>
    </row>
    <row r="41" spans="1:3" ht="15.75">
      <c r="A41" s="21" t="s">
        <v>73</v>
      </c>
      <c r="B41" s="22" t="s">
        <v>74</v>
      </c>
      <c r="C41" s="23"/>
    </row>
    <row r="42" spans="1:3" ht="15.75">
      <c r="A42" s="21" t="s">
        <v>75</v>
      </c>
      <c r="B42" s="22" t="s">
        <v>76</v>
      </c>
      <c r="C42" s="23"/>
    </row>
    <row r="43" spans="1:3" ht="15.75">
      <c r="A43" s="21" t="s">
        <v>77</v>
      </c>
      <c r="B43" s="22" t="s">
        <v>78</v>
      </c>
      <c r="C43" s="23">
        <v>2051</v>
      </c>
    </row>
    <row r="44" spans="1:3" ht="15.75">
      <c r="A44" s="21" t="s">
        <v>79</v>
      </c>
      <c r="B44" s="22" t="s">
        <v>80</v>
      </c>
      <c r="C44" s="23">
        <v>14272</v>
      </c>
    </row>
    <row r="45" spans="1:3" ht="15.75">
      <c r="A45" s="21" t="s">
        <v>81</v>
      </c>
      <c r="B45" s="22" t="s">
        <v>82</v>
      </c>
      <c r="C45" s="23">
        <v>4068</v>
      </c>
    </row>
    <row r="46" spans="1:3" ht="15.75">
      <c r="A46" s="21" t="s">
        <v>83</v>
      </c>
      <c r="B46" s="22" t="s">
        <v>84</v>
      </c>
      <c r="C46" s="23"/>
    </row>
    <row r="47" spans="1:3" ht="15.75">
      <c r="A47" s="21" t="s">
        <v>85</v>
      </c>
      <c r="B47" s="22" t="s">
        <v>86</v>
      </c>
      <c r="C47" s="23">
        <v>70</v>
      </c>
    </row>
    <row r="48" spans="1:3" ht="15.75">
      <c r="A48" s="21" t="s">
        <v>87</v>
      </c>
      <c r="B48" s="22" t="s">
        <v>88</v>
      </c>
      <c r="C48" s="23"/>
    </row>
    <row r="49" spans="1:3" ht="15.75">
      <c r="A49" s="24" t="s">
        <v>89</v>
      </c>
      <c r="B49" s="25" t="s">
        <v>90</v>
      </c>
      <c r="C49" s="27"/>
    </row>
    <row r="50" spans="1:3" ht="16.5" thickBot="1">
      <c r="A50" s="24" t="s">
        <v>91</v>
      </c>
      <c r="B50" s="25" t="s">
        <v>92</v>
      </c>
      <c r="C50" s="27"/>
    </row>
    <row r="51" spans="1:3" ht="16.5" thickBot="1">
      <c r="A51" s="15" t="s">
        <v>93</v>
      </c>
      <c r="B51" s="16" t="s">
        <v>94</v>
      </c>
      <c r="C51" s="17">
        <f>SUM(C52:C56)</f>
        <v>0</v>
      </c>
    </row>
    <row r="52" spans="1:3" ht="15.75">
      <c r="A52" s="18" t="s">
        <v>95</v>
      </c>
      <c r="B52" s="19" t="s">
        <v>96</v>
      </c>
      <c r="C52" s="20"/>
    </row>
    <row r="53" spans="1:3" ht="15.75">
      <c r="A53" s="21" t="s">
        <v>97</v>
      </c>
      <c r="B53" s="22" t="s">
        <v>98</v>
      </c>
      <c r="C53" s="23"/>
    </row>
    <row r="54" spans="1:3" ht="15.75">
      <c r="A54" s="21" t="s">
        <v>99</v>
      </c>
      <c r="B54" s="22" t="s">
        <v>100</v>
      </c>
      <c r="C54" s="23"/>
    </row>
    <row r="55" spans="1:3" ht="15.75">
      <c r="A55" s="21" t="s">
        <v>101</v>
      </c>
      <c r="B55" s="22" t="s">
        <v>102</v>
      </c>
      <c r="C55" s="23"/>
    </row>
    <row r="56" spans="1:3" ht="16.5" thickBot="1">
      <c r="A56" s="24" t="s">
        <v>103</v>
      </c>
      <c r="B56" s="25" t="s">
        <v>104</v>
      </c>
      <c r="C56" s="27"/>
    </row>
    <row r="57" spans="1:3" ht="16.5" thickBot="1">
      <c r="A57" s="15" t="s">
        <v>105</v>
      </c>
      <c r="B57" s="16" t="s">
        <v>106</v>
      </c>
      <c r="C57" s="17">
        <f>SUM(C58:C60)</f>
        <v>0</v>
      </c>
    </row>
    <row r="58" spans="1:3" ht="14.25" customHeight="1">
      <c r="A58" s="18" t="s">
        <v>107</v>
      </c>
      <c r="B58" s="19" t="s">
        <v>108</v>
      </c>
      <c r="C58" s="20">
        <v>0</v>
      </c>
    </row>
    <row r="59" spans="1:3" ht="31.5">
      <c r="A59" s="21" t="s">
        <v>109</v>
      </c>
      <c r="B59" s="22" t="s">
        <v>110</v>
      </c>
      <c r="C59" s="23"/>
    </row>
    <row r="60" spans="1:3" ht="15.75">
      <c r="A60" s="21" t="s">
        <v>111</v>
      </c>
      <c r="B60" s="22" t="s">
        <v>112</v>
      </c>
      <c r="C60" s="23"/>
    </row>
    <row r="61" spans="1:3" ht="16.5" thickBot="1">
      <c r="A61" s="24" t="s">
        <v>113</v>
      </c>
      <c r="B61" s="25" t="s">
        <v>114</v>
      </c>
      <c r="C61" s="27"/>
    </row>
    <row r="62" spans="1:3" ht="16.5" thickBot="1">
      <c r="A62" s="15" t="s">
        <v>115</v>
      </c>
      <c r="B62" s="26" t="s">
        <v>116</v>
      </c>
      <c r="C62" s="17">
        <f>SUM(C63:C65)</f>
        <v>0</v>
      </c>
    </row>
    <row r="63" spans="1:3" ht="15" customHeight="1">
      <c r="A63" s="18" t="s">
        <v>117</v>
      </c>
      <c r="B63" s="19" t="s">
        <v>118</v>
      </c>
      <c r="C63" s="23"/>
    </row>
    <row r="64" spans="1:3" ht="31.5">
      <c r="A64" s="21" t="s">
        <v>119</v>
      </c>
      <c r="B64" s="22" t="s">
        <v>120</v>
      </c>
      <c r="C64" s="23"/>
    </row>
    <row r="65" spans="1:3" ht="15.75">
      <c r="A65" s="21" t="s">
        <v>121</v>
      </c>
      <c r="B65" s="22" t="s">
        <v>122</v>
      </c>
      <c r="C65" s="23"/>
    </row>
    <row r="66" spans="1:3" ht="16.5" thickBot="1">
      <c r="A66" s="24" t="s">
        <v>123</v>
      </c>
      <c r="B66" s="25" t="s">
        <v>124</v>
      </c>
      <c r="C66" s="23"/>
    </row>
    <row r="67" spans="1:3" ht="16.5" thickBot="1">
      <c r="A67" s="15" t="s">
        <v>125</v>
      </c>
      <c r="B67" s="16" t="s">
        <v>126</v>
      </c>
      <c r="C67" s="17">
        <f>C10+C17+C24+C31+C39+C51+C57+C62</f>
        <v>260988</v>
      </c>
    </row>
    <row r="68" spans="1:3" ht="16.5" thickBot="1">
      <c r="A68" s="30" t="s">
        <v>127</v>
      </c>
      <c r="B68" s="26" t="s">
        <v>128</v>
      </c>
      <c r="C68" s="17">
        <f>SUM(C69:C71)</f>
        <v>0</v>
      </c>
    </row>
    <row r="69" spans="1:3" ht="15.75">
      <c r="A69" s="18" t="s">
        <v>129</v>
      </c>
      <c r="B69" s="19" t="s">
        <v>130</v>
      </c>
      <c r="C69" s="23"/>
    </row>
    <row r="70" spans="1:3" ht="15.75">
      <c r="A70" s="21" t="s">
        <v>131</v>
      </c>
      <c r="B70" s="22" t="s">
        <v>132</v>
      </c>
      <c r="C70" s="23"/>
    </row>
    <row r="71" spans="1:3" ht="16.5" thickBot="1">
      <c r="A71" s="24" t="s">
        <v>133</v>
      </c>
      <c r="B71" s="31" t="s">
        <v>272</v>
      </c>
      <c r="C71" s="23"/>
    </row>
    <row r="72" spans="1:3" ht="16.5" thickBot="1">
      <c r="A72" s="30" t="s">
        <v>135</v>
      </c>
      <c r="B72" s="26" t="s">
        <v>136</v>
      </c>
      <c r="C72" s="17">
        <f>SUM(C73:C76)</f>
        <v>0</v>
      </c>
    </row>
    <row r="73" spans="1:3" ht="15.75">
      <c r="A73" s="18" t="s">
        <v>137</v>
      </c>
      <c r="B73" s="19" t="s">
        <v>138</v>
      </c>
      <c r="C73" s="23"/>
    </row>
    <row r="74" spans="1:3" ht="15.75">
      <c r="A74" s="21" t="s">
        <v>139</v>
      </c>
      <c r="B74" s="22" t="s">
        <v>140</v>
      </c>
      <c r="C74" s="23"/>
    </row>
    <row r="75" spans="1:3" ht="15.75">
      <c r="A75" s="21" t="s">
        <v>141</v>
      </c>
      <c r="B75" s="22" t="s">
        <v>142</v>
      </c>
      <c r="C75" s="23"/>
    </row>
    <row r="76" spans="1:3" ht="16.5" thickBot="1">
      <c r="A76" s="24" t="s">
        <v>143</v>
      </c>
      <c r="B76" s="25" t="s">
        <v>144</v>
      </c>
      <c r="C76" s="23"/>
    </row>
    <row r="77" spans="1:3" ht="16.5" thickBot="1">
      <c r="A77" s="30" t="s">
        <v>145</v>
      </c>
      <c r="B77" s="26" t="s">
        <v>146</v>
      </c>
      <c r="C77" s="17">
        <f>SUM(C78:C79)</f>
        <v>74126</v>
      </c>
    </row>
    <row r="78" spans="1:3" ht="15.75">
      <c r="A78" s="18" t="s">
        <v>147</v>
      </c>
      <c r="B78" s="19" t="s">
        <v>148</v>
      </c>
      <c r="C78" s="23">
        <v>74126</v>
      </c>
    </row>
    <row r="79" spans="1:3" ht="16.5" thickBot="1">
      <c r="A79" s="24" t="s">
        <v>149</v>
      </c>
      <c r="B79" s="25" t="s">
        <v>150</v>
      </c>
      <c r="C79" s="23"/>
    </row>
    <row r="80" spans="1:3" ht="16.5" thickBot="1">
      <c r="A80" s="30" t="s">
        <v>151</v>
      </c>
      <c r="B80" s="26" t="s">
        <v>152</v>
      </c>
      <c r="C80" s="17">
        <f>SUM(C81:C83)</f>
        <v>0</v>
      </c>
    </row>
    <row r="81" spans="1:3" ht="15.75">
      <c r="A81" s="18" t="s">
        <v>153</v>
      </c>
      <c r="B81" s="19" t="s">
        <v>154</v>
      </c>
      <c r="C81" s="23"/>
    </row>
    <row r="82" spans="1:3" ht="15.75">
      <c r="A82" s="21" t="s">
        <v>155</v>
      </c>
      <c r="B82" s="22" t="s">
        <v>156</v>
      </c>
      <c r="C82" s="23"/>
    </row>
    <row r="83" spans="1:3" ht="16.5" thickBot="1">
      <c r="A83" s="24" t="s">
        <v>157</v>
      </c>
      <c r="B83" s="25" t="s">
        <v>158</v>
      </c>
      <c r="C83" s="23"/>
    </row>
    <row r="84" spans="1:3" ht="16.5" thickBot="1">
      <c r="A84" s="30" t="s">
        <v>159</v>
      </c>
      <c r="B84" s="26" t="s">
        <v>160</v>
      </c>
      <c r="C84" s="17">
        <f>SUM(C85:C88)</f>
        <v>0</v>
      </c>
    </row>
    <row r="85" spans="1:3" ht="18" customHeight="1">
      <c r="A85" s="32" t="s">
        <v>161</v>
      </c>
      <c r="B85" s="19" t="s">
        <v>162</v>
      </c>
      <c r="C85" s="23"/>
    </row>
    <row r="86" spans="1:3" ht="18" customHeight="1">
      <c r="A86" s="33" t="s">
        <v>163</v>
      </c>
      <c r="B86" s="22" t="s">
        <v>164</v>
      </c>
      <c r="C86" s="23"/>
    </row>
    <row r="87" spans="1:3" ht="20.25" customHeight="1">
      <c r="A87" s="33" t="s">
        <v>165</v>
      </c>
      <c r="B87" s="22" t="s">
        <v>166</v>
      </c>
      <c r="C87" s="23"/>
    </row>
    <row r="88" spans="1:3" ht="17.25" customHeight="1" thickBot="1">
      <c r="A88" s="34" t="s">
        <v>167</v>
      </c>
      <c r="B88" s="25" t="s">
        <v>168</v>
      </c>
      <c r="C88" s="23"/>
    </row>
    <row r="89" spans="1:3" ht="16.5" thickBot="1">
      <c r="A89" s="30" t="s">
        <v>169</v>
      </c>
      <c r="B89" s="26" t="s">
        <v>170</v>
      </c>
      <c r="C89" s="35"/>
    </row>
    <row r="90" spans="1:3" ht="16.5" thickBot="1">
      <c r="A90" s="30" t="s">
        <v>171</v>
      </c>
      <c r="B90" s="26" t="s">
        <v>172</v>
      </c>
      <c r="C90" s="35"/>
    </row>
    <row r="91" spans="1:3" ht="16.5" thickBot="1">
      <c r="A91" s="30" t="s">
        <v>173</v>
      </c>
      <c r="B91" s="36" t="s">
        <v>174</v>
      </c>
      <c r="C91" s="17">
        <f>C68+C72+C77+C80+C84+C90+C89</f>
        <v>74126</v>
      </c>
    </row>
    <row r="92" spans="1:3" ht="16.5" thickBot="1">
      <c r="A92" s="37" t="s">
        <v>175</v>
      </c>
      <c r="B92" s="38" t="s">
        <v>176</v>
      </c>
      <c r="C92" s="17">
        <f>C67+C91</f>
        <v>335114</v>
      </c>
    </row>
    <row r="93" spans="1:3" ht="16.5" thickBot="1">
      <c r="A93" s="39"/>
      <c r="B93" s="40"/>
      <c r="C93" s="41"/>
    </row>
    <row r="94" spans="1:3" ht="16.5" thickBot="1">
      <c r="A94" s="7"/>
      <c r="B94" s="42" t="s">
        <v>177</v>
      </c>
      <c r="C94" s="43"/>
    </row>
    <row r="95" spans="1:3" ht="16.5" thickBot="1">
      <c r="A95" s="44" t="s">
        <v>11</v>
      </c>
      <c r="B95" s="45" t="s">
        <v>268</v>
      </c>
      <c r="C95" s="46">
        <f>C96+C97+C98+C99+C100+C113</f>
        <v>169211</v>
      </c>
    </row>
    <row r="96" spans="1:3" ht="15.75">
      <c r="A96" s="47" t="s">
        <v>13</v>
      </c>
      <c r="B96" s="48" t="s">
        <v>178</v>
      </c>
      <c r="C96" s="49">
        <v>67103</v>
      </c>
    </row>
    <row r="97" spans="1:3" ht="15.75">
      <c r="A97" s="21" t="s">
        <v>15</v>
      </c>
      <c r="B97" s="50" t="s">
        <v>179</v>
      </c>
      <c r="C97" s="23">
        <v>13798</v>
      </c>
    </row>
    <row r="98" spans="1:3" ht="15.75">
      <c r="A98" s="21" t="s">
        <v>17</v>
      </c>
      <c r="B98" s="50" t="s">
        <v>180</v>
      </c>
      <c r="C98" s="27">
        <v>59662</v>
      </c>
    </row>
    <row r="99" spans="1:3" ht="15.75">
      <c r="A99" s="21" t="s">
        <v>19</v>
      </c>
      <c r="B99" s="51" t="s">
        <v>181</v>
      </c>
      <c r="C99" s="27">
        <v>8754</v>
      </c>
    </row>
    <row r="100" spans="1:3" ht="15.75">
      <c r="A100" s="21" t="s">
        <v>182</v>
      </c>
      <c r="B100" s="52" t="s">
        <v>183</v>
      </c>
      <c r="C100" s="27">
        <f>SUM(C101:C112)</f>
        <v>19894</v>
      </c>
    </row>
    <row r="101" spans="1:3" ht="15.75">
      <c r="A101" s="21" t="s">
        <v>23</v>
      </c>
      <c r="B101" s="50" t="s">
        <v>184</v>
      </c>
      <c r="C101" s="27"/>
    </row>
    <row r="102" spans="1:3" ht="15.75">
      <c r="A102" s="21" t="s">
        <v>185</v>
      </c>
      <c r="B102" s="53" t="s">
        <v>186</v>
      </c>
      <c r="C102" s="27"/>
    </row>
    <row r="103" spans="1:3" ht="15.75">
      <c r="A103" s="21" t="s">
        <v>187</v>
      </c>
      <c r="B103" s="53" t="s">
        <v>188</v>
      </c>
      <c r="C103" s="27"/>
    </row>
    <row r="104" spans="1:3" ht="15.75">
      <c r="A104" s="21" t="s">
        <v>189</v>
      </c>
      <c r="B104" s="53" t="s">
        <v>190</v>
      </c>
      <c r="C104" s="27"/>
    </row>
    <row r="105" spans="1:3" ht="17.25" customHeight="1">
      <c r="A105" s="21" t="s">
        <v>191</v>
      </c>
      <c r="B105" s="54" t="s">
        <v>192</v>
      </c>
      <c r="C105" s="27"/>
    </row>
    <row r="106" spans="1:3" ht="33.75" customHeight="1">
      <c r="A106" s="21" t="s">
        <v>193</v>
      </c>
      <c r="B106" s="54" t="s">
        <v>194</v>
      </c>
      <c r="C106" s="27"/>
    </row>
    <row r="107" spans="1:3" ht="15.75">
      <c r="A107" s="21" t="s">
        <v>195</v>
      </c>
      <c r="B107" s="53" t="s">
        <v>196</v>
      </c>
      <c r="C107" s="27">
        <v>7481</v>
      </c>
    </row>
    <row r="108" spans="1:3" ht="15.75">
      <c r="A108" s="21" t="s">
        <v>197</v>
      </c>
      <c r="B108" s="53" t="s">
        <v>198</v>
      </c>
      <c r="C108" s="27"/>
    </row>
    <row r="109" spans="1:3" ht="31.5">
      <c r="A109" s="21" t="s">
        <v>199</v>
      </c>
      <c r="B109" s="54" t="s">
        <v>200</v>
      </c>
      <c r="C109" s="27"/>
    </row>
    <row r="110" spans="1:3" ht="15.75">
      <c r="A110" s="55" t="s">
        <v>201</v>
      </c>
      <c r="B110" s="56" t="s">
        <v>202</v>
      </c>
      <c r="C110" s="27"/>
    </row>
    <row r="111" spans="1:3" ht="15.75">
      <c r="A111" s="21" t="s">
        <v>203</v>
      </c>
      <c r="B111" s="56" t="s">
        <v>204</v>
      </c>
      <c r="C111" s="27"/>
    </row>
    <row r="112" spans="1:3" ht="15.75">
      <c r="A112" s="21" t="s">
        <v>205</v>
      </c>
      <c r="B112" s="54" t="s">
        <v>206</v>
      </c>
      <c r="C112" s="23">
        <v>12413</v>
      </c>
    </row>
    <row r="113" spans="1:3" ht="15.75">
      <c r="A113" s="21" t="s">
        <v>207</v>
      </c>
      <c r="B113" s="51" t="s">
        <v>208</v>
      </c>
      <c r="C113" s="23"/>
    </row>
    <row r="114" spans="1:3" ht="15.75">
      <c r="A114" s="24" t="s">
        <v>209</v>
      </c>
      <c r="B114" s="50" t="s">
        <v>210</v>
      </c>
      <c r="C114" s="27"/>
    </row>
    <row r="115" spans="1:3" ht="16.5" thickBot="1">
      <c r="A115" s="57" t="s">
        <v>211</v>
      </c>
      <c r="B115" s="58" t="s">
        <v>212</v>
      </c>
      <c r="C115" s="59"/>
    </row>
    <row r="116" spans="1:3" ht="16.5" thickBot="1">
      <c r="A116" s="15" t="s">
        <v>25</v>
      </c>
      <c r="B116" s="60" t="s">
        <v>269</v>
      </c>
      <c r="C116" s="17">
        <f>C117+C119+C121</f>
        <v>101462</v>
      </c>
    </row>
    <row r="117" spans="1:3" ht="15.75">
      <c r="A117" s="18" t="s">
        <v>27</v>
      </c>
      <c r="B117" s="50" t="s">
        <v>213</v>
      </c>
      <c r="C117" s="20">
        <v>26104</v>
      </c>
    </row>
    <row r="118" spans="1:3" ht="15.75">
      <c r="A118" s="18" t="s">
        <v>29</v>
      </c>
      <c r="B118" s="61" t="s">
        <v>214</v>
      </c>
      <c r="C118" s="20"/>
    </row>
    <row r="119" spans="1:3" ht="15.75">
      <c r="A119" s="18" t="s">
        <v>31</v>
      </c>
      <c r="B119" s="61" t="s">
        <v>215</v>
      </c>
      <c r="C119" s="23">
        <v>75358</v>
      </c>
    </row>
    <row r="120" spans="1:3" ht="15.75">
      <c r="A120" s="18" t="s">
        <v>33</v>
      </c>
      <c r="B120" s="61" t="s">
        <v>216</v>
      </c>
      <c r="C120" s="62"/>
    </row>
    <row r="121" spans="1:3" ht="15.75">
      <c r="A121" s="18" t="s">
        <v>35</v>
      </c>
      <c r="B121" s="63" t="s">
        <v>217</v>
      </c>
      <c r="C121" s="62">
        <f>SUM(C122:C129)</f>
        <v>0</v>
      </c>
    </row>
    <row r="122" spans="1:3" ht="15.75">
      <c r="A122" s="18" t="s">
        <v>37</v>
      </c>
      <c r="B122" s="64" t="s">
        <v>218</v>
      </c>
      <c r="C122" s="62"/>
    </row>
    <row r="123" spans="1:3" ht="31.5">
      <c r="A123" s="18" t="s">
        <v>219</v>
      </c>
      <c r="B123" s="65" t="s">
        <v>220</v>
      </c>
      <c r="C123" s="62"/>
    </row>
    <row r="124" spans="1:3" ht="31.5">
      <c r="A124" s="18" t="s">
        <v>221</v>
      </c>
      <c r="B124" s="54" t="s">
        <v>194</v>
      </c>
      <c r="C124" s="62"/>
    </row>
    <row r="125" spans="1:3" ht="15.75">
      <c r="A125" s="18" t="s">
        <v>222</v>
      </c>
      <c r="B125" s="54" t="s">
        <v>223</v>
      </c>
      <c r="C125" s="62">
        <v>0</v>
      </c>
    </row>
    <row r="126" spans="1:3" ht="15.75">
      <c r="A126" s="18" t="s">
        <v>224</v>
      </c>
      <c r="B126" s="54" t="s">
        <v>225</v>
      </c>
      <c r="C126" s="62"/>
    </row>
    <row r="127" spans="1:3" ht="31.5">
      <c r="A127" s="18" t="s">
        <v>226</v>
      </c>
      <c r="B127" s="54" t="s">
        <v>200</v>
      </c>
      <c r="C127" s="62"/>
    </row>
    <row r="128" spans="1:3" ht="15.75">
      <c r="A128" s="18" t="s">
        <v>227</v>
      </c>
      <c r="B128" s="54" t="s">
        <v>228</v>
      </c>
      <c r="C128" s="62"/>
    </row>
    <row r="129" spans="1:3" ht="16.5" thickBot="1">
      <c r="A129" s="55" t="s">
        <v>229</v>
      </c>
      <c r="B129" s="54" t="s">
        <v>230</v>
      </c>
      <c r="C129" s="66"/>
    </row>
    <row r="130" spans="1:3" ht="16.5" thickBot="1">
      <c r="A130" s="15" t="s">
        <v>39</v>
      </c>
      <c r="B130" s="16" t="s">
        <v>231</v>
      </c>
      <c r="C130" s="17">
        <f>C95+C116</f>
        <v>270673</v>
      </c>
    </row>
    <row r="131" spans="1:3" ht="16.5" thickBot="1">
      <c r="A131" s="15" t="s">
        <v>232</v>
      </c>
      <c r="B131" s="16" t="s">
        <v>233</v>
      </c>
      <c r="C131" s="17">
        <f>C132+C133+C134</f>
        <v>0</v>
      </c>
    </row>
    <row r="132" spans="1:3" ht="15.75">
      <c r="A132" s="18" t="s">
        <v>55</v>
      </c>
      <c r="B132" s="67" t="s">
        <v>234</v>
      </c>
      <c r="C132" s="62"/>
    </row>
    <row r="133" spans="1:3" ht="15.75">
      <c r="A133" s="18" t="s">
        <v>63</v>
      </c>
      <c r="B133" s="67" t="s">
        <v>235</v>
      </c>
      <c r="C133" s="62"/>
    </row>
    <row r="134" spans="1:3" ht="16.5" thickBot="1">
      <c r="A134" s="55" t="s">
        <v>65</v>
      </c>
      <c r="B134" s="68" t="s">
        <v>236</v>
      </c>
      <c r="C134" s="62"/>
    </row>
    <row r="135" spans="1:3" ht="16.5" thickBot="1">
      <c r="A135" s="15" t="s">
        <v>69</v>
      </c>
      <c r="B135" s="16" t="s">
        <v>237</v>
      </c>
      <c r="C135" s="17">
        <f>C136+C137+C138+C139+C140+C141</f>
        <v>0</v>
      </c>
    </row>
    <row r="136" spans="1:3" ht="15.75">
      <c r="A136" s="18" t="s">
        <v>71</v>
      </c>
      <c r="B136" s="67" t="s">
        <v>238</v>
      </c>
      <c r="C136" s="62"/>
    </row>
    <row r="137" spans="1:3" ht="15.75">
      <c r="A137" s="18" t="s">
        <v>73</v>
      </c>
      <c r="B137" s="67" t="s">
        <v>239</v>
      </c>
      <c r="C137" s="62"/>
    </row>
    <row r="138" spans="1:3" ht="15.75">
      <c r="A138" s="18" t="s">
        <v>75</v>
      </c>
      <c r="B138" s="67" t="s">
        <v>240</v>
      </c>
      <c r="C138" s="62"/>
    </row>
    <row r="139" spans="1:3" ht="15.75">
      <c r="A139" s="18" t="s">
        <v>77</v>
      </c>
      <c r="B139" s="67" t="s">
        <v>241</v>
      </c>
      <c r="C139" s="62"/>
    </row>
    <row r="140" spans="1:3" ht="15.75">
      <c r="A140" s="18" t="s">
        <v>79</v>
      </c>
      <c r="B140" s="67" t="s">
        <v>242</v>
      </c>
      <c r="C140" s="62"/>
    </row>
    <row r="141" spans="1:3" ht="16.5" thickBot="1">
      <c r="A141" s="55" t="s">
        <v>81</v>
      </c>
      <c r="B141" s="68" t="s">
        <v>243</v>
      </c>
      <c r="C141" s="62"/>
    </row>
    <row r="142" spans="1:3" ht="16.5" thickBot="1">
      <c r="A142" s="15" t="s">
        <v>93</v>
      </c>
      <c r="B142" s="16" t="s">
        <v>244</v>
      </c>
      <c r="C142" s="17">
        <f>C143+C144+C146+C147+C145</f>
        <v>64441</v>
      </c>
    </row>
    <row r="143" spans="1:3" ht="15.75">
      <c r="A143" s="18" t="s">
        <v>95</v>
      </c>
      <c r="B143" s="67" t="s">
        <v>245</v>
      </c>
      <c r="C143" s="62"/>
    </row>
    <row r="144" spans="1:3" ht="15.75">
      <c r="A144" s="18" t="s">
        <v>97</v>
      </c>
      <c r="B144" s="67" t="s">
        <v>246</v>
      </c>
      <c r="C144" s="62"/>
    </row>
    <row r="145" spans="1:3" ht="15.75">
      <c r="A145" s="18" t="s">
        <v>99</v>
      </c>
      <c r="B145" s="67" t="s">
        <v>247</v>
      </c>
      <c r="C145" s="62">
        <v>64441</v>
      </c>
    </row>
    <row r="146" spans="1:3" ht="15.75">
      <c r="A146" s="18" t="s">
        <v>101</v>
      </c>
      <c r="B146" s="67" t="s">
        <v>248</v>
      </c>
      <c r="C146" s="62"/>
    </row>
    <row r="147" spans="1:3" ht="16.5" thickBot="1">
      <c r="A147" s="55" t="s">
        <v>103</v>
      </c>
      <c r="B147" s="68" t="s">
        <v>249</v>
      </c>
      <c r="C147" s="62"/>
    </row>
    <row r="148" spans="1:3" ht="16.5" thickBot="1">
      <c r="A148" s="15" t="s">
        <v>250</v>
      </c>
      <c r="B148" s="16" t="s">
        <v>251</v>
      </c>
      <c r="C148" s="69">
        <f>C149+C150+C151+C152+C153</f>
        <v>0</v>
      </c>
    </row>
    <row r="149" spans="1:3" ht="15.75">
      <c r="A149" s="18" t="s">
        <v>107</v>
      </c>
      <c r="B149" s="67" t="s">
        <v>252</v>
      </c>
      <c r="C149" s="62"/>
    </row>
    <row r="150" spans="1:3" ht="15.75">
      <c r="A150" s="18" t="s">
        <v>109</v>
      </c>
      <c r="B150" s="67" t="s">
        <v>253</v>
      </c>
      <c r="C150" s="62"/>
    </row>
    <row r="151" spans="1:3" ht="15.75">
      <c r="A151" s="18" t="s">
        <v>111</v>
      </c>
      <c r="B151" s="67" t="s">
        <v>254</v>
      </c>
      <c r="C151" s="62"/>
    </row>
    <row r="152" spans="1:3" ht="31.5">
      <c r="A152" s="18" t="s">
        <v>113</v>
      </c>
      <c r="B152" s="67" t="s">
        <v>255</v>
      </c>
      <c r="C152" s="62"/>
    </row>
    <row r="153" spans="1:3" ht="16.5" thickBot="1">
      <c r="A153" s="55" t="s">
        <v>256</v>
      </c>
      <c r="B153" s="68" t="s">
        <v>257</v>
      </c>
      <c r="C153" s="66"/>
    </row>
    <row r="154" spans="1:3" ht="16.5" thickBot="1">
      <c r="A154" s="70" t="s">
        <v>115</v>
      </c>
      <c r="B154" s="16" t="s">
        <v>258</v>
      </c>
      <c r="C154" s="69"/>
    </row>
    <row r="155" spans="1:3" ht="16.5" thickBot="1">
      <c r="A155" s="70" t="s">
        <v>125</v>
      </c>
      <c r="B155" s="16" t="s">
        <v>259</v>
      </c>
      <c r="C155" s="69"/>
    </row>
    <row r="156" spans="1:3" ht="16.5" thickBot="1">
      <c r="A156" s="15" t="s">
        <v>260</v>
      </c>
      <c r="B156" s="16" t="s">
        <v>261</v>
      </c>
      <c r="C156" s="71">
        <f>C131+C135+C142+C148+C154+C155</f>
        <v>64441</v>
      </c>
    </row>
    <row r="157" spans="1:3" ht="16.5" thickBot="1">
      <c r="A157" s="72" t="s">
        <v>262</v>
      </c>
      <c r="B157" s="73" t="s">
        <v>263</v>
      </c>
      <c r="C157" s="71">
        <f>C130+C156</f>
        <v>335114</v>
      </c>
    </row>
    <row r="158" spans="1:3" ht="16.5" thickBot="1">
      <c r="A158" s="74"/>
      <c r="B158" s="75"/>
      <c r="C158" s="76"/>
    </row>
    <row r="159" spans="1:3" ht="16.5" thickBot="1">
      <c r="A159" s="77" t="s">
        <v>264</v>
      </c>
      <c r="B159" s="78"/>
      <c r="C159" s="79">
        <v>61</v>
      </c>
    </row>
    <row r="160" spans="1:3" ht="16.5" thickBot="1">
      <c r="A160" s="77" t="s">
        <v>265</v>
      </c>
      <c r="B160" s="78"/>
      <c r="C160" s="79">
        <v>46</v>
      </c>
    </row>
  </sheetData>
  <mergeCells count="2">
    <mergeCell ref="A2:C2"/>
    <mergeCell ref="A1:C1"/>
  </mergeCells>
  <pageMargins left="0.31496062992125984" right="0.31496062992125984" top="0.35433070866141736" bottom="0.35433070866141736" header="0.31496062992125984" footer="0.31496062992125984"/>
  <pageSetup paperSize="9" scale="94" orientation="portrait" r:id="rId1"/>
  <rowBreaks count="3" manualBreakCount="3">
    <brk id="50" max="16383" man="1"/>
    <brk id="92" max="16383" man="1"/>
    <brk id="1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C160"/>
  <sheetViews>
    <sheetView tabSelected="1" zoomScaleNormal="100" workbookViewId="0">
      <selection activeCell="B7" sqref="B7"/>
    </sheetView>
  </sheetViews>
  <sheetFormatPr defaultRowHeight="15"/>
  <cols>
    <col min="1" max="1" width="14.28515625" customWidth="1"/>
    <col min="2" max="2" width="63.7109375" customWidth="1"/>
    <col min="3" max="3" width="15.140625" customWidth="1"/>
  </cols>
  <sheetData>
    <row r="1" spans="1:3" ht="15.75">
      <c r="A1" s="88" t="s">
        <v>271</v>
      </c>
      <c r="B1" s="88"/>
      <c r="C1" s="88"/>
    </row>
    <row r="2" spans="1:3" ht="15.75">
      <c r="A2" s="87" t="s">
        <v>273</v>
      </c>
      <c r="B2" s="87"/>
      <c r="C2" s="87"/>
    </row>
    <row r="3" spans="1:3" ht="16.5" thickBot="1">
      <c r="A3" s="82"/>
      <c r="B3" s="82"/>
      <c r="C3" s="82"/>
    </row>
    <row r="4" spans="1:3" ht="15.75">
      <c r="A4" s="1" t="s">
        <v>0</v>
      </c>
      <c r="B4" s="2" t="s">
        <v>1</v>
      </c>
      <c r="C4" s="3"/>
    </row>
    <row r="5" spans="1:3" ht="32.25" thickBot="1">
      <c r="A5" s="85" t="s">
        <v>2</v>
      </c>
      <c r="B5" s="83" t="s">
        <v>266</v>
      </c>
      <c r="C5" s="5"/>
    </row>
    <row r="6" spans="1:3" ht="16.5" thickBot="1">
      <c r="A6" s="86"/>
      <c r="B6" s="6"/>
      <c r="C6" s="80" t="s">
        <v>267</v>
      </c>
    </row>
    <row r="7" spans="1:3" ht="16.5" thickBot="1">
      <c r="A7" s="7" t="s">
        <v>4</v>
      </c>
      <c r="B7" s="8" t="s">
        <v>5</v>
      </c>
      <c r="C7" s="84" t="s">
        <v>6</v>
      </c>
    </row>
    <row r="8" spans="1:3" ht="16.5" thickBot="1">
      <c r="A8" s="9" t="s">
        <v>7</v>
      </c>
      <c r="B8" s="10" t="s">
        <v>8</v>
      </c>
      <c r="C8" s="11" t="s">
        <v>9</v>
      </c>
    </row>
    <row r="9" spans="1:3" ht="16.5" thickBot="1">
      <c r="A9" s="12"/>
      <c r="B9" s="13" t="s">
        <v>10</v>
      </c>
      <c r="C9" s="14"/>
    </row>
    <row r="10" spans="1:3" ht="16.5" thickBot="1">
      <c r="A10" s="15" t="s">
        <v>11</v>
      </c>
      <c r="B10" s="16" t="s">
        <v>12</v>
      </c>
      <c r="C10" s="17">
        <f>+C11+C12+C13+C14+C15+C16</f>
        <v>60019</v>
      </c>
    </row>
    <row r="11" spans="1:3" ht="15.75">
      <c r="A11" s="18" t="s">
        <v>13</v>
      </c>
      <c r="B11" s="19" t="s">
        <v>14</v>
      </c>
      <c r="C11" s="20">
        <v>41783</v>
      </c>
    </row>
    <row r="12" spans="1:3" ht="17.25" customHeight="1">
      <c r="A12" s="21" t="s">
        <v>15</v>
      </c>
      <c r="B12" s="22" t="s">
        <v>16</v>
      </c>
      <c r="C12" s="23">
        <v>0</v>
      </c>
    </row>
    <row r="13" spans="1:3" ht="15.75">
      <c r="A13" s="21" t="s">
        <v>17</v>
      </c>
      <c r="B13" s="22" t="s">
        <v>18</v>
      </c>
      <c r="C13" s="23">
        <v>17036</v>
      </c>
    </row>
    <row r="14" spans="1:3" ht="15.75">
      <c r="A14" s="21" t="s">
        <v>19</v>
      </c>
      <c r="B14" s="22" t="s">
        <v>20</v>
      </c>
      <c r="C14" s="23">
        <v>1200</v>
      </c>
    </row>
    <row r="15" spans="1:3" ht="15.75">
      <c r="A15" s="21" t="s">
        <v>21</v>
      </c>
      <c r="B15" s="22" t="s">
        <v>22</v>
      </c>
      <c r="C15" s="23"/>
    </row>
    <row r="16" spans="1:3" ht="16.5" thickBot="1">
      <c r="A16" s="24" t="s">
        <v>23</v>
      </c>
      <c r="B16" s="25" t="s">
        <v>24</v>
      </c>
      <c r="C16" s="23"/>
    </row>
    <row r="17" spans="1:3" ht="32.25" thickBot="1">
      <c r="A17" s="15" t="s">
        <v>25</v>
      </c>
      <c r="B17" s="26" t="s">
        <v>26</v>
      </c>
      <c r="C17" s="17">
        <f>+C18+C19+C20+C21+C22</f>
        <v>53550</v>
      </c>
    </row>
    <row r="18" spans="1:3" ht="15.75">
      <c r="A18" s="18" t="s">
        <v>27</v>
      </c>
      <c r="B18" s="19" t="s">
        <v>28</v>
      </c>
      <c r="C18" s="20"/>
    </row>
    <row r="19" spans="1:3" ht="18" customHeight="1">
      <c r="A19" s="21" t="s">
        <v>29</v>
      </c>
      <c r="B19" s="22" t="s">
        <v>30</v>
      </c>
      <c r="C19" s="23"/>
    </row>
    <row r="20" spans="1:3" ht="15.75">
      <c r="A20" s="21" t="s">
        <v>31</v>
      </c>
      <c r="B20" s="22" t="s">
        <v>32</v>
      </c>
      <c r="C20" s="23"/>
    </row>
    <row r="21" spans="1:3" ht="15.75">
      <c r="A21" s="21" t="s">
        <v>33</v>
      </c>
      <c r="B21" s="22" t="s">
        <v>34</v>
      </c>
      <c r="C21" s="23"/>
    </row>
    <row r="22" spans="1:3" ht="15.75">
      <c r="A22" s="21" t="s">
        <v>35</v>
      </c>
      <c r="B22" s="22" t="s">
        <v>36</v>
      </c>
      <c r="C22" s="23">
        <v>53550</v>
      </c>
    </row>
    <row r="23" spans="1:3" ht="16.5" thickBot="1">
      <c r="A23" s="24" t="s">
        <v>37</v>
      </c>
      <c r="B23" s="25" t="s">
        <v>38</v>
      </c>
      <c r="C23" s="27"/>
    </row>
    <row r="24" spans="1:3" ht="32.25" thickBot="1">
      <c r="A24" s="15" t="s">
        <v>39</v>
      </c>
      <c r="B24" s="16" t="s">
        <v>40</v>
      </c>
      <c r="C24" s="17">
        <f>+C25+C26+C27+C28+C29</f>
        <v>23258</v>
      </c>
    </row>
    <row r="25" spans="1:3" ht="15.75">
      <c r="A25" s="18" t="s">
        <v>41</v>
      </c>
      <c r="B25" s="19" t="s">
        <v>42</v>
      </c>
      <c r="C25" s="20"/>
    </row>
    <row r="26" spans="1:3" ht="15.75">
      <c r="A26" s="21" t="s">
        <v>43</v>
      </c>
      <c r="B26" s="22" t="s">
        <v>44</v>
      </c>
      <c r="C26" s="23"/>
    </row>
    <row r="27" spans="1:3" ht="31.5">
      <c r="A27" s="21" t="s">
        <v>45</v>
      </c>
      <c r="B27" s="22" t="s">
        <v>46</v>
      </c>
      <c r="C27" s="23">
        <v>23258</v>
      </c>
    </row>
    <row r="28" spans="1:3" ht="31.5">
      <c r="A28" s="21" t="s">
        <v>47</v>
      </c>
      <c r="B28" s="22" t="s">
        <v>48</v>
      </c>
      <c r="C28" s="23"/>
    </row>
    <row r="29" spans="1:3" ht="15.75">
      <c r="A29" s="21" t="s">
        <v>49</v>
      </c>
      <c r="B29" s="22" t="s">
        <v>50</v>
      </c>
      <c r="C29" s="23"/>
    </row>
    <row r="30" spans="1:3" ht="16.5" thickBot="1">
      <c r="A30" s="24" t="s">
        <v>51</v>
      </c>
      <c r="B30" s="25" t="s">
        <v>52</v>
      </c>
      <c r="C30" s="27"/>
    </row>
    <row r="31" spans="1:3" ht="16.5" thickBot="1">
      <c r="A31" s="15" t="s">
        <v>53</v>
      </c>
      <c r="B31" s="16" t="s">
        <v>54</v>
      </c>
      <c r="C31" s="17">
        <f>+C32+C36+C37+C38</f>
        <v>102900</v>
      </c>
    </row>
    <row r="32" spans="1:3" ht="15.75">
      <c r="A32" s="18" t="s">
        <v>55</v>
      </c>
      <c r="B32" s="19" t="s">
        <v>56</v>
      </c>
      <c r="C32" s="28">
        <f>SUM(C33:C35)</f>
        <v>101500</v>
      </c>
    </row>
    <row r="33" spans="1:3" ht="15.75">
      <c r="A33" s="21" t="s">
        <v>57</v>
      </c>
      <c r="B33" s="22" t="s">
        <v>58</v>
      </c>
      <c r="C33" s="23">
        <v>1500</v>
      </c>
    </row>
    <row r="34" spans="1:3" ht="15.75">
      <c r="A34" s="21" t="s">
        <v>59</v>
      </c>
      <c r="B34" s="22" t="s">
        <v>60</v>
      </c>
      <c r="C34" s="23"/>
    </row>
    <row r="35" spans="1:3" ht="15.75">
      <c r="A35" s="21" t="s">
        <v>61</v>
      </c>
      <c r="B35" s="29" t="s">
        <v>62</v>
      </c>
      <c r="C35" s="23">
        <v>100000</v>
      </c>
    </row>
    <row r="36" spans="1:3" ht="15.75">
      <c r="A36" s="21" t="s">
        <v>63</v>
      </c>
      <c r="B36" s="22" t="s">
        <v>64</v>
      </c>
      <c r="C36" s="23">
        <v>1200</v>
      </c>
    </row>
    <row r="37" spans="1:3" ht="15.75">
      <c r="A37" s="21" t="s">
        <v>65</v>
      </c>
      <c r="B37" s="22" t="s">
        <v>66</v>
      </c>
      <c r="C37" s="23"/>
    </row>
    <row r="38" spans="1:3" ht="16.5" thickBot="1">
      <c r="A38" s="24" t="s">
        <v>67</v>
      </c>
      <c r="B38" s="25" t="s">
        <v>68</v>
      </c>
      <c r="C38" s="27">
        <v>200</v>
      </c>
    </row>
    <row r="39" spans="1:3" ht="16.5" thickBot="1">
      <c r="A39" s="15" t="s">
        <v>69</v>
      </c>
      <c r="B39" s="16" t="s">
        <v>70</v>
      </c>
      <c r="C39" s="17">
        <f>SUM(C40:C50)</f>
        <v>21261</v>
      </c>
    </row>
    <row r="40" spans="1:3" ht="15.75">
      <c r="A40" s="18" t="s">
        <v>71</v>
      </c>
      <c r="B40" s="19" t="s">
        <v>72</v>
      </c>
      <c r="C40" s="20">
        <v>800</v>
      </c>
    </row>
    <row r="41" spans="1:3" ht="15.75">
      <c r="A41" s="21" t="s">
        <v>73</v>
      </c>
      <c r="B41" s="22" t="s">
        <v>74</v>
      </c>
      <c r="C41" s="23"/>
    </row>
    <row r="42" spans="1:3" ht="15.75">
      <c r="A42" s="21" t="s">
        <v>75</v>
      </c>
      <c r="B42" s="22" t="s">
        <v>76</v>
      </c>
      <c r="C42" s="23"/>
    </row>
    <row r="43" spans="1:3" ht="15.75">
      <c r="A43" s="21" t="s">
        <v>77</v>
      </c>
      <c r="B43" s="22" t="s">
        <v>78</v>
      </c>
      <c r="C43" s="23">
        <v>2051</v>
      </c>
    </row>
    <row r="44" spans="1:3" ht="15.75">
      <c r="A44" s="21" t="s">
        <v>79</v>
      </c>
      <c r="B44" s="22" t="s">
        <v>80</v>
      </c>
      <c r="C44" s="23">
        <v>14272</v>
      </c>
    </row>
    <row r="45" spans="1:3" ht="15.75">
      <c r="A45" s="21" t="s">
        <v>81</v>
      </c>
      <c r="B45" s="22" t="s">
        <v>82</v>
      </c>
      <c r="C45" s="23">
        <v>4068</v>
      </c>
    </row>
    <row r="46" spans="1:3" ht="15.75">
      <c r="A46" s="21" t="s">
        <v>83</v>
      </c>
      <c r="B46" s="22" t="s">
        <v>84</v>
      </c>
      <c r="C46" s="23"/>
    </row>
    <row r="47" spans="1:3" ht="15.75">
      <c r="A47" s="21" t="s">
        <v>85</v>
      </c>
      <c r="B47" s="22" t="s">
        <v>86</v>
      </c>
      <c r="C47" s="23">
        <v>70</v>
      </c>
    </row>
    <row r="48" spans="1:3" ht="15.75">
      <c r="A48" s="21" t="s">
        <v>87</v>
      </c>
      <c r="B48" s="22" t="s">
        <v>88</v>
      </c>
      <c r="C48" s="23"/>
    </row>
    <row r="49" spans="1:3" ht="15.75">
      <c r="A49" s="24" t="s">
        <v>89</v>
      </c>
      <c r="B49" s="25" t="s">
        <v>90</v>
      </c>
      <c r="C49" s="27"/>
    </row>
    <row r="50" spans="1:3" ht="16.5" thickBot="1">
      <c r="A50" s="24" t="s">
        <v>91</v>
      </c>
      <c r="B50" s="25" t="s">
        <v>92</v>
      </c>
      <c r="C50" s="27"/>
    </row>
    <row r="51" spans="1:3" ht="16.5" thickBot="1">
      <c r="A51" s="15" t="s">
        <v>93</v>
      </c>
      <c r="B51" s="16" t="s">
        <v>94</v>
      </c>
      <c r="C51" s="17">
        <f>SUM(C52:C56)</f>
        <v>0</v>
      </c>
    </row>
    <row r="52" spans="1:3" ht="15.75">
      <c r="A52" s="18" t="s">
        <v>95</v>
      </c>
      <c r="B52" s="19" t="s">
        <v>96</v>
      </c>
      <c r="C52" s="20"/>
    </row>
    <row r="53" spans="1:3" ht="15.75">
      <c r="A53" s="21" t="s">
        <v>97</v>
      </c>
      <c r="B53" s="22" t="s">
        <v>98</v>
      </c>
      <c r="C53" s="23"/>
    </row>
    <row r="54" spans="1:3" ht="15.75">
      <c r="A54" s="21" t="s">
        <v>99</v>
      </c>
      <c r="B54" s="22" t="s">
        <v>100</v>
      </c>
      <c r="C54" s="23"/>
    </row>
    <row r="55" spans="1:3" ht="15.75">
      <c r="A55" s="21" t="s">
        <v>101</v>
      </c>
      <c r="B55" s="22" t="s">
        <v>102</v>
      </c>
      <c r="C55" s="23"/>
    </row>
    <row r="56" spans="1:3" ht="16.5" thickBot="1">
      <c r="A56" s="24" t="s">
        <v>103</v>
      </c>
      <c r="B56" s="25" t="s">
        <v>104</v>
      </c>
      <c r="C56" s="27"/>
    </row>
    <row r="57" spans="1:3" ht="16.5" thickBot="1">
      <c r="A57" s="15" t="s">
        <v>105</v>
      </c>
      <c r="B57" s="16" t="s">
        <v>106</v>
      </c>
      <c r="C57" s="17">
        <f>SUM(C58:C60)</f>
        <v>0</v>
      </c>
    </row>
    <row r="58" spans="1:3" ht="31.5">
      <c r="A58" s="18" t="s">
        <v>107</v>
      </c>
      <c r="B58" s="19" t="s">
        <v>108</v>
      </c>
      <c r="C58" s="20"/>
    </row>
    <row r="59" spans="1:3" ht="31.5">
      <c r="A59" s="21" t="s">
        <v>109</v>
      </c>
      <c r="B59" s="22" t="s">
        <v>110</v>
      </c>
      <c r="C59" s="23"/>
    </row>
    <row r="60" spans="1:3" ht="15.75">
      <c r="A60" s="21" t="s">
        <v>111</v>
      </c>
      <c r="B60" s="22" t="s">
        <v>112</v>
      </c>
      <c r="C60" s="23"/>
    </row>
    <row r="61" spans="1:3" ht="16.5" thickBot="1">
      <c r="A61" s="24" t="s">
        <v>113</v>
      </c>
      <c r="B61" s="25" t="s">
        <v>114</v>
      </c>
      <c r="C61" s="27"/>
    </row>
    <row r="62" spans="1:3" ht="16.5" thickBot="1">
      <c r="A62" s="15" t="s">
        <v>115</v>
      </c>
      <c r="B62" s="26" t="s">
        <v>116</v>
      </c>
      <c r="C62" s="17">
        <f>SUM(C63:C65)</f>
        <v>0</v>
      </c>
    </row>
    <row r="63" spans="1:3" ht="31.5">
      <c r="A63" s="18" t="s">
        <v>117</v>
      </c>
      <c r="B63" s="19" t="s">
        <v>118</v>
      </c>
      <c r="C63" s="23"/>
    </row>
    <row r="64" spans="1:3" ht="31.5">
      <c r="A64" s="21" t="s">
        <v>119</v>
      </c>
      <c r="B64" s="22" t="s">
        <v>120</v>
      </c>
      <c r="C64" s="23"/>
    </row>
    <row r="65" spans="1:3" ht="15.75">
      <c r="A65" s="21" t="s">
        <v>121</v>
      </c>
      <c r="B65" s="22" t="s">
        <v>122</v>
      </c>
      <c r="C65" s="23"/>
    </row>
    <row r="66" spans="1:3" ht="16.5" thickBot="1">
      <c r="A66" s="24" t="s">
        <v>123</v>
      </c>
      <c r="B66" s="25" t="s">
        <v>124</v>
      </c>
      <c r="C66" s="23"/>
    </row>
    <row r="67" spans="1:3" ht="16.5" thickBot="1">
      <c r="A67" s="15" t="s">
        <v>125</v>
      </c>
      <c r="B67" s="16" t="s">
        <v>126</v>
      </c>
      <c r="C67" s="17">
        <f>+C10+C17+C24+C31+C39+C51+C57+C62</f>
        <v>260988</v>
      </c>
    </row>
    <row r="68" spans="1:3" ht="16.5" thickBot="1">
      <c r="A68" s="30" t="s">
        <v>127</v>
      </c>
      <c r="B68" s="26" t="s">
        <v>128</v>
      </c>
      <c r="C68" s="17">
        <f>SUM(C69:C71)</f>
        <v>0</v>
      </c>
    </row>
    <row r="69" spans="1:3" ht="15.75">
      <c r="A69" s="18" t="s">
        <v>129</v>
      </c>
      <c r="B69" s="19" t="s">
        <v>130</v>
      </c>
      <c r="C69" s="23"/>
    </row>
    <row r="70" spans="1:3" ht="15.75">
      <c r="A70" s="21" t="s">
        <v>131</v>
      </c>
      <c r="B70" s="22" t="s">
        <v>132</v>
      </c>
      <c r="C70" s="23"/>
    </row>
    <row r="71" spans="1:3" ht="16.5" thickBot="1">
      <c r="A71" s="24" t="s">
        <v>133</v>
      </c>
      <c r="B71" s="31" t="s">
        <v>134</v>
      </c>
      <c r="C71" s="23"/>
    </row>
    <row r="72" spans="1:3" ht="16.5" thickBot="1">
      <c r="A72" s="30" t="s">
        <v>135</v>
      </c>
      <c r="B72" s="26" t="s">
        <v>136</v>
      </c>
      <c r="C72" s="17">
        <f>SUM(C73:C76)</f>
        <v>0</v>
      </c>
    </row>
    <row r="73" spans="1:3" ht="15.75">
      <c r="A73" s="18" t="s">
        <v>137</v>
      </c>
      <c r="B73" s="19" t="s">
        <v>138</v>
      </c>
      <c r="C73" s="23"/>
    </row>
    <row r="74" spans="1:3" ht="15.75">
      <c r="A74" s="21" t="s">
        <v>139</v>
      </c>
      <c r="B74" s="22" t="s">
        <v>140</v>
      </c>
      <c r="C74" s="23"/>
    </row>
    <row r="75" spans="1:3" ht="17.25" customHeight="1">
      <c r="A75" s="21" t="s">
        <v>141</v>
      </c>
      <c r="B75" s="22" t="s">
        <v>142</v>
      </c>
      <c r="C75" s="23"/>
    </row>
    <row r="76" spans="1:3" ht="16.5" thickBot="1">
      <c r="A76" s="24" t="s">
        <v>143</v>
      </c>
      <c r="B76" s="25" t="s">
        <v>144</v>
      </c>
      <c r="C76" s="23"/>
    </row>
    <row r="77" spans="1:3" ht="16.5" thickBot="1">
      <c r="A77" s="30" t="s">
        <v>145</v>
      </c>
      <c r="B77" s="26" t="s">
        <v>146</v>
      </c>
      <c r="C77" s="17">
        <f>SUM(C78:C79)</f>
        <v>74126</v>
      </c>
    </row>
    <row r="78" spans="1:3" ht="15.75">
      <c r="A78" s="18" t="s">
        <v>147</v>
      </c>
      <c r="B78" s="19" t="s">
        <v>148</v>
      </c>
      <c r="C78" s="23">
        <v>74126</v>
      </c>
    </row>
    <row r="79" spans="1:3" ht="16.5" thickBot="1">
      <c r="A79" s="24" t="s">
        <v>149</v>
      </c>
      <c r="B79" s="25" t="s">
        <v>150</v>
      </c>
      <c r="C79" s="23"/>
    </row>
    <row r="80" spans="1:3" ht="16.5" thickBot="1">
      <c r="A80" s="30" t="s">
        <v>151</v>
      </c>
      <c r="B80" s="26" t="s">
        <v>152</v>
      </c>
      <c r="C80" s="17">
        <f>SUM(C81:C83)</f>
        <v>0</v>
      </c>
    </row>
    <row r="81" spans="1:3" ht="15.75">
      <c r="A81" s="18" t="s">
        <v>153</v>
      </c>
      <c r="B81" s="19" t="s">
        <v>154</v>
      </c>
      <c r="C81" s="23"/>
    </row>
    <row r="82" spans="1:3" ht="15.75">
      <c r="A82" s="21" t="s">
        <v>155</v>
      </c>
      <c r="B82" s="22" t="s">
        <v>156</v>
      </c>
      <c r="C82" s="23"/>
    </row>
    <row r="83" spans="1:3" ht="16.5" thickBot="1">
      <c r="A83" s="24" t="s">
        <v>157</v>
      </c>
      <c r="B83" s="25" t="s">
        <v>158</v>
      </c>
      <c r="C83" s="23"/>
    </row>
    <row r="84" spans="1:3" ht="16.5" thickBot="1">
      <c r="A84" s="30" t="s">
        <v>159</v>
      </c>
      <c r="B84" s="26" t="s">
        <v>160</v>
      </c>
      <c r="C84" s="17">
        <f>SUM(C85:C88)</f>
        <v>0</v>
      </c>
    </row>
    <row r="85" spans="1:3" ht="15.75">
      <c r="A85" s="32" t="s">
        <v>161</v>
      </c>
      <c r="B85" s="19" t="s">
        <v>162</v>
      </c>
      <c r="C85" s="23"/>
    </row>
    <row r="86" spans="1:3" ht="17.25" customHeight="1">
      <c r="A86" s="33" t="s">
        <v>163</v>
      </c>
      <c r="B86" s="22" t="s">
        <v>164</v>
      </c>
      <c r="C86" s="23"/>
    </row>
    <row r="87" spans="1:3" ht="15.75">
      <c r="A87" s="33" t="s">
        <v>165</v>
      </c>
      <c r="B87" s="22" t="s">
        <v>166</v>
      </c>
      <c r="C87" s="23"/>
    </row>
    <row r="88" spans="1:3" ht="16.5" thickBot="1">
      <c r="A88" s="34" t="s">
        <v>167</v>
      </c>
      <c r="B88" s="25" t="s">
        <v>168</v>
      </c>
      <c r="C88" s="23"/>
    </row>
    <row r="89" spans="1:3" ht="16.5" thickBot="1">
      <c r="A89" s="30" t="s">
        <v>169</v>
      </c>
      <c r="B89" s="26" t="s">
        <v>170</v>
      </c>
      <c r="C89" s="35"/>
    </row>
    <row r="90" spans="1:3" ht="16.5" thickBot="1">
      <c r="A90" s="30" t="s">
        <v>171</v>
      </c>
      <c r="B90" s="26" t="s">
        <v>172</v>
      </c>
      <c r="C90" s="35"/>
    </row>
    <row r="91" spans="1:3" ht="16.5" thickBot="1">
      <c r="A91" s="30" t="s">
        <v>173</v>
      </c>
      <c r="B91" s="36" t="s">
        <v>174</v>
      </c>
      <c r="C91" s="17">
        <f>+C68+C72+C77+C80+C84+C90+C89</f>
        <v>74126</v>
      </c>
    </row>
    <row r="92" spans="1:3" ht="16.5" thickBot="1">
      <c r="A92" s="37" t="s">
        <v>175</v>
      </c>
      <c r="B92" s="38" t="s">
        <v>176</v>
      </c>
      <c r="C92" s="17">
        <f>+C67+C91</f>
        <v>335114</v>
      </c>
    </row>
    <row r="93" spans="1:3" ht="16.5" thickBot="1">
      <c r="A93" s="39"/>
      <c r="B93" s="40"/>
      <c r="C93" s="41"/>
    </row>
    <row r="94" spans="1:3" ht="16.5" thickBot="1">
      <c r="A94" s="7"/>
      <c r="B94" s="42" t="s">
        <v>177</v>
      </c>
      <c r="C94" s="43"/>
    </row>
    <row r="95" spans="1:3" ht="16.5" thickBot="1">
      <c r="A95" s="44" t="s">
        <v>11</v>
      </c>
      <c r="B95" s="45" t="s">
        <v>268</v>
      </c>
      <c r="C95" s="46">
        <f>+C96+C97+C98+C99+C100+C113</f>
        <v>169211</v>
      </c>
    </row>
    <row r="96" spans="1:3" ht="15.75">
      <c r="A96" s="47" t="s">
        <v>13</v>
      </c>
      <c r="B96" s="48" t="s">
        <v>178</v>
      </c>
      <c r="C96" s="49">
        <v>67103</v>
      </c>
    </row>
    <row r="97" spans="1:3" ht="21" customHeight="1">
      <c r="A97" s="21" t="s">
        <v>15</v>
      </c>
      <c r="B97" s="50" t="s">
        <v>179</v>
      </c>
      <c r="C97" s="23">
        <v>13798</v>
      </c>
    </row>
    <row r="98" spans="1:3" ht="15.75">
      <c r="A98" s="21" t="s">
        <v>17</v>
      </c>
      <c r="B98" s="50" t="s">
        <v>180</v>
      </c>
      <c r="C98" s="27">
        <v>59662</v>
      </c>
    </row>
    <row r="99" spans="1:3" ht="15.75">
      <c r="A99" s="21" t="s">
        <v>19</v>
      </c>
      <c r="B99" s="51" t="s">
        <v>181</v>
      </c>
      <c r="C99" s="27">
        <v>8754</v>
      </c>
    </row>
    <row r="100" spans="1:3" ht="15.75">
      <c r="A100" s="21" t="s">
        <v>182</v>
      </c>
      <c r="B100" s="52" t="s">
        <v>183</v>
      </c>
      <c r="C100" s="27">
        <f>SUM(C101:C112)</f>
        <v>19894</v>
      </c>
    </row>
    <row r="101" spans="1:3" ht="15.75">
      <c r="A101" s="21" t="s">
        <v>23</v>
      </c>
      <c r="B101" s="50" t="s">
        <v>184</v>
      </c>
      <c r="C101" s="27"/>
    </row>
    <row r="102" spans="1:3" ht="15.75">
      <c r="A102" s="21" t="s">
        <v>185</v>
      </c>
      <c r="B102" s="53" t="s">
        <v>186</v>
      </c>
      <c r="C102" s="27"/>
    </row>
    <row r="103" spans="1:3" ht="15.75">
      <c r="A103" s="21" t="s">
        <v>187</v>
      </c>
      <c r="B103" s="53" t="s">
        <v>188</v>
      </c>
      <c r="C103" s="27"/>
    </row>
    <row r="104" spans="1:3" ht="15.75">
      <c r="A104" s="21" t="s">
        <v>189</v>
      </c>
      <c r="B104" s="53" t="s">
        <v>190</v>
      </c>
      <c r="C104" s="27"/>
    </row>
    <row r="105" spans="1:3" ht="31.5">
      <c r="A105" s="21" t="s">
        <v>191</v>
      </c>
      <c r="B105" s="54" t="s">
        <v>192</v>
      </c>
      <c r="C105" s="27"/>
    </row>
    <row r="106" spans="1:3" ht="31.5">
      <c r="A106" s="21" t="s">
        <v>193</v>
      </c>
      <c r="B106" s="54" t="s">
        <v>194</v>
      </c>
      <c r="C106" s="27"/>
    </row>
    <row r="107" spans="1:3" ht="15.75">
      <c r="A107" s="21" t="s">
        <v>195</v>
      </c>
      <c r="B107" s="53" t="s">
        <v>196</v>
      </c>
      <c r="C107" s="27">
        <v>7481</v>
      </c>
    </row>
    <row r="108" spans="1:3" ht="15.75">
      <c r="A108" s="21" t="s">
        <v>197</v>
      </c>
      <c r="B108" s="53" t="s">
        <v>198</v>
      </c>
      <c r="C108" s="27"/>
    </row>
    <row r="109" spans="1:3" ht="31.5">
      <c r="A109" s="21" t="s">
        <v>199</v>
      </c>
      <c r="B109" s="54" t="s">
        <v>200</v>
      </c>
      <c r="C109" s="27"/>
    </row>
    <row r="110" spans="1:3" ht="15.75">
      <c r="A110" s="55" t="s">
        <v>201</v>
      </c>
      <c r="B110" s="56" t="s">
        <v>202</v>
      </c>
      <c r="C110" s="27"/>
    </row>
    <row r="111" spans="1:3" ht="15.75">
      <c r="A111" s="21" t="s">
        <v>203</v>
      </c>
      <c r="B111" s="56" t="s">
        <v>204</v>
      </c>
      <c r="C111" s="27"/>
    </row>
    <row r="112" spans="1:3" ht="31.5">
      <c r="A112" s="21" t="s">
        <v>205</v>
      </c>
      <c r="B112" s="54" t="s">
        <v>206</v>
      </c>
      <c r="C112" s="23">
        <v>12413</v>
      </c>
    </row>
    <row r="113" spans="1:3" ht="15.75">
      <c r="A113" s="21" t="s">
        <v>207</v>
      </c>
      <c r="B113" s="51" t="s">
        <v>208</v>
      </c>
      <c r="C113" s="23"/>
    </row>
    <row r="114" spans="1:3" ht="15.75">
      <c r="A114" s="24" t="s">
        <v>209</v>
      </c>
      <c r="B114" s="50" t="s">
        <v>210</v>
      </c>
      <c r="C114" s="27"/>
    </row>
    <row r="115" spans="1:3" ht="16.5" thickBot="1">
      <c r="A115" s="57" t="s">
        <v>211</v>
      </c>
      <c r="B115" s="58" t="s">
        <v>212</v>
      </c>
      <c r="C115" s="59"/>
    </row>
    <row r="116" spans="1:3" ht="16.5" thickBot="1">
      <c r="A116" s="15" t="s">
        <v>25</v>
      </c>
      <c r="B116" s="60" t="s">
        <v>269</v>
      </c>
      <c r="C116" s="17">
        <f>+C117+C119+C121</f>
        <v>101462</v>
      </c>
    </row>
    <row r="117" spans="1:3" ht="15.75">
      <c r="A117" s="18" t="s">
        <v>27</v>
      </c>
      <c r="B117" s="50" t="s">
        <v>213</v>
      </c>
      <c r="C117" s="20">
        <v>26104</v>
      </c>
    </row>
    <row r="118" spans="1:3" ht="15.75">
      <c r="A118" s="18" t="s">
        <v>29</v>
      </c>
      <c r="B118" s="61" t="s">
        <v>214</v>
      </c>
      <c r="C118" s="20"/>
    </row>
    <row r="119" spans="1:3" ht="15.75">
      <c r="A119" s="18" t="s">
        <v>31</v>
      </c>
      <c r="B119" s="61" t="s">
        <v>215</v>
      </c>
      <c r="C119" s="23">
        <v>75358</v>
      </c>
    </row>
    <row r="120" spans="1:3" ht="15.75">
      <c r="A120" s="18" t="s">
        <v>33</v>
      </c>
      <c r="B120" s="61" t="s">
        <v>216</v>
      </c>
      <c r="C120" s="62"/>
    </row>
    <row r="121" spans="1:3" ht="15.75">
      <c r="A121" s="18" t="s">
        <v>35</v>
      </c>
      <c r="B121" s="63" t="s">
        <v>217</v>
      </c>
      <c r="C121" s="62">
        <f>SUM(C122:C129)</f>
        <v>0</v>
      </c>
    </row>
    <row r="122" spans="1:3" ht="31.5">
      <c r="A122" s="18" t="s">
        <v>37</v>
      </c>
      <c r="B122" s="64" t="s">
        <v>218</v>
      </c>
      <c r="C122" s="62"/>
    </row>
    <row r="123" spans="1:3" ht="31.5">
      <c r="A123" s="18" t="s">
        <v>219</v>
      </c>
      <c r="B123" s="65" t="s">
        <v>220</v>
      </c>
      <c r="C123" s="62"/>
    </row>
    <row r="124" spans="1:3" ht="31.5">
      <c r="A124" s="18" t="s">
        <v>221</v>
      </c>
      <c r="B124" s="54" t="s">
        <v>194</v>
      </c>
      <c r="C124" s="62"/>
    </row>
    <row r="125" spans="1:3" ht="22.5" customHeight="1">
      <c r="A125" s="18" t="s">
        <v>222</v>
      </c>
      <c r="B125" s="54" t="s">
        <v>223</v>
      </c>
      <c r="C125" s="62"/>
    </row>
    <row r="126" spans="1:3" ht="15.75">
      <c r="A126" s="18" t="s">
        <v>224</v>
      </c>
      <c r="B126" s="54" t="s">
        <v>225</v>
      </c>
      <c r="C126" s="62"/>
    </row>
    <row r="127" spans="1:3" ht="31.5">
      <c r="A127" s="18" t="s">
        <v>226</v>
      </c>
      <c r="B127" s="54" t="s">
        <v>200</v>
      </c>
      <c r="C127" s="62"/>
    </row>
    <row r="128" spans="1:3" ht="15.75">
      <c r="A128" s="18" t="s">
        <v>227</v>
      </c>
      <c r="B128" s="54" t="s">
        <v>228</v>
      </c>
      <c r="C128" s="62"/>
    </row>
    <row r="129" spans="1:3" ht="32.25" thickBot="1">
      <c r="A129" s="55" t="s">
        <v>229</v>
      </c>
      <c r="B129" s="54" t="s">
        <v>230</v>
      </c>
      <c r="C129" s="66"/>
    </row>
    <row r="130" spans="1:3" ht="16.5" thickBot="1">
      <c r="A130" s="15" t="s">
        <v>39</v>
      </c>
      <c r="B130" s="16" t="s">
        <v>231</v>
      </c>
      <c r="C130" s="17">
        <f>+C95+C116</f>
        <v>270673</v>
      </c>
    </row>
    <row r="131" spans="1:3" ht="32.25" thickBot="1">
      <c r="A131" s="15" t="s">
        <v>232</v>
      </c>
      <c r="B131" s="16" t="s">
        <v>233</v>
      </c>
      <c r="C131" s="17">
        <f>+C132+C133+C134</f>
        <v>0</v>
      </c>
    </row>
    <row r="132" spans="1:3" ht="15.75">
      <c r="A132" s="18" t="s">
        <v>55</v>
      </c>
      <c r="B132" s="67" t="s">
        <v>234</v>
      </c>
      <c r="C132" s="62"/>
    </row>
    <row r="133" spans="1:3" ht="15.75">
      <c r="A133" s="18" t="s">
        <v>63</v>
      </c>
      <c r="B133" s="67" t="s">
        <v>235</v>
      </c>
      <c r="C133" s="62"/>
    </row>
    <row r="134" spans="1:3" ht="16.5" thickBot="1">
      <c r="A134" s="55" t="s">
        <v>65</v>
      </c>
      <c r="B134" s="68" t="s">
        <v>236</v>
      </c>
      <c r="C134" s="62"/>
    </row>
    <row r="135" spans="1:3" ht="16.5" thickBot="1">
      <c r="A135" s="15" t="s">
        <v>69</v>
      </c>
      <c r="B135" s="16" t="s">
        <v>237</v>
      </c>
      <c r="C135" s="17">
        <f>+C136+C137+C138+C139+C140+C141</f>
        <v>0</v>
      </c>
    </row>
    <row r="136" spans="1:3" ht="15.75">
      <c r="A136" s="18" t="s">
        <v>71</v>
      </c>
      <c r="B136" s="67" t="s">
        <v>238</v>
      </c>
      <c r="C136" s="62"/>
    </row>
    <row r="137" spans="1:3" ht="15.75">
      <c r="A137" s="18" t="s">
        <v>73</v>
      </c>
      <c r="B137" s="67" t="s">
        <v>239</v>
      </c>
      <c r="C137" s="62"/>
    </row>
    <row r="138" spans="1:3" ht="15.75">
      <c r="A138" s="18" t="s">
        <v>75</v>
      </c>
      <c r="B138" s="67" t="s">
        <v>240</v>
      </c>
      <c r="C138" s="62"/>
    </row>
    <row r="139" spans="1:3" ht="15.75">
      <c r="A139" s="18" t="s">
        <v>77</v>
      </c>
      <c r="B139" s="67" t="s">
        <v>241</v>
      </c>
      <c r="C139" s="62"/>
    </row>
    <row r="140" spans="1:3" ht="15.75">
      <c r="A140" s="18" t="s">
        <v>79</v>
      </c>
      <c r="B140" s="67" t="s">
        <v>242</v>
      </c>
      <c r="C140" s="62"/>
    </row>
    <row r="141" spans="1:3" ht="16.5" thickBot="1">
      <c r="A141" s="55" t="s">
        <v>81</v>
      </c>
      <c r="B141" s="68" t="s">
        <v>243</v>
      </c>
      <c r="C141" s="62"/>
    </row>
    <row r="142" spans="1:3" ht="16.5" thickBot="1">
      <c r="A142" s="15" t="s">
        <v>93</v>
      </c>
      <c r="B142" s="16" t="s">
        <v>244</v>
      </c>
      <c r="C142" s="17">
        <f>+C143+C144+C146+C147+C145</f>
        <v>64441</v>
      </c>
    </row>
    <row r="143" spans="1:3" ht="15.75">
      <c r="A143" s="18" t="s">
        <v>95</v>
      </c>
      <c r="B143" s="67" t="s">
        <v>245</v>
      </c>
      <c r="C143" s="62"/>
    </row>
    <row r="144" spans="1:3" ht="15.75">
      <c r="A144" s="18" t="s">
        <v>97</v>
      </c>
      <c r="B144" s="67" t="s">
        <v>246</v>
      </c>
      <c r="C144" s="62"/>
    </row>
    <row r="145" spans="1:3" ht="15.75">
      <c r="A145" s="18" t="s">
        <v>99</v>
      </c>
      <c r="B145" s="67" t="s">
        <v>247</v>
      </c>
      <c r="C145" s="62">
        <v>64441</v>
      </c>
    </row>
    <row r="146" spans="1:3" ht="15.75">
      <c r="A146" s="18" t="s">
        <v>101</v>
      </c>
      <c r="B146" s="67" t="s">
        <v>248</v>
      </c>
      <c r="C146" s="62"/>
    </row>
    <row r="147" spans="1:3" ht="16.5" thickBot="1">
      <c r="A147" s="55" t="s">
        <v>103</v>
      </c>
      <c r="B147" s="68" t="s">
        <v>249</v>
      </c>
      <c r="C147" s="62"/>
    </row>
    <row r="148" spans="1:3" ht="16.5" thickBot="1">
      <c r="A148" s="15" t="s">
        <v>250</v>
      </c>
      <c r="B148" s="16" t="s">
        <v>251</v>
      </c>
      <c r="C148" s="69">
        <f>+C149+C150+C151+C152+C153</f>
        <v>0</v>
      </c>
    </row>
    <row r="149" spans="1:3" ht="15.75">
      <c r="A149" s="18" t="s">
        <v>107</v>
      </c>
      <c r="B149" s="67" t="s">
        <v>252</v>
      </c>
      <c r="C149" s="62"/>
    </row>
    <row r="150" spans="1:3" ht="15.75">
      <c r="A150" s="18" t="s">
        <v>109</v>
      </c>
      <c r="B150" s="67" t="s">
        <v>253</v>
      </c>
      <c r="C150" s="62"/>
    </row>
    <row r="151" spans="1:3" ht="15.75">
      <c r="A151" s="18" t="s">
        <v>111</v>
      </c>
      <c r="B151" s="67" t="s">
        <v>254</v>
      </c>
      <c r="C151" s="62"/>
    </row>
    <row r="152" spans="1:3" ht="31.5">
      <c r="A152" s="18" t="s">
        <v>113</v>
      </c>
      <c r="B152" s="67" t="s">
        <v>255</v>
      </c>
      <c r="C152" s="62"/>
    </row>
    <row r="153" spans="1:3" ht="16.5" thickBot="1">
      <c r="A153" s="55" t="s">
        <v>256</v>
      </c>
      <c r="B153" s="68" t="s">
        <v>257</v>
      </c>
      <c r="C153" s="66"/>
    </row>
    <row r="154" spans="1:3" ht="16.5" thickBot="1">
      <c r="A154" s="70" t="s">
        <v>115</v>
      </c>
      <c r="B154" s="16" t="s">
        <v>258</v>
      </c>
      <c r="C154" s="69"/>
    </row>
    <row r="155" spans="1:3" ht="16.5" thickBot="1">
      <c r="A155" s="70" t="s">
        <v>125</v>
      </c>
      <c r="B155" s="16" t="s">
        <v>259</v>
      </c>
      <c r="C155" s="69"/>
    </row>
    <row r="156" spans="1:3" ht="16.5" thickBot="1">
      <c r="A156" s="15" t="s">
        <v>260</v>
      </c>
      <c r="B156" s="16" t="s">
        <v>261</v>
      </c>
      <c r="C156" s="71">
        <f>+C131+C135+C142+C148+C154+C155</f>
        <v>64441</v>
      </c>
    </row>
    <row r="157" spans="1:3" ht="16.5" thickBot="1">
      <c r="A157" s="72" t="s">
        <v>262</v>
      </c>
      <c r="B157" s="73" t="s">
        <v>263</v>
      </c>
      <c r="C157" s="71">
        <f>+C130+C156</f>
        <v>335114</v>
      </c>
    </row>
    <row r="158" spans="1:3" ht="16.5" thickBot="1">
      <c r="A158" s="74"/>
      <c r="B158" s="75"/>
      <c r="C158" s="76"/>
    </row>
    <row r="159" spans="1:3" ht="16.5" thickBot="1">
      <c r="A159" s="77" t="s">
        <v>264</v>
      </c>
      <c r="B159" s="78"/>
      <c r="C159" s="79">
        <v>61</v>
      </c>
    </row>
    <row r="160" spans="1:3" ht="16.5" thickBot="1">
      <c r="A160" s="77" t="s">
        <v>265</v>
      </c>
      <c r="B160" s="78"/>
      <c r="C160" s="79">
        <v>46</v>
      </c>
    </row>
  </sheetData>
  <mergeCells count="2">
    <mergeCell ref="A2:C2"/>
    <mergeCell ref="A1:C1"/>
  </mergeCells>
  <pageMargins left="0.31496062992125984" right="0.31496062992125984" top="0.35433070866141736" bottom="0.35433070866141736" header="0.31496062992125984" footer="0.31496062992125984"/>
  <pageSetup paperSize="9" scale="92" orientation="portrait" r:id="rId1"/>
  <rowBreaks count="3" manualBreakCount="3">
    <brk id="50" max="16383" man="1"/>
    <brk id="92" max="16383" man="1"/>
    <brk id="1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betti</dc:creator>
  <cp:lastModifiedBy>Betti</cp:lastModifiedBy>
  <cp:lastPrinted>2016-09-21T05:15:54Z</cp:lastPrinted>
  <dcterms:created xsi:type="dcterms:W3CDTF">2015-02-23T07:05:39Z</dcterms:created>
  <dcterms:modified xsi:type="dcterms:W3CDTF">2016-09-21T07:51:29Z</dcterms:modified>
</cp:coreProperties>
</file>