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3" sheetId="1" r:id="rId1"/>
  </sheets>
  <calcPr calcId="125725" concurrentCalc="0"/>
</workbook>
</file>

<file path=xl/calcChain.xml><?xml version="1.0" encoding="utf-8"?>
<calcChain xmlns="http://schemas.openxmlformats.org/spreadsheetml/2006/main">
  <c r="C17" i="1"/>
  <c r="D17"/>
  <c r="F17"/>
  <c r="G17"/>
  <c r="D18"/>
  <c r="C23"/>
  <c r="C26"/>
  <c r="D26"/>
  <c r="F26"/>
  <c r="G26"/>
  <c r="C27"/>
  <c r="D27"/>
  <c r="F27"/>
  <c r="G27"/>
  <c r="C28"/>
  <c r="C29"/>
  <c r="F29"/>
  <c r="G29"/>
  <c r="C44"/>
  <c r="D44"/>
  <c r="F44"/>
  <c r="G44"/>
  <c r="C51"/>
  <c r="C57"/>
  <c r="D57"/>
  <c r="F57"/>
  <c r="G57"/>
  <c r="C58"/>
  <c r="D58"/>
  <c r="F58"/>
  <c r="G58"/>
  <c r="F59"/>
  <c r="C60"/>
  <c r="F60"/>
</calcChain>
</file>

<file path=xl/sharedStrings.xml><?xml version="1.0" encoding="utf-8"?>
<sst xmlns="http://schemas.openxmlformats.org/spreadsheetml/2006/main" count="155" uniqueCount="109">
  <si>
    <t>Tárgyévi  többlet:</t>
  </si>
  <si>
    <t>Tárgyévi  hiány:</t>
  </si>
  <si>
    <t>25.</t>
  </si>
  <si>
    <t>Költségvetési többlet:</t>
  </si>
  <si>
    <t>Költségvetési hiány:</t>
  </si>
  <si>
    <t>24.</t>
  </si>
  <si>
    <t>KIADÁSOK ÖSSZESEN (12+25)</t>
  </si>
  <si>
    <t>BEVÉTEL ÖSSZESEN (12+25)</t>
  </si>
  <si>
    <t>23.</t>
  </si>
  <si>
    <t>Felhalmozási célú finanszírozási kiadások összesen
(13.+...+24.)</t>
  </si>
  <si>
    <t>Felhalmozási célú finanszírozási bevételek összesen (13.+19.)</t>
  </si>
  <si>
    <t>22.</t>
  </si>
  <si>
    <t>Egyéb külső finanszírozási bevételek</t>
  </si>
  <si>
    <t>21.</t>
  </si>
  <si>
    <t>Értékpapírok kibocsátása</t>
  </si>
  <si>
    <t>20.</t>
  </si>
  <si>
    <t>Rövid lejáratú hitelek, kölcsönök felvétele</t>
  </si>
  <si>
    <t>19.</t>
  </si>
  <si>
    <t>Likviditási célú hitelek, kölcsönök felvétele</t>
  </si>
  <si>
    <t>18.</t>
  </si>
  <si>
    <t>Pénzügyi lízing kiadásai</t>
  </si>
  <si>
    <t>Hosszú lejáratú hitelek, kölcsönök felvétele</t>
  </si>
  <si>
    <t>17.</t>
  </si>
  <si>
    <t>Betét elhelyezése</t>
  </si>
  <si>
    <t>Hiány külső finanszírozásának bevételei (20+…+24 )</t>
  </si>
  <si>
    <t>16.</t>
  </si>
  <si>
    <t>Befektetési célú belföldi, külföldi értékpapírok vásárlása</t>
  </si>
  <si>
    <t>Egyéb belső finanszírozási bevételek</t>
  </si>
  <si>
    <t>15.</t>
  </si>
  <si>
    <t>Kölcsön törlesztése</t>
  </si>
  <si>
    <t>Értékpapír értékesítése</t>
  </si>
  <si>
    <t>14.</t>
  </si>
  <si>
    <t>Hosszú lejáratú hitelek törlesztése</t>
  </si>
  <si>
    <t xml:space="preserve">Betét visszavonásából származó bevétel </t>
  </si>
  <si>
    <t>13.</t>
  </si>
  <si>
    <t>Rövid lejáratú hitelek törlesztése</t>
  </si>
  <si>
    <t xml:space="preserve">Vállalkozási maradvány igénybevétele </t>
  </si>
  <si>
    <t>12.</t>
  </si>
  <si>
    <t>Hitelek törlesztése</t>
  </si>
  <si>
    <t>Költségvetési maradvány igénybevétele</t>
  </si>
  <si>
    <t>11.</t>
  </si>
  <si>
    <t>Értékpapír vásárlása, visszavásárlása</t>
  </si>
  <si>
    <t>Hiány belső finanszírozás bevételei ( 14+…+18)</t>
  </si>
  <si>
    <t>10.</t>
  </si>
  <si>
    <t>Költségvetési kiadások összesen: (1.+3.+5.+...+11.)</t>
  </si>
  <si>
    <t>Költségvetési bevételek összesen: (1.+3.+4.+6.+…+11.)</t>
  </si>
  <si>
    <t>9.</t>
  </si>
  <si>
    <t>8.</t>
  </si>
  <si>
    <t>7.</t>
  </si>
  <si>
    <t>Egyéb felhalmozási célú bevétel</t>
  </si>
  <si>
    <t>Egyéb felhalmozási célú bevételek</t>
  </si>
  <si>
    <t>6.</t>
  </si>
  <si>
    <t>Egyéb felhalmozási kiadások</t>
  </si>
  <si>
    <t>4.-ből EU-s támogatás (közvetlen)</t>
  </si>
  <si>
    <t>5.</t>
  </si>
  <si>
    <t>3.-ból EU-s forrásból megvalósuló felújítás</t>
  </si>
  <si>
    <t>Felhalmozási célú átvett pénzeszközök átvétele</t>
  </si>
  <si>
    <t>4.</t>
  </si>
  <si>
    <t>Felújítások</t>
  </si>
  <si>
    <t>Felhalmozási bevételek</t>
  </si>
  <si>
    <t>3.</t>
  </si>
  <si>
    <t>1.-ből EU-s forrásból megvalósuló beruházás</t>
  </si>
  <si>
    <t>1.-ből EU-s támogatás</t>
  </si>
  <si>
    <t>2.</t>
  </si>
  <si>
    <t>Beruházások</t>
  </si>
  <si>
    <t>Felhalmozási célú támogatások államháztartáson belülről</t>
  </si>
  <si>
    <t>1.</t>
  </si>
  <si>
    <t>2019. évi módosított előirányzat</t>
  </si>
  <si>
    <t>2019. évi eredeti előirányzat</t>
  </si>
  <si>
    <t>Megnevezés</t>
  </si>
  <si>
    <t>Kiadások</t>
  </si>
  <si>
    <t>Bevételek</t>
  </si>
  <si>
    <t>Sor-
szám</t>
  </si>
  <si>
    <t xml:space="preserve">forintban </t>
  </si>
  <si>
    <t>II. Felhalmozási célú bevételek és kiadások mérlege
(Önkormányzati szinten)</t>
  </si>
  <si>
    <t>KIADÁSOK ÖSSZESEN (13.+22.)</t>
  </si>
  <si>
    <t>BEVÉTEL ÖSSZESEN (13.+22.)</t>
  </si>
  <si>
    <t>Működési célú finanszírozási kiadások összesen (14.+...+21.)</t>
  </si>
  <si>
    <t>Működési célú finanszírozási bevételek összesen (14.+19.)</t>
  </si>
  <si>
    <t>Központi, irányítószervi támogatás</t>
  </si>
  <si>
    <t xml:space="preserve">   Értékpapírok bevételei</t>
  </si>
  <si>
    <t>ÁH-n belüli megelőlegezés visszafizetése</t>
  </si>
  <si>
    <t xml:space="preserve">   Likviditási célú hitelek, kölcsönök felvétele</t>
  </si>
  <si>
    <t>Forgatási célú belföldi, külföldi értékpapírok vásárlása</t>
  </si>
  <si>
    <t xml:space="preserve">Hiány külső finanszírozásának bevételei (20.+…+21.) </t>
  </si>
  <si>
    <t xml:space="preserve">   Egyéb belső finanszírozási bevételek</t>
  </si>
  <si>
    <t xml:space="preserve">   Betét visszavonásából származó bevétel </t>
  </si>
  <si>
    <t xml:space="preserve">   Vállalkozási maradvány igénybevétele </t>
  </si>
  <si>
    <t>Likviditási célú hitelek törlesztése</t>
  </si>
  <si>
    <t xml:space="preserve">   Költségvetési maradvány igénybevétele </t>
  </si>
  <si>
    <t>Hiány belső finanszírozásának bevételei (15.+…+18. )</t>
  </si>
  <si>
    <t>Költségvetési kiadások összesen (1.+...+12.)</t>
  </si>
  <si>
    <t>Költségvetési bevételek összesen (1.+2.+4.+5.+7.+…+12.)</t>
  </si>
  <si>
    <t>Egyéb működési bevételek</t>
  </si>
  <si>
    <t>Tartalékok</t>
  </si>
  <si>
    <t>4.-ből EU-s támogatás</t>
  </si>
  <si>
    <t>Egyéb működési célú kiadások</t>
  </si>
  <si>
    <t>Működési célú átvett pénzeszközök</t>
  </si>
  <si>
    <t>Ellátottak pénzbeli juttatásai</t>
  </si>
  <si>
    <t>Közhatalmi bevételek</t>
  </si>
  <si>
    <t xml:space="preserve">Dologi kiadások </t>
  </si>
  <si>
    <t>2.-ból EU-s támogatás</t>
  </si>
  <si>
    <t>Munkaadókat terhelő járulékok és szociális hozzájárulási adó</t>
  </si>
  <si>
    <t>Működési célú támogatások államháztartáson belülről</t>
  </si>
  <si>
    <t>Személyi juttatások</t>
  </si>
  <si>
    <t>Önkormányzatok működési támogatásai</t>
  </si>
  <si>
    <t>I. Működési célú bevételek és kiadások mérlege
(Önkormányzati szinten)</t>
  </si>
  <si>
    <t>4.  melléklet az 2/2019. (II.15.) önkormányzati rendelethez</t>
  </si>
  <si>
    <t>3. melléklet a 10/2019. (X.12.) önkormányzati rendelethez</t>
  </si>
</sst>
</file>

<file path=xl/styles.xml><?xml version="1.0" encoding="utf-8"?>
<styleSheet xmlns="http://schemas.openxmlformats.org/spreadsheetml/2006/main">
  <numFmts count="1">
    <numFmt numFmtId="164" formatCode="#,###"/>
  </numFmts>
  <fonts count="7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2"/>
      <name val="Times New Roman CE"/>
      <charset val="238"/>
    </font>
    <font>
      <b/>
      <i/>
      <sz val="10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1">
    <xf numFmtId="0" fontId="0" fillId="0" borderId="0" xfId="0"/>
    <xf numFmtId="164" fontId="1" fillId="0" borderId="0" xfId="0" applyNumberFormat="1" applyFont="1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>
      <alignment vertical="center" wrapText="1"/>
    </xf>
    <xf numFmtId="164" fontId="2" fillId="0" borderId="2" xfId="0" applyNumberFormat="1" applyFont="1" applyFill="1" applyBorder="1" applyAlignment="1" applyProtection="1">
      <alignment horizontal="right" vertical="center" wrapText="1" indent="1"/>
    </xf>
    <xf numFmtId="164" fontId="2" fillId="0" borderId="3" xfId="0" applyNumberFormat="1" applyFont="1" applyFill="1" applyBorder="1" applyAlignment="1" applyProtection="1">
      <alignment horizontal="left" vertical="center" wrapText="1" indent="1"/>
    </xf>
    <xf numFmtId="164" fontId="2" fillId="0" borderId="4" xfId="0" applyNumberFormat="1" applyFont="1" applyFill="1" applyBorder="1" applyAlignment="1" applyProtection="1">
      <alignment horizontal="right" vertical="center" wrapText="1" indent="1"/>
    </xf>
    <xf numFmtId="164" fontId="2" fillId="0" borderId="5" xfId="0" applyNumberFormat="1" applyFont="1" applyFill="1" applyBorder="1" applyAlignment="1" applyProtection="1">
      <alignment horizontal="left" vertical="center" wrapText="1" indent="1"/>
    </xf>
    <xf numFmtId="164" fontId="2" fillId="0" borderId="6" xfId="0" applyNumberFormat="1" applyFont="1" applyFill="1" applyBorder="1" applyAlignment="1" applyProtection="1">
      <alignment horizontal="right" vertical="center" wrapText="1" indent="1"/>
    </xf>
    <xf numFmtId="164" fontId="2" fillId="0" borderId="7" xfId="0" applyNumberFormat="1" applyFont="1" applyFill="1" applyBorder="1" applyAlignment="1" applyProtection="1">
      <alignment horizontal="right" vertical="center" wrapText="1" indent="1"/>
    </xf>
    <xf numFmtId="164" fontId="2" fillId="0" borderId="8" xfId="0" applyNumberFormat="1" applyFont="1" applyFill="1" applyBorder="1" applyAlignment="1" applyProtection="1">
      <alignment horizontal="right" vertical="center" wrapText="1" indent="1"/>
    </xf>
    <xf numFmtId="164" fontId="1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1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12" xfId="0" applyNumberFormat="1" applyFont="1" applyFill="1" applyBorder="1" applyAlignment="1" applyProtection="1">
      <alignment horizontal="left" vertical="center" wrapText="1" indent="2"/>
    </xf>
    <xf numFmtId="164" fontId="1" fillId="0" borderId="13" xfId="0" applyNumberFormat="1" applyFont="1" applyFill="1" applyBorder="1" applyAlignment="1" applyProtection="1">
      <alignment horizontal="left" vertical="center" wrapText="1" indent="1"/>
    </xf>
    <xf numFmtId="164" fontId="1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164" fontId="1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10" xfId="0" applyNumberFormat="1" applyFont="1" applyFill="1" applyBorder="1" applyAlignment="1" applyProtection="1">
      <alignment horizontal="left" vertical="center" wrapText="1" indent="2"/>
    </xf>
    <xf numFmtId="164" fontId="1" fillId="0" borderId="16" xfId="0" applyNumberFormat="1" applyFont="1" applyFill="1" applyBorder="1" applyAlignment="1" applyProtection="1">
      <alignment horizontal="left" vertical="center" wrapText="1" indent="1"/>
    </xf>
    <xf numFmtId="164" fontId="1" fillId="0" borderId="14" xfId="0" applyNumberFormat="1" applyFont="1" applyFill="1" applyBorder="1" applyAlignment="1" applyProtection="1">
      <alignment horizontal="left" vertical="center" wrapText="1" indent="2"/>
    </xf>
    <xf numFmtId="164" fontId="1" fillId="0" borderId="1" xfId="0" applyNumberFormat="1" applyFont="1" applyFill="1" applyBorder="1" applyAlignment="1" applyProtection="1">
      <alignment horizontal="left" vertical="center" wrapText="1" indent="2"/>
    </xf>
    <xf numFmtId="164" fontId="1" fillId="0" borderId="10" xfId="0" applyNumberFormat="1" applyFont="1" applyFill="1" applyBorder="1" applyAlignment="1" applyProtection="1">
      <alignment horizontal="left" vertical="center" wrapText="1" indent="1"/>
    </xf>
    <xf numFmtId="164" fontId="3" fillId="0" borderId="11" xfId="0" applyNumberFormat="1" applyFont="1" applyFill="1" applyBorder="1" applyAlignment="1" applyProtection="1">
      <alignment horizontal="right" vertical="center" wrapText="1" indent="1"/>
    </xf>
    <xf numFmtId="164" fontId="3" fillId="0" borderId="1" xfId="0" applyNumberFormat="1" applyFont="1" applyFill="1" applyBorder="1" applyAlignment="1" applyProtection="1">
      <alignment horizontal="right" vertical="center" wrapText="1" indent="1"/>
    </xf>
    <xf numFmtId="164" fontId="3" fillId="0" borderId="1" xfId="0" applyNumberFormat="1" applyFont="1" applyFill="1" applyBorder="1" applyAlignment="1" applyProtection="1">
      <alignment horizontal="left" vertical="center" wrapText="1" indent="1"/>
    </xf>
    <xf numFmtId="164" fontId="1" fillId="0" borderId="14" xfId="0" applyNumberFormat="1" applyFont="1" applyFill="1" applyBorder="1" applyAlignment="1" applyProtection="1">
      <alignment horizontal="left" vertical="center" wrapText="1" indent="1"/>
    </xf>
    <xf numFmtId="164" fontId="1" fillId="0" borderId="17" xfId="0" applyNumberFormat="1" applyFont="1" applyFill="1" applyBorder="1" applyAlignment="1" applyProtection="1">
      <alignment horizontal="left" vertical="center" wrapText="1" indent="1"/>
    </xf>
    <xf numFmtId="164" fontId="1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20" xfId="0" applyNumberFormat="1" applyFont="1" applyFill="1" applyBorder="1" applyAlignment="1" applyProtection="1">
      <alignment horizontal="right" vertical="center" wrapText="1" indent="1"/>
    </xf>
    <xf numFmtId="164" fontId="3" fillId="0" borderId="17" xfId="0" applyNumberFormat="1" applyFont="1" applyFill="1" applyBorder="1" applyAlignment="1" applyProtection="1">
      <alignment horizontal="left" vertical="center" wrapText="1" indent="1"/>
    </xf>
    <xf numFmtId="164" fontId="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0" xfId="0" applyNumberFormat="1" applyFont="1" applyFill="1" applyAlignment="1" applyProtection="1">
      <alignment horizontal="center" vertical="center" wrapText="1"/>
    </xf>
    <xf numFmtId="164" fontId="2" fillId="0" borderId="22" xfId="0" applyNumberFormat="1" applyFont="1" applyFill="1" applyBorder="1" applyAlignment="1" applyProtection="1">
      <alignment horizontal="center" vertical="center" wrapText="1"/>
    </xf>
    <xf numFmtId="164" fontId="2" fillId="0" borderId="3" xfId="0" applyNumberFormat="1" applyFont="1" applyFill="1" applyBorder="1" applyAlignment="1" applyProtection="1">
      <alignment horizontal="center" vertical="center" wrapText="1"/>
    </xf>
    <xf numFmtId="164" fontId="2" fillId="0" borderId="23" xfId="0" applyNumberFormat="1" applyFont="1" applyFill="1" applyBorder="1" applyAlignment="1" applyProtection="1">
      <alignment horizontal="center" vertical="center" wrapText="1"/>
    </xf>
    <xf numFmtId="164" fontId="2" fillId="0" borderId="8" xfId="0" applyNumberFormat="1" applyFont="1" applyFill="1" applyBorder="1" applyAlignment="1" applyProtection="1">
      <alignment horizontal="center" vertical="center" wrapText="1"/>
    </xf>
    <xf numFmtId="164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left" vertical="top" wrapText="1"/>
    </xf>
    <xf numFmtId="0" fontId="2" fillId="0" borderId="22" xfId="1" applyFont="1" applyFill="1" applyBorder="1" applyAlignment="1" applyProtection="1">
      <alignment horizontal="center" vertical="center" wrapText="1"/>
    </xf>
    <xf numFmtId="164" fontId="2" fillId="0" borderId="24" xfId="0" applyNumberFormat="1" applyFont="1" applyFill="1" applyBorder="1" applyAlignment="1" applyProtection="1">
      <alignment horizontal="center" vertical="center" wrapText="1"/>
    </xf>
    <xf numFmtId="164" fontId="2" fillId="0" borderId="7" xfId="0" applyNumberFormat="1" applyFont="1" applyFill="1" applyBorder="1" applyAlignment="1" applyProtection="1">
      <alignment horizontal="centerContinuous" vertical="center" wrapText="1"/>
    </xf>
    <xf numFmtId="164" fontId="2" fillId="0" borderId="3" xfId="0" applyNumberFormat="1" applyFont="1" applyFill="1" applyBorder="1" applyAlignment="1" applyProtection="1">
      <alignment horizontal="centerContinuous" vertical="center" wrapText="1"/>
    </xf>
    <xf numFmtId="164" fontId="2" fillId="0" borderId="23" xfId="0" applyNumberFormat="1" applyFont="1" applyFill="1" applyBorder="1" applyAlignment="1" applyProtection="1">
      <alignment horizontal="centerContinuous" vertical="center" wrapText="1"/>
    </xf>
    <xf numFmtId="164" fontId="2" fillId="0" borderId="8" xfId="0" applyNumberFormat="1" applyFont="1" applyFill="1" applyBorder="1" applyAlignment="1" applyProtection="1">
      <alignment horizontal="centerContinuous" vertical="center" wrapText="1"/>
    </xf>
    <xf numFmtId="164" fontId="2" fillId="0" borderId="25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 applyProtection="1">
      <alignment horizontal="right" vertical="center"/>
    </xf>
    <xf numFmtId="164" fontId="1" fillId="0" borderId="0" xfId="0" applyNumberFormat="1" applyFon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6" fillId="0" borderId="26" xfId="0" applyNumberFormat="1" applyFont="1" applyFill="1" applyBorder="1" applyAlignment="1" applyProtection="1">
      <alignment horizontal="center" vertical="center" wrapText="1"/>
    </xf>
    <xf numFmtId="164" fontId="2" fillId="0" borderId="22" xfId="0" applyNumberFormat="1" applyFont="1" applyFill="1" applyBorder="1" applyAlignment="1" applyProtection="1">
      <alignment horizontal="right" vertical="center" wrapText="1" indent="1"/>
    </xf>
    <xf numFmtId="164" fontId="1" fillId="0" borderId="27" xfId="0" applyNumberFormat="1" applyFont="1" applyFill="1" applyBorder="1" applyAlignment="1" applyProtection="1">
      <alignment vertical="center" wrapText="1"/>
    </xf>
    <xf numFmtId="164" fontId="1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30" xfId="0" applyNumberFormat="1" applyFont="1" applyFill="1" applyBorder="1" applyAlignment="1" applyProtection="1">
      <alignment horizontal="left" vertical="center" wrapText="1" indent="1"/>
    </xf>
    <xf numFmtId="164" fontId="3" fillId="0" borderId="15" xfId="0" applyNumberFormat="1" applyFont="1" applyFill="1" applyBorder="1" applyAlignment="1" applyProtection="1">
      <alignment horizontal="right" vertical="center" wrapText="1" indent="1"/>
    </xf>
    <xf numFmtId="164" fontId="3" fillId="0" borderId="18" xfId="0" applyNumberFormat="1" applyFont="1" applyFill="1" applyBorder="1" applyAlignment="1" applyProtection="1">
      <alignment horizontal="right" vertical="center" wrapText="1" indent="1"/>
    </xf>
    <xf numFmtId="164" fontId="3" fillId="0" borderId="29" xfId="0" applyNumberFormat="1" applyFont="1" applyFill="1" applyBorder="1" applyAlignment="1" applyProtection="1">
      <alignment horizontal="right" vertical="center" wrapText="1" indent="1"/>
    </xf>
    <xf numFmtId="164" fontId="1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1" fillId="0" borderId="31" xfId="0" applyNumberFormat="1" applyFont="1" applyFill="1" applyBorder="1" applyAlignment="1" applyProtection="1">
      <alignment horizontal="left" vertical="center" wrapText="1" indent="1"/>
    </xf>
    <xf numFmtId="164" fontId="1" fillId="0" borderId="14" xfId="0" applyNumberFormat="1" applyFont="1" applyFill="1" applyBorder="1" applyAlignment="1" applyProtection="1">
      <alignment horizontal="left" vertical="top" wrapText="1" inden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164" fontId="2" fillId="0" borderId="32" xfId="0" applyNumberFormat="1" applyFont="1" applyFill="1" applyBorder="1" applyAlignment="1" applyProtection="1">
      <alignment horizontal="center" vertical="center" wrapText="1"/>
    </xf>
    <xf numFmtId="164" fontId="2" fillId="0" borderId="33" xfId="0" applyNumberFormat="1" applyFont="1" applyFill="1" applyBorder="1" applyAlignment="1" applyProtection="1">
      <alignment horizontal="center" vertical="center" wrapText="1"/>
    </xf>
    <xf numFmtId="0" fontId="1" fillId="0" borderId="0" xfId="1" applyFont="1" applyFill="1" applyProtection="1"/>
    <xf numFmtId="0" fontId="1" fillId="0" borderId="0" xfId="1" applyFont="1" applyFill="1" applyAlignment="1" applyProtection="1">
      <alignment horizontal="right" vertical="center" indent="1"/>
    </xf>
    <xf numFmtId="3" fontId="2" fillId="0" borderId="0" xfId="0" applyNumberFormat="1" applyFont="1" applyAlignment="1">
      <alignment horizontal="left" vertical="center"/>
    </xf>
    <xf numFmtId="164" fontId="2" fillId="0" borderId="0" xfId="0" applyNumberFormat="1" applyFont="1" applyFill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"/>
  <sheetViews>
    <sheetView tabSelected="1" view="pageLayout" topLeftCell="A58" zoomScaleNormal="100" workbookViewId="0">
      <selection sqref="A1:B1"/>
    </sheetView>
  </sheetViews>
  <sheetFormatPr defaultRowHeight="12.75"/>
  <cols>
    <col min="1" max="1" width="5.85546875" style="1" customWidth="1"/>
    <col min="2" max="2" width="47.28515625" style="2" customWidth="1"/>
    <col min="3" max="3" width="14" style="1" customWidth="1"/>
    <col min="4" max="4" width="12.42578125" style="1" bestFit="1" customWidth="1"/>
    <col min="5" max="5" width="47.28515625" style="1" customWidth="1"/>
    <col min="6" max="6" width="14" style="1" customWidth="1"/>
    <col min="7" max="7" width="11.85546875" style="1" customWidth="1"/>
    <col min="8" max="16384" width="9.140625" style="1"/>
  </cols>
  <sheetData>
    <row r="1" spans="1:7" ht="15.75" customHeight="1">
      <c r="A1" s="70" t="s">
        <v>108</v>
      </c>
      <c r="B1" s="70"/>
    </row>
    <row r="2" spans="1:7" s="67" customFormat="1" ht="15.95" customHeight="1">
      <c r="A2" s="69" t="s">
        <v>107</v>
      </c>
      <c r="C2" s="68"/>
      <c r="D2" s="68"/>
    </row>
    <row r="3" spans="1:7" ht="27.75" customHeight="1">
      <c r="B3" s="51" t="s">
        <v>106</v>
      </c>
      <c r="C3" s="50"/>
      <c r="D3" s="50"/>
      <c r="E3" s="50"/>
      <c r="F3" s="50"/>
    </row>
    <row r="4" spans="1:7" ht="13.5" thickBot="1">
      <c r="F4" s="49" t="s">
        <v>73</v>
      </c>
    </row>
    <row r="5" spans="1:7" ht="18" customHeight="1" thickBot="1">
      <c r="A5" s="66" t="s">
        <v>72</v>
      </c>
      <c r="B5" s="45" t="s">
        <v>71</v>
      </c>
      <c r="C5" s="47"/>
      <c r="D5" s="46"/>
      <c r="E5" s="45" t="s">
        <v>70</v>
      </c>
      <c r="F5" s="44"/>
    </row>
    <row r="6" spans="1:7" s="35" customFormat="1" ht="42.75" customHeight="1" thickBot="1">
      <c r="A6" s="65"/>
      <c r="B6" s="37" t="s">
        <v>69</v>
      </c>
      <c r="C6" s="42" t="s">
        <v>68</v>
      </c>
      <c r="D6" s="41" t="s">
        <v>67</v>
      </c>
      <c r="E6" s="37" t="s">
        <v>69</v>
      </c>
      <c r="F6" s="42" t="s">
        <v>68</v>
      </c>
      <c r="G6" s="41" t="s">
        <v>67</v>
      </c>
    </row>
    <row r="7" spans="1:7" s="35" customFormat="1" ht="12" customHeight="1" thickBot="1">
      <c r="A7" s="40">
        <v>1</v>
      </c>
      <c r="B7" s="37">
        <v>2</v>
      </c>
      <c r="C7" s="39" t="s">
        <v>60</v>
      </c>
      <c r="D7" s="38"/>
      <c r="E7" s="37" t="s">
        <v>57</v>
      </c>
      <c r="F7" s="36" t="s">
        <v>54</v>
      </c>
      <c r="G7" s="64"/>
    </row>
    <row r="8" spans="1:7" ht="12.95" customHeight="1">
      <c r="A8" s="20" t="s">
        <v>66</v>
      </c>
      <c r="B8" s="23" t="s">
        <v>105</v>
      </c>
      <c r="C8" s="34">
        <v>40013123</v>
      </c>
      <c r="D8" s="13">
        <v>39282603</v>
      </c>
      <c r="E8" s="23" t="s">
        <v>104</v>
      </c>
      <c r="F8" s="30">
        <v>26282700</v>
      </c>
      <c r="G8" s="3">
        <v>26679861</v>
      </c>
    </row>
    <row r="9" spans="1:7" ht="27.75" customHeight="1">
      <c r="A9" s="16" t="s">
        <v>63</v>
      </c>
      <c r="B9" s="27" t="s">
        <v>103</v>
      </c>
      <c r="C9" s="14">
        <v>21703159</v>
      </c>
      <c r="D9" s="18">
        <v>24519159</v>
      </c>
      <c r="E9" s="63" t="s">
        <v>102</v>
      </c>
      <c r="F9" s="11">
        <v>3216894</v>
      </c>
      <c r="G9" s="3">
        <v>3255394</v>
      </c>
    </row>
    <row r="10" spans="1:7" ht="12.95" customHeight="1">
      <c r="A10" s="16" t="s">
        <v>60</v>
      </c>
      <c r="B10" s="27" t="s">
        <v>101</v>
      </c>
      <c r="C10" s="14"/>
      <c r="D10" s="18"/>
      <c r="E10" s="27" t="s">
        <v>100</v>
      </c>
      <c r="F10" s="11">
        <v>18243420</v>
      </c>
      <c r="G10" s="3">
        <v>18385828</v>
      </c>
    </row>
    <row r="11" spans="1:7" ht="12.95" customHeight="1">
      <c r="A11" s="16" t="s">
        <v>57</v>
      </c>
      <c r="B11" s="27" t="s">
        <v>99</v>
      </c>
      <c r="C11" s="14">
        <v>3779000</v>
      </c>
      <c r="D11" s="18">
        <v>3779000</v>
      </c>
      <c r="E11" s="27" t="s">
        <v>98</v>
      </c>
      <c r="F11" s="11">
        <v>4487000</v>
      </c>
      <c r="G11" s="3">
        <v>4622000</v>
      </c>
    </row>
    <row r="12" spans="1:7" ht="12.95" customHeight="1">
      <c r="A12" s="16" t="s">
        <v>54</v>
      </c>
      <c r="B12" s="62" t="s">
        <v>97</v>
      </c>
      <c r="C12" s="14"/>
      <c r="D12" s="18"/>
      <c r="E12" s="27" t="s">
        <v>96</v>
      </c>
      <c r="F12" s="11">
        <v>4961871</v>
      </c>
      <c r="G12" s="3">
        <v>4272316</v>
      </c>
    </row>
    <row r="13" spans="1:7" ht="12.95" customHeight="1">
      <c r="A13" s="16" t="s">
        <v>51</v>
      </c>
      <c r="B13" s="27" t="s">
        <v>95</v>
      </c>
      <c r="C13" s="11"/>
      <c r="D13" s="33"/>
      <c r="E13" s="27" t="s">
        <v>94</v>
      </c>
      <c r="F13" s="11"/>
      <c r="G13" s="3">
        <v>925066</v>
      </c>
    </row>
    <row r="14" spans="1:7" ht="12.95" customHeight="1">
      <c r="A14" s="16" t="s">
        <v>48</v>
      </c>
      <c r="B14" s="27" t="s">
        <v>93</v>
      </c>
      <c r="C14" s="14">
        <v>1876000</v>
      </c>
      <c r="D14" s="18">
        <v>3538340</v>
      </c>
      <c r="E14" s="17"/>
      <c r="F14" s="11"/>
      <c r="G14" s="3"/>
    </row>
    <row r="15" spans="1:7" ht="12.95" customHeight="1">
      <c r="A15" s="16" t="s">
        <v>47</v>
      </c>
      <c r="B15" s="17"/>
      <c r="C15" s="14"/>
      <c r="D15" s="18"/>
      <c r="E15" s="17"/>
      <c r="F15" s="11"/>
      <c r="G15" s="3"/>
    </row>
    <row r="16" spans="1:7" ht="12.95" customHeight="1" thickBot="1">
      <c r="A16" s="16" t="s">
        <v>46</v>
      </c>
      <c r="B16" s="61"/>
      <c r="C16" s="11"/>
      <c r="D16" s="33"/>
      <c r="E16" s="17"/>
      <c r="F16" s="11"/>
      <c r="G16" s="3"/>
    </row>
    <row r="17" spans="1:7" ht="30.75" customHeight="1" thickBot="1">
      <c r="A17" s="7" t="s">
        <v>43</v>
      </c>
      <c r="B17" s="5" t="s">
        <v>92</v>
      </c>
      <c r="C17" s="10">
        <f>+C8+C9+C11+C12+C14+C15+C16</f>
        <v>67371282</v>
      </c>
      <c r="D17" s="10">
        <f>+D8+D9+D11+D12+D14+D15+D16</f>
        <v>71119102</v>
      </c>
      <c r="E17" s="5" t="s">
        <v>91</v>
      </c>
      <c r="F17" s="53">
        <f>SUM(F8:F16)</f>
        <v>57191885</v>
      </c>
      <c r="G17" s="53">
        <f>SUM(G8:G16)</f>
        <v>58140465</v>
      </c>
    </row>
    <row r="18" spans="1:7" ht="12.95" customHeight="1">
      <c r="A18" s="57" t="s">
        <v>40</v>
      </c>
      <c r="B18" s="28" t="s">
        <v>90</v>
      </c>
      <c r="C18" s="60">
        <v>7671506</v>
      </c>
      <c r="D18" s="59">
        <f>5605739+D22</f>
        <v>6237263</v>
      </c>
      <c r="E18" s="27" t="s">
        <v>41</v>
      </c>
      <c r="F18" s="55"/>
      <c r="G18" s="3"/>
    </row>
    <row r="19" spans="1:7" ht="12.95" customHeight="1">
      <c r="A19" s="16" t="s">
        <v>37</v>
      </c>
      <c r="B19" s="27" t="s">
        <v>89</v>
      </c>
      <c r="C19" s="14">
        <v>7671506</v>
      </c>
      <c r="D19" s="18">
        <v>5605739</v>
      </c>
      <c r="E19" s="27" t="s">
        <v>88</v>
      </c>
      <c r="F19" s="11"/>
      <c r="G19" s="3"/>
    </row>
    <row r="20" spans="1:7" ht="12.95" customHeight="1">
      <c r="A20" s="16" t="s">
        <v>34</v>
      </c>
      <c r="B20" s="27" t="s">
        <v>87</v>
      </c>
      <c r="C20" s="14"/>
      <c r="D20" s="18"/>
      <c r="E20" s="27" t="s">
        <v>35</v>
      </c>
      <c r="F20" s="11"/>
      <c r="G20" s="3"/>
    </row>
    <row r="21" spans="1:7" ht="12.95" customHeight="1">
      <c r="A21" s="16" t="s">
        <v>31</v>
      </c>
      <c r="B21" s="27" t="s">
        <v>86</v>
      </c>
      <c r="C21" s="14"/>
      <c r="D21" s="18"/>
      <c r="E21" s="27" t="s">
        <v>32</v>
      </c>
      <c r="F21" s="11"/>
      <c r="G21" s="3"/>
    </row>
    <row r="22" spans="1:7" ht="12.95" customHeight="1">
      <c r="A22" s="16" t="s">
        <v>28</v>
      </c>
      <c r="B22" s="27" t="s">
        <v>85</v>
      </c>
      <c r="C22" s="14"/>
      <c r="D22" s="29">
        <v>631524</v>
      </c>
      <c r="E22" s="28" t="s">
        <v>29</v>
      </c>
      <c r="F22" s="11"/>
      <c r="G22" s="3"/>
    </row>
    <row r="23" spans="1:7" ht="12.95" customHeight="1">
      <c r="A23" s="16" t="s">
        <v>25</v>
      </c>
      <c r="B23" s="27" t="s">
        <v>84</v>
      </c>
      <c r="C23" s="25">
        <f>+C24+C25</f>
        <v>0</v>
      </c>
      <c r="D23" s="58"/>
      <c r="E23" s="27" t="s">
        <v>83</v>
      </c>
      <c r="F23" s="11"/>
      <c r="G23" s="3"/>
    </row>
    <row r="24" spans="1:7" ht="12.95" customHeight="1">
      <c r="A24" s="57" t="s">
        <v>22</v>
      </c>
      <c r="B24" s="28" t="s">
        <v>82</v>
      </c>
      <c r="C24" s="56"/>
      <c r="D24" s="29"/>
      <c r="E24" s="23" t="s">
        <v>81</v>
      </c>
      <c r="F24" s="55">
        <v>1330146</v>
      </c>
      <c r="G24" s="3">
        <v>1961670</v>
      </c>
    </row>
    <row r="25" spans="1:7" ht="12.95" customHeight="1" thickBot="1">
      <c r="A25" s="16" t="s">
        <v>19</v>
      </c>
      <c r="B25" s="27" t="s">
        <v>80</v>
      </c>
      <c r="C25" s="14"/>
      <c r="D25" s="18"/>
      <c r="E25" s="17" t="s">
        <v>79</v>
      </c>
      <c r="F25" s="11">
        <v>16520757</v>
      </c>
      <c r="G25" s="54">
        <v>16734230</v>
      </c>
    </row>
    <row r="26" spans="1:7" ht="23.25" customHeight="1" thickBot="1">
      <c r="A26" s="7" t="s">
        <v>17</v>
      </c>
      <c r="B26" s="5" t="s">
        <v>78</v>
      </c>
      <c r="C26" s="10">
        <f>+C18+C23</f>
        <v>7671506</v>
      </c>
      <c r="D26" s="10">
        <f>+D18+D23</f>
        <v>6237263</v>
      </c>
      <c r="E26" s="5" t="s">
        <v>77</v>
      </c>
      <c r="F26" s="53">
        <f>SUM(F18:F25)</f>
        <v>17850903</v>
      </c>
      <c r="G26" s="53">
        <f>SUM(G18:G25)</f>
        <v>18695900</v>
      </c>
    </row>
    <row r="27" spans="1:7" ht="13.5" thickBot="1">
      <c r="A27" s="7" t="s">
        <v>15</v>
      </c>
      <c r="B27" s="5" t="s">
        <v>76</v>
      </c>
      <c r="C27" s="6">
        <f>+C17+C26</f>
        <v>75042788</v>
      </c>
      <c r="D27" s="6">
        <f>+D17+D26</f>
        <v>77356365</v>
      </c>
      <c r="E27" s="5" t="s">
        <v>75</v>
      </c>
      <c r="F27" s="4">
        <f>+F17+F26</f>
        <v>75042788</v>
      </c>
      <c r="G27" s="4">
        <f>+G17+G26</f>
        <v>76836365</v>
      </c>
    </row>
    <row r="28" spans="1:7" ht="13.5" thickBot="1">
      <c r="A28" s="7" t="s">
        <v>13</v>
      </c>
      <c r="B28" s="5" t="s">
        <v>4</v>
      </c>
      <c r="C28" s="6" t="str">
        <f>IF(C17-F17&lt;0,F17-C17,"-")</f>
        <v>-</v>
      </c>
      <c r="D28" s="4"/>
      <c r="E28" s="5" t="s">
        <v>3</v>
      </c>
      <c r="F28" s="4"/>
      <c r="G28" s="4"/>
    </row>
    <row r="29" spans="1:7" ht="13.5" thickBot="1">
      <c r="A29" s="7" t="s">
        <v>11</v>
      </c>
      <c r="B29" s="5" t="s">
        <v>1</v>
      </c>
      <c r="C29" s="6" t="str">
        <f>IF(C17+C18-F27&lt;0,F27-(C17+C18),"-")</f>
        <v>-</v>
      </c>
      <c r="D29" s="4"/>
      <c r="E29" s="5" t="s">
        <v>0</v>
      </c>
      <c r="F29" s="4" t="str">
        <f>IF(C17+C18-F27&gt;0,C17+C18-F27,"-")</f>
        <v>-</v>
      </c>
      <c r="G29" s="4">
        <f>IF(D17+D18-G27&gt;0,D17+D18-G27,"-")</f>
        <v>520000</v>
      </c>
    </row>
    <row r="30" spans="1:7" ht="75.75" customHeight="1">
      <c r="B30" s="52"/>
      <c r="C30" s="52"/>
      <c r="D30" s="52"/>
      <c r="E30" s="52"/>
    </row>
    <row r="31" spans="1:7" ht="20.25" customHeight="1">
      <c r="B31" s="51" t="s">
        <v>74</v>
      </c>
      <c r="C31" s="50"/>
      <c r="D31" s="50"/>
      <c r="E31" s="50"/>
      <c r="F31" s="50"/>
    </row>
    <row r="32" spans="1:7" ht="13.5" thickBot="1">
      <c r="F32" s="49" t="s">
        <v>73</v>
      </c>
    </row>
    <row r="33" spans="1:7" ht="13.5" thickBot="1">
      <c r="A33" s="48" t="s">
        <v>72</v>
      </c>
      <c r="B33" s="45" t="s">
        <v>71</v>
      </c>
      <c r="C33" s="47"/>
      <c r="D33" s="46"/>
      <c r="E33" s="45" t="s">
        <v>70</v>
      </c>
      <c r="F33" s="44"/>
    </row>
    <row r="34" spans="1:7" s="35" customFormat="1" ht="39" thickBot="1">
      <c r="A34" s="43"/>
      <c r="B34" s="37" t="s">
        <v>69</v>
      </c>
      <c r="C34" s="42" t="s">
        <v>68</v>
      </c>
      <c r="D34" s="41" t="s">
        <v>67</v>
      </c>
      <c r="E34" s="37" t="s">
        <v>69</v>
      </c>
      <c r="F34" s="42" t="s">
        <v>68</v>
      </c>
      <c r="G34" s="41" t="s">
        <v>67</v>
      </c>
    </row>
    <row r="35" spans="1:7" s="35" customFormat="1" ht="13.5" thickBot="1">
      <c r="A35" s="40">
        <v>1</v>
      </c>
      <c r="B35" s="37">
        <v>2</v>
      </c>
      <c r="C35" s="39">
        <v>3</v>
      </c>
      <c r="D35" s="38"/>
      <c r="E35" s="37">
        <v>4</v>
      </c>
      <c r="F35" s="36">
        <v>5</v>
      </c>
      <c r="G35" s="36">
        <v>6</v>
      </c>
    </row>
    <row r="36" spans="1:7" ht="12.95" customHeight="1">
      <c r="A36" s="20" t="s">
        <v>66</v>
      </c>
      <c r="B36" s="23" t="s">
        <v>65</v>
      </c>
      <c r="C36" s="34"/>
      <c r="D36" s="13"/>
      <c r="E36" s="23" t="s">
        <v>64</v>
      </c>
      <c r="F36" s="30"/>
      <c r="G36" s="3"/>
    </row>
    <row r="37" spans="1:7">
      <c r="A37" s="16" t="s">
        <v>63</v>
      </c>
      <c r="B37" s="27" t="s">
        <v>62</v>
      </c>
      <c r="C37" s="14"/>
      <c r="D37" s="18"/>
      <c r="E37" s="27" t="s">
        <v>61</v>
      </c>
      <c r="F37" s="11"/>
      <c r="G37" s="3"/>
    </row>
    <row r="38" spans="1:7" ht="12.95" customHeight="1">
      <c r="A38" s="16" t="s">
        <v>60</v>
      </c>
      <c r="B38" s="27" t="s">
        <v>59</v>
      </c>
      <c r="C38" s="14"/>
      <c r="D38" s="18"/>
      <c r="E38" s="27" t="s">
        <v>58</v>
      </c>
      <c r="F38" s="30">
        <v>21859839</v>
      </c>
      <c r="G38" s="3">
        <v>22379839</v>
      </c>
    </row>
    <row r="39" spans="1:7" ht="12.95" customHeight="1">
      <c r="A39" s="16" t="s">
        <v>57</v>
      </c>
      <c r="B39" s="27" t="s">
        <v>56</v>
      </c>
      <c r="C39" s="14"/>
      <c r="D39" s="18"/>
      <c r="E39" s="27" t="s">
        <v>55</v>
      </c>
      <c r="F39" s="11"/>
      <c r="G39" s="3"/>
    </row>
    <row r="40" spans="1:7" ht="12.75" customHeight="1">
      <c r="A40" s="16" t="s">
        <v>54</v>
      </c>
      <c r="B40" s="27" t="s">
        <v>53</v>
      </c>
      <c r="C40" s="14"/>
      <c r="D40" s="18"/>
      <c r="E40" s="27" t="s">
        <v>52</v>
      </c>
      <c r="F40" s="11"/>
      <c r="G40" s="3"/>
    </row>
    <row r="41" spans="1:7" ht="12.95" customHeight="1">
      <c r="A41" s="16" t="s">
        <v>51</v>
      </c>
      <c r="B41" s="27" t="s">
        <v>50</v>
      </c>
      <c r="C41" s="11"/>
      <c r="D41" s="33"/>
      <c r="E41" s="17" t="s">
        <v>49</v>
      </c>
      <c r="F41" s="11"/>
      <c r="G41" s="3"/>
    </row>
    <row r="42" spans="1:7" ht="12.95" customHeight="1">
      <c r="A42" s="16" t="s">
        <v>48</v>
      </c>
      <c r="B42" s="17"/>
      <c r="C42" s="14"/>
      <c r="D42" s="18"/>
      <c r="E42" s="17"/>
      <c r="F42" s="11"/>
      <c r="G42" s="3"/>
    </row>
    <row r="43" spans="1:7" ht="12.95" customHeight="1" thickBot="1">
      <c r="A43" s="16" t="s">
        <v>47</v>
      </c>
      <c r="B43" s="17"/>
      <c r="C43" s="14"/>
      <c r="D43" s="18"/>
      <c r="E43" s="17"/>
      <c r="F43" s="11"/>
      <c r="G43" s="3"/>
    </row>
    <row r="44" spans="1:7" ht="28.5" customHeight="1" thickBot="1">
      <c r="A44" s="7" t="s">
        <v>46</v>
      </c>
      <c r="B44" s="5" t="s">
        <v>45</v>
      </c>
      <c r="C44" s="10">
        <f>+C36+C38+C39+C41+C42+C43</f>
        <v>0</v>
      </c>
      <c r="D44" s="10">
        <f>+D36+D38+D39+D41+D42+D43</f>
        <v>0</v>
      </c>
      <c r="E44" s="5" t="s">
        <v>44</v>
      </c>
      <c r="F44" s="9">
        <f>+F36+F38+F40+F41+F42+F43</f>
        <v>21859839</v>
      </c>
      <c r="G44" s="9">
        <f>+G36+G38+G40+G41+G42+G43</f>
        <v>22379839</v>
      </c>
    </row>
    <row r="45" spans="1:7" ht="12.95" customHeight="1">
      <c r="A45" s="20" t="s">
        <v>43</v>
      </c>
      <c r="B45" s="32" t="s">
        <v>42</v>
      </c>
      <c r="C45" s="31">
        <v>21859839</v>
      </c>
      <c r="D45" s="24">
        <v>21859839</v>
      </c>
      <c r="E45" s="27" t="s">
        <v>41</v>
      </c>
      <c r="F45" s="30"/>
      <c r="G45" s="3"/>
    </row>
    <row r="46" spans="1:7" ht="12.95" customHeight="1">
      <c r="A46" s="16" t="s">
        <v>40</v>
      </c>
      <c r="B46" s="21" t="s">
        <v>39</v>
      </c>
      <c r="C46" s="14">
        <v>21859839</v>
      </c>
      <c r="D46" s="18">
        <v>21859839</v>
      </c>
      <c r="E46" s="27" t="s">
        <v>38</v>
      </c>
      <c r="F46" s="11"/>
      <c r="G46" s="3"/>
    </row>
    <row r="47" spans="1:7" ht="12.95" customHeight="1">
      <c r="A47" s="20" t="s">
        <v>37</v>
      </c>
      <c r="B47" s="21" t="s">
        <v>36</v>
      </c>
      <c r="C47" s="14"/>
      <c r="D47" s="18"/>
      <c r="E47" s="27" t="s">
        <v>35</v>
      </c>
      <c r="F47" s="11"/>
      <c r="G47" s="3"/>
    </row>
    <row r="48" spans="1:7" ht="12.95" customHeight="1">
      <c r="A48" s="16" t="s">
        <v>34</v>
      </c>
      <c r="B48" s="21" t="s">
        <v>33</v>
      </c>
      <c r="C48" s="14"/>
      <c r="D48" s="18"/>
      <c r="E48" s="27" t="s">
        <v>32</v>
      </c>
      <c r="F48" s="11"/>
      <c r="G48" s="3"/>
    </row>
    <row r="49" spans="1:7" ht="12.95" customHeight="1">
      <c r="A49" s="20" t="s">
        <v>31</v>
      </c>
      <c r="B49" s="21" t="s">
        <v>30</v>
      </c>
      <c r="C49" s="14"/>
      <c r="D49" s="29"/>
      <c r="E49" s="28" t="s">
        <v>29</v>
      </c>
      <c r="F49" s="11"/>
      <c r="G49" s="3"/>
    </row>
    <row r="50" spans="1:7" ht="12.95" customHeight="1">
      <c r="A50" s="16" t="s">
        <v>28</v>
      </c>
      <c r="B50" s="22" t="s">
        <v>27</v>
      </c>
      <c r="C50" s="14"/>
      <c r="D50" s="18"/>
      <c r="E50" s="27" t="s">
        <v>26</v>
      </c>
      <c r="F50" s="11"/>
      <c r="G50" s="3"/>
    </row>
    <row r="51" spans="1:7" ht="12.95" customHeight="1">
      <c r="A51" s="20" t="s">
        <v>25</v>
      </c>
      <c r="B51" s="26" t="s">
        <v>24</v>
      </c>
      <c r="C51" s="25">
        <f>+C52+C53+C54+C55+C56</f>
        <v>0</v>
      </c>
      <c r="D51" s="24"/>
      <c r="E51" s="23" t="s">
        <v>23</v>
      </c>
      <c r="F51" s="11"/>
      <c r="G51" s="3"/>
    </row>
    <row r="52" spans="1:7" ht="12.95" customHeight="1">
      <c r="A52" s="16" t="s">
        <v>22</v>
      </c>
      <c r="B52" s="22" t="s">
        <v>21</v>
      </c>
      <c r="C52" s="14"/>
      <c r="D52" s="13"/>
      <c r="E52" s="23" t="s">
        <v>20</v>
      </c>
      <c r="F52" s="11"/>
      <c r="G52" s="3"/>
    </row>
    <row r="53" spans="1:7" ht="12.95" customHeight="1">
      <c r="A53" s="20" t="s">
        <v>19</v>
      </c>
      <c r="B53" s="22" t="s">
        <v>18</v>
      </c>
      <c r="C53" s="14"/>
      <c r="D53" s="13"/>
      <c r="E53" s="12"/>
      <c r="F53" s="11"/>
      <c r="G53" s="3"/>
    </row>
    <row r="54" spans="1:7" ht="12.95" customHeight="1">
      <c r="A54" s="16" t="s">
        <v>17</v>
      </c>
      <c r="B54" s="21" t="s">
        <v>16</v>
      </c>
      <c r="C54" s="14"/>
      <c r="D54" s="13"/>
      <c r="E54" s="12"/>
      <c r="F54" s="11"/>
      <c r="G54" s="3"/>
    </row>
    <row r="55" spans="1:7" ht="12.95" customHeight="1">
      <c r="A55" s="20" t="s">
        <v>15</v>
      </c>
      <c r="B55" s="19" t="s">
        <v>14</v>
      </c>
      <c r="C55" s="14"/>
      <c r="D55" s="18"/>
      <c r="E55" s="17"/>
      <c r="F55" s="11"/>
      <c r="G55" s="3"/>
    </row>
    <row r="56" spans="1:7" ht="12.95" customHeight="1" thickBot="1">
      <c r="A56" s="16" t="s">
        <v>13</v>
      </c>
      <c r="B56" s="15" t="s">
        <v>12</v>
      </c>
      <c r="C56" s="14"/>
      <c r="D56" s="13"/>
      <c r="E56" s="12"/>
      <c r="F56" s="11"/>
      <c r="G56" s="3"/>
    </row>
    <row r="57" spans="1:7" ht="21.75" customHeight="1" thickBot="1">
      <c r="A57" s="7" t="s">
        <v>11</v>
      </c>
      <c r="B57" s="5" t="s">
        <v>10</v>
      </c>
      <c r="C57" s="10">
        <f>+C45+C51</f>
        <v>21859839</v>
      </c>
      <c r="D57" s="10">
        <f>+D45+D51</f>
        <v>21859839</v>
      </c>
      <c r="E57" s="5" t="s">
        <v>9</v>
      </c>
      <c r="F57" s="9">
        <f>SUM(F45:F56)</f>
        <v>0</v>
      </c>
      <c r="G57" s="9">
        <f>SUM(G45:G56)</f>
        <v>0</v>
      </c>
    </row>
    <row r="58" spans="1:7" ht="13.5" thickBot="1">
      <c r="A58" s="7" t="s">
        <v>8</v>
      </c>
      <c r="B58" s="5" t="s">
        <v>7</v>
      </c>
      <c r="C58" s="6">
        <f>+C44+C57</f>
        <v>21859839</v>
      </c>
      <c r="D58" s="6">
        <f>+D44+D57</f>
        <v>21859839</v>
      </c>
      <c r="E58" s="5" t="s">
        <v>6</v>
      </c>
      <c r="F58" s="6">
        <f>+F44+F57</f>
        <v>21859839</v>
      </c>
      <c r="G58" s="8">
        <f>+G44+G57</f>
        <v>22379839</v>
      </c>
    </row>
    <row r="59" spans="1:7" ht="13.5" thickBot="1">
      <c r="A59" s="7" t="s">
        <v>5</v>
      </c>
      <c r="B59" s="5" t="s">
        <v>4</v>
      </c>
      <c r="C59" s="6">
        <v>0</v>
      </c>
      <c r="D59" s="4"/>
      <c r="E59" s="5" t="s">
        <v>3</v>
      </c>
      <c r="F59" s="4" t="str">
        <f>IF(C44-F44&gt;0,C44-F44,"-")</f>
        <v>-</v>
      </c>
      <c r="G59" s="3"/>
    </row>
    <row r="60" spans="1:7" ht="13.5" thickBot="1">
      <c r="A60" s="7" t="s">
        <v>2</v>
      </c>
      <c r="B60" s="5" t="s">
        <v>1</v>
      </c>
      <c r="C60" s="6" t="str">
        <f>IF(C44+C45-F58&lt;0,F58-(C44+C45),"-")</f>
        <v>-</v>
      </c>
      <c r="D60" s="4">
        <v>520000</v>
      </c>
      <c r="E60" s="5" t="s">
        <v>0</v>
      </c>
      <c r="F60" s="4" t="str">
        <f>IF(C44+C45-F58&gt;0,C44+C45-F58,"-")</f>
        <v>-</v>
      </c>
      <c r="G60" s="3"/>
    </row>
  </sheetData>
  <mergeCells count="4">
    <mergeCell ref="A5:A6"/>
    <mergeCell ref="B30:E30"/>
    <mergeCell ref="A33:A34"/>
    <mergeCell ref="A1:B1"/>
  </mergeCells>
  <pageMargins left="0.74803149606299213" right="0.74803149606299213" top="0.98425196850393704" bottom="0.98425196850393704" header="0.51181102362204722" footer="0.51181102362204722"/>
  <pageSetup paperSize="9" scale="86" fitToHeight="2" orientation="landscape" r:id="rId1"/>
  <headerFooter alignWithMargins="0">
    <oddHeader>&amp;CCserháthaláp Község Önkormányzat 
2019. évi költségvetés módosítása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2020-01-27T11:03:52Z</dcterms:created>
  <dcterms:modified xsi:type="dcterms:W3CDTF">2020-01-27T11:04:05Z</dcterms:modified>
</cp:coreProperties>
</file>