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3DD5ED44-5038-4507-9FB0-F1EFEF1AF400}" xr6:coauthVersionLast="45" xr6:coauthVersionMax="45" xr10:uidLastSave="{00000000-0000-0000-0000-000000000000}"/>
  <bookViews>
    <workbookView xWindow="-120" yWindow="-120" windowWidth="29040" windowHeight="15840" xr2:uid="{C35AB348-FA50-4C89-9956-7D79AAC9798B}"/>
  </bookViews>
  <sheets>
    <sheet name="2d. mellékl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9" i="1" l="1"/>
  <c r="H46" i="1"/>
  <c r="H47" i="1" s="1"/>
  <c r="G46" i="1"/>
  <c r="G47" i="1" s="1"/>
  <c r="F46" i="1"/>
  <c r="F47" i="1" s="1"/>
  <c r="E46" i="1"/>
  <c r="E47" i="1" s="1"/>
  <c r="D45" i="1"/>
  <c r="D46" i="1" s="1"/>
  <c r="C45" i="1"/>
  <c r="C44" i="1"/>
  <c r="D42" i="1"/>
  <c r="C41" i="1"/>
  <c r="C40" i="1"/>
  <c r="C39" i="1"/>
  <c r="H38" i="1"/>
  <c r="H42" i="1" s="1"/>
  <c r="G38" i="1"/>
  <c r="G42" i="1" s="1"/>
  <c r="F38" i="1"/>
  <c r="F42" i="1" s="1"/>
  <c r="E38" i="1"/>
  <c r="E42" i="1" s="1"/>
  <c r="H37" i="1"/>
  <c r="G37" i="1"/>
  <c r="F37" i="1"/>
  <c r="E37" i="1"/>
  <c r="D37" i="1"/>
  <c r="C37" i="1" s="1"/>
  <c r="C36" i="1"/>
  <c r="C35" i="1"/>
  <c r="C34" i="1"/>
  <c r="C33" i="1"/>
  <c r="H32" i="1"/>
  <c r="G32" i="1"/>
  <c r="F32" i="1"/>
  <c r="E32" i="1"/>
  <c r="D32" i="1"/>
  <c r="C32" i="1" s="1"/>
  <c r="C31" i="1"/>
  <c r="C30" i="1"/>
  <c r="C29" i="1"/>
  <c r="C28" i="1"/>
  <c r="C27" i="1"/>
  <c r="C25" i="1"/>
  <c r="C24" i="1"/>
  <c r="C23" i="1"/>
  <c r="C22" i="1"/>
  <c r="C21" i="1"/>
  <c r="C20" i="1"/>
  <c r="C19" i="1"/>
  <c r="H18" i="1"/>
  <c r="H26" i="1" s="1"/>
  <c r="G18" i="1"/>
  <c r="G26" i="1" s="1"/>
  <c r="F18" i="1"/>
  <c r="F26" i="1" s="1"/>
  <c r="E18" i="1"/>
  <c r="E26" i="1" s="1"/>
  <c r="D18" i="1"/>
  <c r="D26" i="1" s="1"/>
  <c r="C26" i="1" s="1"/>
  <c r="C17" i="1"/>
  <c r="C15" i="1"/>
  <c r="C14" i="1"/>
  <c r="H13" i="1"/>
  <c r="G13" i="1"/>
  <c r="F13" i="1"/>
  <c r="E13" i="1"/>
  <c r="D13" i="1"/>
  <c r="C13" i="1"/>
  <c r="C12" i="1"/>
  <c r="H11" i="1"/>
  <c r="G11" i="1"/>
  <c r="F11" i="1"/>
  <c r="E11" i="1"/>
  <c r="D11" i="1"/>
  <c r="C11" i="1" s="1"/>
  <c r="C10" i="1"/>
  <c r="H9" i="1"/>
  <c r="H16" i="1" s="1"/>
  <c r="H43" i="1" s="1"/>
  <c r="H48" i="1" s="1"/>
  <c r="H49" i="1" s="1"/>
  <c r="G9" i="1"/>
  <c r="G16" i="1" s="1"/>
  <c r="G43" i="1" s="1"/>
  <c r="G48" i="1" s="1"/>
  <c r="G49" i="1" s="1"/>
  <c r="F9" i="1"/>
  <c r="F16" i="1" s="1"/>
  <c r="F43" i="1" s="1"/>
  <c r="F48" i="1" s="1"/>
  <c r="F49" i="1" s="1"/>
  <c r="E9" i="1"/>
  <c r="E16" i="1" s="1"/>
  <c r="E43" i="1" s="1"/>
  <c r="E48" i="1" s="1"/>
  <c r="E49" i="1" s="1"/>
  <c r="D9" i="1"/>
  <c r="D16" i="1" s="1"/>
  <c r="C9" i="1"/>
  <c r="C8" i="1"/>
  <c r="C7" i="1"/>
  <c r="C6" i="1"/>
  <c r="D43" i="1" l="1"/>
  <c r="C16" i="1"/>
  <c r="C46" i="1"/>
  <c r="D47" i="1"/>
  <c r="C47" i="1" s="1"/>
  <c r="C42" i="1"/>
  <c r="C18" i="1"/>
  <c r="C38" i="1"/>
  <c r="D48" i="1" l="1"/>
  <c r="C43" i="1"/>
  <c r="C48" i="1" l="1"/>
  <c r="C50" i="1" s="1"/>
  <c r="D49" i="1"/>
</calcChain>
</file>

<file path=xl/sharedStrings.xml><?xml version="1.0" encoding="utf-8"?>
<sst xmlns="http://schemas.openxmlformats.org/spreadsheetml/2006/main" count="57" uniqueCount="57">
  <si>
    <t xml:space="preserve">Berhida Város Önkormányzata </t>
  </si>
  <si>
    <t>26.   melléklet a 13/2021.(V.28.) rendelethez</t>
  </si>
  <si>
    <t>2021. évi költségvetés</t>
  </si>
  <si>
    <t>2.d melléklet a 5/2021.(II.28.) rendelethez</t>
  </si>
  <si>
    <t>KIADÁSOK</t>
  </si>
  <si>
    <t>Ft-ban</t>
  </si>
  <si>
    <t>Sor-
szám</t>
  </si>
  <si>
    <t xml:space="preserve">Rovat megnevezése </t>
  </si>
  <si>
    <t>Eredeti előirányzat összesen</t>
  </si>
  <si>
    <t>Önkormányzat</t>
  </si>
  <si>
    <t>Közös Önkormányzati  Hivatal</t>
  </si>
  <si>
    <t>TESZ</t>
  </si>
  <si>
    <t>Művelődési Ház és könyvtár</t>
  </si>
  <si>
    <t>Süni Óvoda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</si>
  <si>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</si>
  <si>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</si>
  <si>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</si>
  <si>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</si>
  <si>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</si>
  <si>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</si>
  <si>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</si>
  <si>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</si>
  <si>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</si>
  <si>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</si>
  <si>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</si>
  <si>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</si>
  <si>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</si>
  <si>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egyéb központi kezelésű előir (K50612)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</si>
  <si>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</si>
  <si>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</si>
  <si>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</si>
  <si>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 (K512)</t>
  </si>
  <si>
    <t>Egyházi jogi személy egyé műk célú tám( K51216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</si>
  <si>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</si>
  <si>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</si>
  <si>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</si>
  <si>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</si>
  <si>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</si>
  <si>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</si>
  <si>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</si>
  <si>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</si>
  <si>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</si>
  <si>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eszközök felújítása (K723)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</si>
  <si>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</si>
  <si>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</si>
  <si>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</si>
  <si>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belülre  (K84)</t>
  </si>
  <si>
    <t>Egyéb felhalmozási célú támogatás Áht-n kívülre (K89)</t>
  </si>
  <si>
    <t>ebből:önkormányzati többségi tulajdonú nem pénzügyi vállalkozások (K89122)</t>
  </si>
  <si>
    <t>ebből: egyéb civil szervezeteknek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</si>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</sst>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\ _F_t_-;\-* #,##0\ _F_t_-;_-* &quot;-&quot;??\ _F_t_-;_-@_-"/>
    <numFmt numFmtId="166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165" fontId="3" fillId="0" borderId="0" xfId="1" applyNumberFormat="1" applyFont="1"/>
    <xf numFmtId="16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6" fillId="3" borderId="1" xfId="0" applyNumberFormat="1" applyFont="1" applyFill="1" applyBorder="1" applyAlignment="1">
      <alignment horizontal="right" vertical="top" wrapText="1"/>
    </xf>
    <xf numFmtId="0" fontId="6" fillId="0" borderId="6" xfId="0" applyFont="1" applyBorder="1" applyAlignment="1">
      <alignment horizontal="left" vertical="top" wrapText="1"/>
    </xf>
    <xf numFmtId="3" fontId="6" fillId="2" borderId="7" xfId="0" applyNumberFormat="1" applyFont="1" applyFill="1" applyBorder="1" applyAlignment="1">
      <alignment horizontal="right" vertical="top" wrapText="1"/>
    </xf>
    <xf numFmtId="3" fontId="6" fillId="4" borderId="8" xfId="0" applyNumberFormat="1" applyFont="1" applyFill="1" applyBorder="1" applyAlignment="1">
      <alignment horizontal="right" vertical="top" wrapText="1"/>
    </xf>
    <xf numFmtId="3" fontId="6" fillId="4" borderId="1" xfId="0" applyNumberFormat="1" applyFont="1" applyFill="1" applyBorder="1" applyAlignment="1">
      <alignment horizontal="right" vertical="top" wrapText="1"/>
    </xf>
    <xf numFmtId="3" fontId="6" fillId="0" borderId="8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5" fillId="3" borderId="6" xfId="0" applyFont="1" applyFill="1" applyBorder="1" applyAlignment="1">
      <alignment horizontal="left" vertical="top" wrapText="1"/>
    </xf>
    <xf numFmtId="3" fontId="5" fillId="3" borderId="8" xfId="0" applyNumberFormat="1" applyFont="1" applyFill="1" applyBorder="1" applyAlignment="1">
      <alignment horizontal="right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3" fontId="6" fillId="5" borderId="8" xfId="0" applyNumberFormat="1" applyFont="1" applyFill="1" applyBorder="1" applyAlignment="1">
      <alignment horizontal="right" vertical="top" wrapText="1"/>
    </xf>
    <xf numFmtId="3" fontId="6" fillId="5" borderId="1" xfId="0" applyNumberFormat="1" applyFont="1" applyFill="1" applyBorder="1" applyAlignment="1">
      <alignment horizontal="right" vertical="top" wrapText="1"/>
    </xf>
    <xf numFmtId="0" fontId="5" fillId="6" borderId="6" xfId="0" applyFont="1" applyFill="1" applyBorder="1" applyAlignment="1">
      <alignment horizontal="left" vertical="top" wrapText="1"/>
    </xf>
    <xf numFmtId="3" fontId="5" fillId="6" borderId="8" xfId="0" applyNumberFormat="1" applyFont="1" applyFill="1" applyBorder="1" applyAlignment="1">
      <alignment horizontal="right" vertical="top" wrapText="1"/>
    </xf>
    <xf numFmtId="3" fontId="5" fillId="6" borderId="1" xfId="0" applyNumberFormat="1" applyFont="1" applyFill="1" applyBorder="1" applyAlignment="1">
      <alignment horizontal="right" vertical="top" wrapText="1"/>
    </xf>
    <xf numFmtId="3" fontId="6" fillId="7" borderId="8" xfId="0" applyNumberFormat="1" applyFont="1" applyFill="1" applyBorder="1" applyAlignment="1">
      <alignment horizontal="right" vertical="top" wrapText="1"/>
    </xf>
    <xf numFmtId="165" fontId="0" fillId="0" borderId="0" xfId="1" applyNumberFormat="1" applyFont="1"/>
    <xf numFmtId="0" fontId="5" fillId="6" borderId="2" xfId="0" applyFont="1" applyFill="1" applyBorder="1" applyAlignment="1">
      <alignment horizontal="left" vertical="top" wrapText="1"/>
    </xf>
    <xf numFmtId="3" fontId="5" fillId="6" borderId="4" xfId="0" applyNumberFormat="1" applyFont="1" applyFill="1" applyBorder="1" applyAlignment="1">
      <alignment horizontal="right" vertical="top" wrapText="1"/>
    </xf>
    <xf numFmtId="3" fontId="5" fillId="6" borderId="5" xfId="0" applyNumberFormat="1" applyFont="1" applyFill="1" applyBorder="1" applyAlignment="1">
      <alignment horizontal="right" vertical="top" wrapText="1"/>
    </xf>
    <xf numFmtId="0" fontId="0" fillId="0" borderId="9" xfId="0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%202020.%20&#233;vi%20z&#225;rsz&#225;mad&#225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c"/>
      <sheetName val="1d"/>
      <sheetName val="2"/>
      <sheetName val="2a"/>
      <sheetName val="2b"/>
      <sheetName val="2d"/>
      <sheetName val="2 e"/>
      <sheetName val="3a"/>
      <sheetName val="3b"/>
      <sheetName val="3c"/>
      <sheetName val="3d"/>
      <sheetName val="4a"/>
      <sheetName val="4 b"/>
      <sheetName val="5"/>
      <sheetName val="6"/>
      <sheetName val="7."/>
      <sheetName val="8."/>
      <sheetName val="9."/>
      <sheetName val="9a"/>
      <sheetName val="9b"/>
      <sheetName val="10."/>
      <sheetName val="11"/>
      <sheetName val="12"/>
      <sheetName val="12a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a"/>
      <sheetName val="28b"/>
      <sheetName val="28c"/>
      <sheetName val="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76">
          <cell r="C76">
            <v>563057982</v>
          </cell>
        </row>
        <row r="79">
          <cell r="C79">
            <v>2369833756</v>
          </cell>
          <cell r="D79">
            <v>1692731159</v>
          </cell>
          <cell r="E79">
            <v>242682779</v>
          </cell>
          <cell r="F79">
            <v>202898544</v>
          </cell>
          <cell r="G79">
            <v>73300156</v>
          </cell>
          <cell r="H79">
            <v>158221118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455D-B22F-40F8-B154-72F0629BB049}">
  <dimension ref="A1:H50"/>
  <sheetViews>
    <sheetView tabSelected="1" workbookViewId="0">
      <selection activeCell="E1" sqref="E1"/>
    </sheetView>
  </sheetViews>
  <sheetFormatPr defaultRowHeight="15" x14ac:dyDescent="0.25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5">
      <c r="B1" s="1" t="s">
        <v>0</v>
      </c>
      <c r="E1" s="2" t="s">
        <v>1</v>
      </c>
    </row>
    <row r="2" spans="1:8" x14ac:dyDescent="0.25">
      <c r="B2" s="1" t="s">
        <v>2</v>
      </c>
      <c r="E2" s="2" t="s">
        <v>3</v>
      </c>
    </row>
    <row r="3" spans="1:8" x14ac:dyDescent="0.25">
      <c r="B3" s="1"/>
      <c r="C3" s="1" t="s">
        <v>4</v>
      </c>
      <c r="E3" t="s">
        <v>5</v>
      </c>
    </row>
    <row r="4" spans="1:8" ht="15.75" thickBot="1" x14ac:dyDescent="0.3">
      <c r="B4" s="1"/>
    </row>
    <row r="5" spans="1:8" ht="38.25" x14ac:dyDescent="0.25">
      <c r="A5" s="3" t="s">
        <v>6</v>
      </c>
      <c r="B5" s="4" t="s">
        <v>7</v>
      </c>
      <c r="C5" s="5" t="s">
        <v>8</v>
      </c>
      <c r="D5" s="6" t="s">
        <v>9</v>
      </c>
      <c r="E5" s="7" t="s">
        <v>10</v>
      </c>
      <c r="F5" s="7" t="s">
        <v>11</v>
      </c>
      <c r="G5" s="7" t="s">
        <v>12</v>
      </c>
      <c r="H5" s="7" t="s">
        <v>13</v>
      </c>
    </row>
    <row r="6" spans="1:8" x14ac:dyDescent="0.25">
      <c r="A6" s="8">
        <v>27</v>
      </c>
      <c r="B6" s="9" t="s">
        <v>14</v>
      </c>
      <c r="C6" s="10">
        <f t="shared" ref="C6:C37" si="0">SUM(D6:H6)</f>
        <v>444918955</v>
      </c>
      <c r="D6" s="11">
        <v>57171623</v>
      </c>
      <c r="E6" s="11">
        <v>164277861</v>
      </c>
      <c r="F6" s="11">
        <v>102471957</v>
      </c>
      <c r="G6" s="11">
        <v>28189792</v>
      </c>
      <c r="H6" s="11">
        <v>92807722</v>
      </c>
    </row>
    <row r="7" spans="1:8" ht="25.5" x14ac:dyDescent="0.25">
      <c r="A7" s="8">
        <v>28</v>
      </c>
      <c r="B7" s="9" t="s">
        <v>15</v>
      </c>
      <c r="C7" s="10">
        <f t="shared" si="0"/>
        <v>74186582</v>
      </c>
      <c r="D7" s="11">
        <v>9479948</v>
      </c>
      <c r="E7" s="11">
        <v>29829089</v>
      </c>
      <c r="F7" s="11">
        <v>15687236</v>
      </c>
      <c r="G7" s="11">
        <v>4416017</v>
      </c>
      <c r="H7" s="11">
        <v>14774292</v>
      </c>
    </row>
    <row r="8" spans="1:8" x14ac:dyDescent="0.25">
      <c r="A8" s="8">
        <v>87</v>
      </c>
      <c r="B8" s="9" t="s">
        <v>16</v>
      </c>
      <c r="C8" s="10">
        <f t="shared" si="0"/>
        <v>354310295</v>
      </c>
      <c r="D8" s="11">
        <v>150801774</v>
      </c>
      <c r="E8" s="11">
        <v>39605829</v>
      </c>
      <c r="F8" s="11">
        <v>79380430</v>
      </c>
      <c r="G8" s="11">
        <v>36042158</v>
      </c>
      <c r="H8" s="11">
        <v>48480104</v>
      </c>
    </row>
    <row r="9" spans="1:8" x14ac:dyDescent="0.25">
      <c r="A9" s="8">
        <v>88</v>
      </c>
      <c r="B9" s="12" t="s">
        <v>17</v>
      </c>
      <c r="C9" s="13">
        <f t="shared" si="0"/>
        <v>0</v>
      </c>
      <c r="D9" s="14">
        <f>D10</f>
        <v>0</v>
      </c>
      <c r="E9" s="15">
        <f>E10</f>
        <v>0</v>
      </c>
      <c r="F9" s="15">
        <f>F10</f>
        <v>0</v>
      </c>
      <c r="G9" s="15">
        <f>G10</f>
        <v>0</v>
      </c>
      <c r="H9" s="15">
        <f>H10</f>
        <v>0</v>
      </c>
    </row>
    <row r="10" spans="1:8" ht="25.5" x14ac:dyDescent="0.25">
      <c r="A10" s="8">
        <v>89</v>
      </c>
      <c r="B10" s="12" t="s">
        <v>18</v>
      </c>
      <c r="C10" s="13">
        <f t="shared" si="0"/>
        <v>0</v>
      </c>
      <c r="D10" s="16"/>
      <c r="E10" s="17"/>
      <c r="F10" s="17"/>
      <c r="G10" s="17"/>
      <c r="H10" s="17"/>
    </row>
    <row r="11" spans="1:8" x14ac:dyDescent="0.25">
      <c r="A11" s="8">
        <v>90</v>
      </c>
      <c r="B11" s="12" t="s">
        <v>19</v>
      </c>
      <c r="C11" s="13">
        <f t="shared" si="0"/>
        <v>0</v>
      </c>
      <c r="D11" s="14">
        <f>D12</f>
        <v>0</v>
      </c>
      <c r="E11" s="15">
        <f>E12</f>
        <v>0</v>
      </c>
      <c r="F11" s="15">
        <f>F12</f>
        <v>0</v>
      </c>
      <c r="G11" s="15">
        <f>G12</f>
        <v>0</v>
      </c>
      <c r="H11" s="15">
        <f>H12</f>
        <v>0</v>
      </c>
    </row>
    <row r="12" spans="1:8" ht="25.5" x14ac:dyDescent="0.25">
      <c r="A12" s="8">
        <v>91</v>
      </c>
      <c r="B12" s="12" t="s">
        <v>20</v>
      </c>
      <c r="C12" s="13">
        <f t="shared" si="0"/>
        <v>0</v>
      </c>
      <c r="D12" s="14"/>
      <c r="E12" s="15"/>
      <c r="F12" s="15"/>
      <c r="G12" s="15"/>
      <c r="H12" s="15"/>
    </row>
    <row r="13" spans="1:8" x14ac:dyDescent="0.25">
      <c r="A13" s="8">
        <v>92</v>
      </c>
      <c r="B13" s="12" t="s">
        <v>21</v>
      </c>
      <c r="C13" s="13">
        <f t="shared" si="0"/>
        <v>8250000</v>
      </c>
      <c r="D13" s="15">
        <f>SUM(D14:D15)</f>
        <v>8250000</v>
      </c>
      <c r="E13" s="15">
        <f>SUM(E14:E15)</f>
        <v>0</v>
      </c>
      <c r="F13" s="15">
        <f>SUM(F14:F15)</f>
        <v>0</v>
      </c>
      <c r="G13" s="15">
        <f>SUM(G14:G15)</f>
        <v>0</v>
      </c>
      <c r="H13" s="15">
        <f>SUM(H14:H15)</f>
        <v>0</v>
      </c>
    </row>
    <row r="14" spans="1:8" x14ac:dyDescent="0.25">
      <c r="A14" s="8">
        <v>93</v>
      </c>
      <c r="B14" s="12" t="s">
        <v>22</v>
      </c>
      <c r="C14" s="13">
        <f t="shared" si="0"/>
        <v>0</v>
      </c>
      <c r="D14" s="16"/>
      <c r="E14" s="17"/>
      <c r="F14" s="17"/>
      <c r="G14" s="17"/>
      <c r="H14" s="17"/>
    </row>
    <row r="15" spans="1:8" x14ac:dyDescent="0.25">
      <c r="A15" s="8">
        <v>94</v>
      </c>
      <c r="B15" s="12" t="s">
        <v>23</v>
      </c>
      <c r="C15" s="13">
        <f t="shared" si="0"/>
        <v>8250000</v>
      </c>
      <c r="D15" s="16">
        <v>8250000</v>
      </c>
      <c r="E15" s="17"/>
      <c r="F15" s="17"/>
      <c r="G15" s="17"/>
      <c r="H15" s="17"/>
    </row>
    <row r="16" spans="1:8" x14ac:dyDescent="0.25">
      <c r="A16" s="8">
        <v>96</v>
      </c>
      <c r="B16" s="18" t="s">
        <v>24</v>
      </c>
      <c r="C16" s="13">
        <f t="shared" si="0"/>
        <v>8250000</v>
      </c>
      <c r="D16" s="19">
        <f>D9+D11+D13</f>
        <v>8250000</v>
      </c>
      <c r="E16" s="20">
        <f>E9+E11+E13</f>
        <v>0</v>
      </c>
      <c r="F16" s="20">
        <f>F9+F11+F13</f>
        <v>0</v>
      </c>
      <c r="G16" s="20">
        <f>G9+G11+G13</f>
        <v>0</v>
      </c>
      <c r="H16" s="20">
        <f>H9+H11+H13</f>
        <v>0</v>
      </c>
    </row>
    <row r="17" spans="1:8" x14ac:dyDescent="0.25">
      <c r="A17" s="8">
        <v>97</v>
      </c>
      <c r="B17" s="12" t="s">
        <v>25</v>
      </c>
      <c r="C17" s="13">
        <f t="shared" si="0"/>
        <v>46333688</v>
      </c>
      <c r="D17" s="16">
        <v>46333688</v>
      </c>
      <c r="E17" s="17"/>
      <c r="F17" s="17"/>
      <c r="G17" s="17"/>
      <c r="H17" s="17"/>
    </row>
    <row r="18" spans="1:8" ht="25.5" x14ac:dyDescent="0.25">
      <c r="A18" s="8">
        <v>98</v>
      </c>
      <c r="B18" s="12" t="s">
        <v>26</v>
      </c>
      <c r="C18" s="13">
        <f t="shared" si="0"/>
        <v>199009893</v>
      </c>
      <c r="D18" s="21">
        <f>SUM(D19:D22)</f>
        <v>199009893</v>
      </c>
      <c r="E18" s="22">
        <f>SUM(E19:E22)</f>
        <v>0</v>
      </c>
      <c r="F18" s="22">
        <f>SUM(F19:F22)</f>
        <v>0</v>
      </c>
      <c r="G18" s="22">
        <f>SUM(G19:G22)</f>
        <v>0</v>
      </c>
      <c r="H18" s="22">
        <f>SUM(H19:H22)</f>
        <v>0</v>
      </c>
    </row>
    <row r="19" spans="1:8" x14ac:dyDescent="0.25">
      <c r="A19" s="8">
        <v>99</v>
      </c>
      <c r="B19" s="12" t="s">
        <v>27</v>
      </c>
      <c r="C19" s="13">
        <f t="shared" si="0"/>
        <v>1000000</v>
      </c>
      <c r="D19" s="16">
        <v>1000000</v>
      </c>
      <c r="E19" s="17"/>
      <c r="F19" s="17"/>
      <c r="G19" s="17"/>
      <c r="H19" s="17"/>
    </row>
    <row r="20" spans="1:8" x14ac:dyDescent="0.25">
      <c r="A20" s="8">
        <v>100</v>
      </c>
      <c r="B20" s="12" t="s">
        <v>28</v>
      </c>
      <c r="C20" s="13">
        <f t="shared" si="0"/>
        <v>0</v>
      </c>
      <c r="D20" s="16"/>
      <c r="E20" s="17"/>
      <c r="F20" s="17"/>
      <c r="G20" s="17"/>
      <c r="H20" s="17"/>
    </row>
    <row r="21" spans="1:8" ht="25.5" x14ac:dyDescent="0.25">
      <c r="A21" s="8">
        <v>101</v>
      </c>
      <c r="B21" s="12" t="s">
        <v>29</v>
      </c>
      <c r="C21" s="13">
        <f t="shared" si="0"/>
        <v>0</v>
      </c>
      <c r="D21" s="16"/>
      <c r="E21" s="17"/>
      <c r="F21" s="17"/>
      <c r="G21" s="17"/>
      <c r="H21" s="17"/>
    </row>
    <row r="22" spans="1:8" x14ac:dyDescent="0.25">
      <c r="A22" s="8">
        <v>102</v>
      </c>
      <c r="B22" s="12" t="s">
        <v>30</v>
      </c>
      <c r="C22" s="13">
        <f t="shared" si="0"/>
        <v>198009893</v>
      </c>
      <c r="D22" s="16">
        <v>198009893</v>
      </c>
      <c r="E22" s="17"/>
      <c r="F22" s="17"/>
      <c r="G22" s="17"/>
      <c r="H22" s="17"/>
    </row>
    <row r="23" spans="1:8" ht="25.5" x14ac:dyDescent="0.25">
      <c r="A23" s="8">
        <v>103</v>
      </c>
      <c r="B23" s="12" t="s">
        <v>31</v>
      </c>
      <c r="C23" s="13">
        <f t="shared" si="0"/>
        <v>34262186</v>
      </c>
      <c r="D23" s="16">
        <v>34262186</v>
      </c>
      <c r="E23" s="17"/>
      <c r="F23" s="17"/>
      <c r="G23" s="17"/>
      <c r="H23" s="17"/>
    </row>
    <row r="24" spans="1:8" x14ac:dyDescent="0.25">
      <c r="A24" s="8"/>
      <c r="B24" s="12" t="s">
        <v>32</v>
      </c>
      <c r="C24" s="13">
        <f t="shared" si="0"/>
        <v>0</v>
      </c>
      <c r="D24" s="16"/>
      <c r="E24" s="17"/>
      <c r="F24" s="17"/>
      <c r="G24" s="17"/>
      <c r="H24" s="17"/>
    </row>
    <row r="25" spans="1:8" x14ac:dyDescent="0.25">
      <c r="A25" s="8">
        <v>104</v>
      </c>
      <c r="B25" s="12" t="s">
        <v>33</v>
      </c>
      <c r="C25" s="13">
        <f t="shared" si="0"/>
        <v>92297572</v>
      </c>
      <c r="D25" s="16">
        <v>92297572</v>
      </c>
      <c r="E25" s="17"/>
      <c r="F25" s="17"/>
      <c r="G25" s="17"/>
      <c r="H25" s="17"/>
    </row>
    <row r="26" spans="1:8" x14ac:dyDescent="0.25">
      <c r="A26" s="8">
        <v>105</v>
      </c>
      <c r="B26" s="18" t="s">
        <v>34</v>
      </c>
      <c r="C26" s="13">
        <f t="shared" si="0"/>
        <v>371903339</v>
      </c>
      <c r="D26" s="19">
        <f>D17+D18+D23+D24+D25</f>
        <v>371903339</v>
      </c>
      <c r="E26" s="20">
        <f>E17+E18+E23+E24+E25</f>
        <v>0</v>
      </c>
      <c r="F26" s="20">
        <f>F17+F18+F23+F24+F25</f>
        <v>0</v>
      </c>
      <c r="G26" s="20">
        <f>G17+G18+G23+G24+G25</f>
        <v>0</v>
      </c>
      <c r="H26" s="20">
        <f>H17+H18+H23+H24+H25</f>
        <v>0</v>
      </c>
    </row>
    <row r="27" spans="1:8" x14ac:dyDescent="0.25">
      <c r="A27" s="8">
        <v>106</v>
      </c>
      <c r="B27" s="12" t="s">
        <v>35</v>
      </c>
      <c r="C27" s="13">
        <f t="shared" si="0"/>
        <v>480000</v>
      </c>
      <c r="D27" s="16">
        <v>130000</v>
      </c>
      <c r="E27" s="17">
        <v>300000</v>
      </c>
      <c r="F27" s="17"/>
      <c r="G27" s="17">
        <v>50000</v>
      </c>
      <c r="H27" s="17"/>
    </row>
    <row r="28" spans="1:8" x14ac:dyDescent="0.25">
      <c r="A28" s="8">
        <v>107</v>
      </c>
      <c r="B28" s="12" t="s">
        <v>36</v>
      </c>
      <c r="C28" s="13">
        <f t="shared" si="0"/>
        <v>297241669</v>
      </c>
      <c r="D28" s="16">
        <v>297241669</v>
      </c>
      <c r="E28" s="17"/>
      <c r="F28" s="17"/>
      <c r="G28" s="17"/>
      <c r="H28" s="17"/>
    </row>
    <row r="29" spans="1:8" x14ac:dyDescent="0.25">
      <c r="A29" s="8">
        <v>108</v>
      </c>
      <c r="B29" s="12" t="s">
        <v>37</v>
      </c>
      <c r="C29" s="13">
        <f t="shared" si="0"/>
        <v>3812598</v>
      </c>
      <c r="D29" s="16">
        <v>198110</v>
      </c>
      <c r="E29" s="17">
        <v>2562992</v>
      </c>
      <c r="F29" s="17">
        <v>470000</v>
      </c>
      <c r="G29" s="17">
        <v>31496</v>
      </c>
      <c r="H29" s="17">
        <v>550000</v>
      </c>
    </row>
    <row r="30" spans="1:8" x14ac:dyDescent="0.25">
      <c r="A30" s="8">
        <v>109</v>
      </c>
      <c r="B30" s="12" t="s">
        <v>38</v>
      </c>
      <c r="C30" s="13">
        <f t="shared" si="0"/>
        <v>45398122</v>
      </c>
      <c r="D30" s="16">
        <v>32695122</v>
      </c>
      <c r="E30" s="17">
        <v>4000000</v>
      </c>
      <c r="F30" s="17">
        <v>3749623</v>
      </c>
      <c r="G30" s="17">
        <v>3803377</v>
      </c>
      <c r="H30" s="17">
        <v>1150000</v>
      </c>
    </row>
    <row r="31" spans="1:8" ht="25.5" x14ac:dyDescent="0.25">
      <c r="A31" s="8">
        <v>110</v>
      </c>
      <c r="B31" s="12" t="s">
        <v>39</v>
      </c>
      <c r="C31" s="13">
        <f t="shared" si="0"/>
        <v>25951981</v>
      </c>
      <c r="D31" s="16">
        <v>21733359</v>
      </c>
      <c r="E31" s="17">
        <v>1853008</v>
      </c>
      <c r="F31" s="17">
        <v>1139298</v>
      </c>
      <c r="G31" s="17">
        <v>767316</v>
      </c>
      <c r="H31" s="17">
        <v>459000</v>
      </c>
    </row>
    <row r="32" spans="1:8" x14ac:dyDescent="0.25">
      <c r="A32" s="8">
        <v>111</v>
      </c>
      <c r="B32" s="18" t="s">
        <v>40</v>
      </c>
      <c r="C32" s="13">
        <f t="shared" si="0"/>
        <v>372884370</v>
      </c>
      <c r="D32" s="19">
        <f>SUM(D27:D31)</f>
        <v>351998260</v>
      </c>
      <c r="E32" s="20">
        <f>SUM(E27:E31)</f>
        <v>8716000</v>
      </c>
      <c r="F32" s="20">
        <f>SUM(F27:F31)</f>
        <v>5358921</v>
      </c>
      <c r="G32" s="20">
        <f>SUM(G27:G31)</f>
        <v>4652189</v>
      </c>
      <c r="H32" s="20">
        <f>SUM(H27:H31)</f>
        <v>2159000</v>
      </c>
    </row>
    <row r="33" spans="1:8" x14ac:dyDescent="0.25">
      <c r="A33" s="8">
        <v>112</v>
      </c>
      <c r="B33" s="12" t="s">
        <v>41</v>
      </c>
      <c r="C33" s="13">
        <f t="shared" si="0"/>
        <v>110850171</v>
      </c>
      <c r="D33" s="16">
        <v>110850171</v>
      </c>
      <c r="E33" s="17"/>
      <c r="F33" s="17"/>
      <c r="G33" s="17"/>
      <c r="H33" s="17"/>
    </row>
    <row r="34" spans="1:8" x14ac:dyDescent="0.25">
      <c r="A34" s="8"/>
      <c r="B34" s="12" t="s">
        <v>42</v>
      </c>
      <c r="C34" s="13">
        <f t="shared" si="0"/>
        <v>278740</v>
      </c>
      <c r="D34" s="16">
        <v>78740</v>
      </c>
      <c r="E34" s="17">
        <v>200000</v>
      </c>
      <c r="F34" s="17"/>
      <c r="G34" s="17"/>
      <c r="H34" s="17"/>
    </row>
    <row r="35" spans="1:8" x14ac:dyDescent="0.25">
      <c r="A35" s="8">
        <v>113</v>
      </c>
      <c r="B35" s="12" t="s">
        <v>43</v>
      </c>
      <c r="C35" s="13">
        <f t="shared" si="0"/>
        <v>0</v>
      </c>
      <c r="D35" s="16"/>
      <c r="E35" s="17"/>
      <c r="F35" s="17"/>
      <c r="G35" s="17"/>
      <c r="H35" s="17"/>
    </row>
    <row r="36" spans="1:8" ht="25.5" x14ac:dyDescent="0.25">
      <c r="A36" s="8">
        <v>114</v>
      </c>
      <c r="B36" s="12" t="s">
        <v>44</v>
      </c>
      <c r="C36" s="13">
        <f t="shared" si="0"/>
        <v>16223006</v>
      </c>
      <c r="D36" s="16">
        <v>16169006</v>
      </c>
      <c r="E36" s="17">
        <v>54000</v>
      </c>
      <c r="F36" s="17"/>
      <c r="G36" s="17"/>
      <c r="H36" s="17"/>
    </row>
    <row r="37" spans="1:8" x14ac:dyDescent="0.25">
      <c r="A37" s="8">
        <v>115</v>
      </c>
      <c r="B37" s="18" t="s">
        <v>45</v>
      </c>
      <c r="C37" s="13">
        <f t="shared" si="0"/>
        <v>127351917</v>
      </c>
      <c r="D37" s="19">
        <f>SUM(D33:D36)</f>
        <v>127097917</v>
      </c>
      <c r="E37" s="20">
        <f>SUM(E33:E36)</f>
        <v>254000</v>
      </c>
      <c r="F37" s="20">
        <f>SUM(F33:F36)</f>
        <v>0</v>
      </c>
      <c r="G37" s="20">
        <f>SUM(G33:G36)</f>
        <v>0</v>
      </c>
      <c r="H37" s="20">
        <f>SUM(H33:H36)</f>
        <v>0</v>
      </c>
    </row>
    <row r="38" spans="1:8" ht="25.5" x14ac:dyDescent="0.25">
      <c r="A38" s="8">
        <v>116</v>
      </c>
      <c r="B38" s="12" t="s">
        <v>46</v>
      </c>
      <c r="C38" s="13">
        <f>SUM(D38:H38)</f>
        <v>34250362</v>
      </c>
      <c r="D38" s="14">
        <v>34250362</v>
      </c>
      <c r="E38" s="15">
        <f>SUM(E39:E41)</f>
        <v>0</v>
      </c>
      <c r="F38" s="15">
        <f>SUM(F39:F41)</f>
        <v>0</v>
      </c>
      <c r="G38" s="15">
        <f>SUM(G39:G41)</f>
        <v>0</v>
      </c>
      <c r="H38" s="15">
        <f>SUM(H39:H41)</f>
        <v>0</v>
      </c>
    </row>
    <row r="39" spans="1:8" ht="25.5" x14ac:dyDescent="0.25">
      <c r="A39" s="8">
        <v>119</v>
      </c>
      <c r="B39" s="12" t="s">
        <v>47</v>
      </c>
      <c r="C39" s="13">
        <f t="shared" ref="C39:C48" si="1">SUM(D39:H39)</f>
        <v>482790</v>
      </c>
      <c r="D39" s="16">
        <v>482790</v>
      </c>
      <c r="E39" s="17"/>
      <c r="F39" s="17"/>
      <c r="G39" s="17"/>
      <c r="H39" s="17"/>
    </row>
    <row r="40" spans="1:8" ht="25.5" x14ac:dyDescent="0.25">
      <c r="A40" s="8">
        <v>118</v>
      </c>
      <c r="B40" s="12" t="s">
        <v>48</v>
      </c>
      <c r="C40" s="13">
        <f t="shared" si="1"/>
        <v>0</v>
      </c>
      <c r="D40" s="16"/>
      <c r="E40" s="17"/>
      <c r="F40" s="17"/>
      <c r="G40" s="17"/>
      <c r="H40" s="17"/>
    </row>
    <row r="41" spans="1:8" x14ac:dyDescent="0.25">
      <c r="A41" s="8">
        <v>117</v>
      </c>
      <c r="B41" s="12" t="s">
        <v>49</v>
      </c>
      <c r="C41" s="13">
        <f t="shared" si="1"/>
        <v>145530</v>
      </c>
      <c r="D41" s="16">
        <v>145530</v>
      </c>
      <c r="E41" s="17"/>
      <c r="F41" s="17"/>
      <c r="G41" s="17"/>
      <c r="H41" s="17"/>
    </row>
    <row r="42" spans="1:8" x14ac:dyDescent="0.25">
      <c r="A42" s="8">
        <v>120</v>
      </c>
      <c r="B42" s="18" t="s">
        <v>50</v>
      </c>
      <c r="C42" s="13">
        <f t="shared" si="1"/>
        <v>34733152</v>
      </c>
      <c r="D42" s="19">
        <f>D38+D39</f>
        <v>34733152</v>
      </c>
      <c r="E42" s="19">
        <f t="shared" ref="E42:H42" si="2">E38+E39</f>
        <v>0</v>
      </c>
      <c r="F42" s="19">
        <f t="shared" si="2"/>
        <v>0</v>
      </c>
      <c r="G42" s="19">
        <f t="shared" si="2"/>
        <v>0</v>
      </c>
      <c r="H42" s="19">
        <f t="shared" si="2"/>
        <v>0</v>
      </c>
    </row>
    <row r="43" spans="1:8" x14ac:dyDescent="0.25">
      <c r="A43" s="8">
        <v>121</v>
      </c>
      <c r="B43" s="23" t="s">
        <v>51</v>
      </c>
      <c r="C43" s="13">
        <f t="shared" si="1"/>
        <v>1788538610</v>
      </c>
      <c r="D43" s="24">
        <f>D6+D7+D8+D16+D26+D32+D37+D42</f>
        <v>1111436013</v>
      </c>
      <c r="E43" s="25">
        <f>E6+E7+E8+E16+E26+E32+E37+E42</f>
        <v>242682779</v>
      </c>
      <c r="F43" s="25">
        <f>F6+F7+F8+F16+F26+F32+F37+F42</f>
        <v>202898544</v>
      </c>
      <c r="G43" s="25">
        <f>G6+G7+G8+G16+G26+G32+G37+G42</f>
        <v>73300156</v>
      </c>
      <c r="H43" s="25">
        <f>H6+H7+H8+H16+H26+H32+H37+H42</f>
        <v>158221118</v>
      </c>
    </row>
    <row r="44" spans="1:8" ht="25.5" x14ac:dyDescent="0.25">
      <c r="A44" s="8">
        <v>122</v>
      </c>
      <c r="B44" s="12" t="s">
        <v>52</v>
      </c>
      <c r="C44" s="13">
        <f t="shared" si="1"/>
        <v>18237164</v>
      </c>
      <c r="D44" s="26">
        <v>18237164</v>
      </c>
      <c r="E44" s="17"/>
      <c r="F44" s="17"/>
      <c r="G44" s="17"/>
      <c r="H44" s="17"/>
    </row>
    <row r="45" spans="1:8" ht="25.5" x14ac:dyDescent="0.25">
      <c r="A45" s="8">
        <v>123</v>
      </c>
      <c r="B45" s="12" t="s">
        <v>53</v>
      </c>
      <c r="C45" s="13">
        <f>SUM(D45:H45)</f>
        <v>563057982</v>
      </c>
      <c r="D45" s="27">
        <f>'[1]25'!C76</f>
        <v>563057982</v>
      </c>
      <c r="E45" s="17"/>
      <c r="F45" s="17"/>
      <c r="G45" s="17"/>
      <c r="H45" s="17"/>
    </row>
    <row r="46" spans="1:8" x14ac:dyDescent="0.25">
      <c r="A46" s="8">
        <v>124</v>
      </c>
      <c r="B46" s="12" t="s">
        <v>54</v>
      </c>
      <c r="C46" s="13">
        <f t="shared" si="1"/>
        <v>581295146</v>
      </c>
      <c r="D46" s="14">
        <f>SUM(D44:D45)</f>
        <v>581295146</v>
      </c>
      <c r="E46" s="15">
        <f>SUM(E44:E45)</f>
        <v>0</v>
      </c>
      <c r="F46" s="15">
        <f>SUM(F44:F45)</f>
        <v>0</v>
      </c>
      <c r="G46" s="15">
        <f>SUM(G44:G45)</f>
        <v>0</v>
      </c>
      <c r="H46" s="15">
        <f>SUM(H44:H45)</f>
        <v>0</v>
      </c>
    </row>
    <row r="47" spans="1:8" ht="15.75" thickBot="1" x14ac:dyDescent="0.3">
      <c r="A47" s="8">
        <v>125</v>
      </c>
      <c r="B47" s="28" t="s">
        <v>55</v>
      </c>
      <c r="C47" s="13">
        <f t="shared" si="1"/>
        <v>581295146</v>
      </c>
      <c r="D47" s="29">
        <f>D46</f>
        <v>581295146</v>
      </c>
      <c r="E47" s="30">
        <f>E46</f>
        <v>0</v>
      </c>
      <c r="F47" s="30">
        <f>F46</f>
        <v>0</v>
      </c>
      <c r="G47" s="30">
        <f>G46</f>
        <v>0</v>
      </c>
      <c r="H47" s="30">
        <f>H46</f>
        <v>0</v>
      </c>
    </row>
    <row r="48" spans="1:8" ht="16.5" thickTop="1" thickBot="1" x14ac:dyDescent="0.3">
      <c r="A48" s="8">
        <v>126</v>
      </c>
      <c r="B48" s="31" t="s">
        <v>56</v>
      </c>
      <c r="C48" s="13">
        <f t="shared" si="1"/>
        <v>2369833756</v>
      </c>
      <c r="D48" s="32">
        <f>D43+D47</f>
        <v>1692731159</v>
      </c>
      <c r="E48" s="33">
        <f>E43+E47</f>
        <v>242682779</v>
      </c>
      <c r="F48" s="33">
        <f>F43+F47</f>
        <v>202898544</v>
      </c>
      <c r="G48" s="33">
        <f>G43+G47</f>
        <v>73300156</v>
      </c>
      <c r="H48" s="33">
        <f>H43+H47</f>
        <v>158221118</v>
      </c>
    </row>
    <row r="49" spans="3:8" ht="15.75" thickTop="1" x14ac:dyDescent="0.25">
      <c r="C49" s="34">
        <f>'[1]25'!C79</f>
        <v>2369833756</v>
      </c>
      <c r="D49" s="34">
        <f>D48-'[1]25'!D79</f>
        <v>0</v>
      </c>
      <c r="E49" s="34">
        <f>E48-'[1]25'!E79</f>
        <v>0</v>
      </c>
      <c r="F49" s="34">
        <f>F48-'[1]25'!F79</f>
        <v>0</v>
      </c>
      <c r="G49" s="34">
        <f>G48-'[1]25'!G79</f>
        <v>0</v>
      </c>
      <c r="H49" s="34">
        <f>H48-'[1]25'!H79</f>
        <v>0</v>
      </c>
    </row>
    <row r="50" spans="3:8" x14ac:dyDescent="0.25">
      <c r="C50" s="34">
        <f>C49-C48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2d.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2021-05-31T09:43:51Z</dcterms:created>
  <dcterms:modified xsi:type="dcterms:W3CDTF">2021-05-31T09:46:44Z</dcterms:modified>
</cp:coreProperties>
</file>