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730" windowHeight="9780" activeTab="10"/>
  </bookViews>
  <sheets>
    <sheet name="1.a" sheetId="9" r:id="rId1"/>
    <sheet name="1b" sheetId="1" r:id="rId2"/>
    <sheet name="2a" sheetId="15" r:id="rId3"/>
    <sheet name="2b" sheetId="17" r:id="rId4"/>
    <sheet name="2d" sheetId="2" r:id="rId5"/>
    <sheet name="4.mell" sheetId="11" r:id="rId6"/>
    <sheet name="6.mell." sheetId="12" r:id="rId7"/>
    <sheet name="9a" sheetId="24" r:id="rId8"/>
    <sheet name="9b mell" sheetId="19" r:id="rId9"/>
    <sheet name="9c mell" sheetId="20" r:id="rId10"/>
    <sheet name="13. mell" sheetId="14" r:id="rId11"/>
  </sheets>
  <definedNames>
    <definedName name="_xlnm.Print_Area" localSheetId="10">'13. mell'!$B$1:$O$33</definedName>
  </definedNames>
  <calcPr calcId="124519"/>
</workbook>
</file>

<file path=xl/calcChain.xml><?xml version="1.0" encoding="utf-8"?>
<calcChain xmlns="http://schemas.openxmlformats.org/spreadsheetml/2006/main">
  <c r="F24" i="15"/>
  <c r="F47" i="17"/>
  <c r="F46"/>
  <c r="D152" i="24"/>
  <c r="D153"/>
  <c r="D154"/>
  <c r="D156"/>
  <c r="D151"/>
  <c r="E114"/>
  <c r="E115"/>
  <c r="E116"/>
  <c r="E117"/>
  <c r="E118"/>
  <c r="E119"/>
  <c r="E120"/>
  <c r="E121"/>
  <c r="E122"/>
  <c r="D116"/>
  <c r="D117"/>
  <c r="D118"/>
  <c r="D119"/>
  <c r="D120"/>
  <c r="D121"/>
  <c r="E113"/>
  <c r="F113"/>
  <c r="G113"/>
  <c r="H113"/>
  <c r="I113"/>
  <c r="D113"/>
  <c r="I122"/>
  <c r="I123"/>
  <c r="I124"/>
  <c r="I125"/>
  <c r="I126"/>
  <c r="I127"/>
  <c r="I128"/>
  <c r="I129"/>
  <c r="I130"/>
  <c r="I132"/>
  <c r="I133"/>
  <c r="I134"/>
  <c r="I135"/>
  <c r="I136"/>
  <c r="I137"/>
  <c r="I138"/>
  <c r="I139"/>
  <c r="I140"/>
  <c r="I141"/>
  <c r="I142"/>
  <c r="I143"/>
  <c r="I144"/>
  <c r="I145"/>
  <c r="I147"/>
  <c r="I148"/>
  <c r="I149"/>
  <c r="I150"/>
  <c r="I151"/>
  <c r="I152"/>
  <c r="I153"/>
  <c r="I154"/>
  <c r="I155"/>
  <c r="I156"/>
  <c r="I157"/>
  <c r="H122"/>
  <c r="H123"/>
  <c r="H124"/>
  <c r="H125"/>
  <c r="H126"/>
  <c r="H127"/>
  <c r="H128"/>
  <c r="H129"/>
  <c r="H130"/>
  <c r="H132"/>
  <c r="H133"/>
  <c r="H134"/>
  <c r="H135"/>
  <c r="H136"/>
  <c r="H137"/>
  <c r="H138"/>
  <c r="H139"/>
  <c r="H140"/>
  <c r="H141"/>
  <c r="H142"/>
  <c r="H143"/>
  <c r="H144"/>
  <c r="H145"/>
  <c r="H147"/>
  <c r="H148"/>
  <c r="H149"/>
  <c r="H150"/>
  <c r="H151"/>
  <c r="H152"/>
  <c r="H153"/>
  <c r="H154"/>
  <c r="H155"/>
  <c r="H156"/>
  <c r="H157"/>
  <c r="G122"/>
  <c r="G123"/>
  <c r="G124"/>
  <c r="G125"/>
  <c r="G126"/>
  <c r="G127"/>
  <c r="G128"/>
  <c r="G129"/>
  <c r="G130"/>
  <c r="G132"/>
  <c r="G133"/>
  <c r="G134"/>
  <c r="G135"/>
  <c r="G137"/>
  <c r="G138"/>
  <c r="G139"/>
  <c r="G140"/>
  <c r="G141"/>
  <c r="G142"/>
  <c r="G143"/>
  <c r="G144"/>
  <c r="G145"/>
  <c r="G147"/>
  <c r="G148"/>
  <c r="G149"/>
  <c r="G150"/>
  <c r="G151"/>
  <c r="G152"/>
  <c r="G153"/>
  <c r="G154"/>
  <c r="G155"/>
  <c r="G156"/>
  <c r="G157"/>
  <c r="F122"/>
  <c r="F123"/>
  <c r="F124"/>
  <c r="F125"/>
  <c r="F126"/>
  <c r="F127"/>
  <c r="F128"/>
  <c r="F129"/>
  <c r="F130"/>
  <c r="F132"/>
  <c r="F133"/>
  <c r="F134"/>
  <c r="F135"/>
  <c r="F136"/>
  <c r="F137"/>
  <c r="F138"/>
  <c r="F139"/>
  <c r="F140"/>
  <c r="F141"/>
  <c r="F142"/>
  <c r="F143"/>
  <c r="F144"/>
  <c r="F145"/>
  <c r="F147"/>
  <c r="F148"/>
  <c r="F149"/>
  <c r="F150"/>
  <c r="F151"/>
  <c r="F152"/>
  <c r="F153"/>
  <c r="F154"/>
  <c r="F155"/>
  <c r="F156"/>
  <c r="F157"/>
  <c r="E147"/>
  <c r="E148"/>
  <c r="E149"/>
  <c r="E150"/>
  <c r="E151"/>
  <c r="E152"/>
  <c r="E153"/>
  <c r="E154"/>
  <c r="E156"/>
  <c r="E124"/>
  <c r="E125"/>
  <c r="E126"/>
  <c r="E127"/>
  <c r="E128"/>
  <c r="E129"/>
  <c r="E130"/>
  <c r="E132"/>
  <c r="E133"/>
  <c r="E134"/>
  <c r="E135"/>
  <c r="E137"/>
  <c r="E138"/>
  <c r="E139"/>
  <c r="E140"/>
  <c r="E141"/>
  <c r="E142"/>
  <c r="E143"/>
  <c r="E144"/>
  <c r="F121"/>
  <c r="G121"/>
  <c r="H121"/>
  <c r="I121"/>
  <c r="D128"/>
  <c r="D129"/>
  <c r="D137"/>
  <c r="D138"/>
  <c r="D139"/>
  <c r="D141"/>
  <c r="D142"/>
  <c r="D143"/>
  <c r="D144"/>
  <c r="F120"/>
  <c r="G120"/>
  <c r="H120"/>
  <c r="I120"/>
  <c r="D105"/>
  <c r="D106"/>
  <c r="E96"/>
  <c r="F96"/>
  <c r="G96"/>
  <c r="H96"/>
  <c r="I96"/>
  <c r="E92"/>
  <c r="F92"/>
  <c r="G92"/>
  <c r="H92"/>
  <c r="I92"/>
  <c r="E91"/>
  <c r="F91"/>
  <c r="G91"/>
  <c r="H91"/>
  <c r="I91"/>
  <c r="E90"/>
  <c r="F90"/>
  <c r="G90"/>
  <c r="H90"/>
  <c r="I90"/>
  <c r="D93"/>
  <c r="D95"/>
  <c r="D96"/>
  <c r="D97"/>
  <c r="D99"/>
  <c r="D102"/>
  <c r="D108"/>
  <c r="D109"/>
  <c r="D110"/>
  <c r="D112"/>
  <c r="D147"/>
  <c r="D148"/>
  <c r="D149"/>
  <c r="I93"/>
  <c r="I94"/>
  <c r="I95"/>
  <c r="I97"/>
  <c r="I98"/>
  <c r="I99"/>
  <c r="I100"/>
  <c r="I101"/>
  <c r="I102"/>
  <c r="I103"/>
  <c r="I104"/>
  <c r="I105"/>
  <c r="I106"/>
  <c r="I107"/>
  <c r="I108"/>
  <c r="I109"/>
  <c r="I110"/>
  <c r="I111"/>
  <c r="I112"/>
  <c r="I114"/>
  <c r="I115"/>
  <c r="I116"/>
  <c r="I117"/>
  <c r="I118"/>
  <c r="I119"/>
  <c r="H93"/>
  <c r="H94"/>
  <c r="H95"/>
  <c r="H97"/>
  <c r="H98"/>
  <c r="H99"/>
  <c r="H100"/>
  <c r="H101"/>
  <c r="H102"/>
  <c r="H103"/>
  <c r="H104"/>
  <c r="H105"/>
  <c r="H106"/>
  <c r="H107"/>
  <c r="H108"/>
  <c r="H109"/>
  <c r="H110"/>
  <c r="H111"/>
  <c r="H112"/>
  <c r="H114"/>
  <c r="H115"/>
  <c r="H116"/>
  <c r="H117"/>
  <c r="H118"/>
  <c r="H119"/>
  <c r="G93"/>
  <c r="G94"/>
  <c r="G95"/>
  <c r="G97"/>
  <c r="G98"/>
  <c r="G99"/>
  <c r="G100"/>
  <c r="G101"/>
  <c r="G102"/>
  <c r="G103"/>
  <c r="G104"/>
  <c r="G105"/>
  <c r="G106"/>
  <c r="G107"/>
  <c r="G108"/>
  <c r="G109"/>
  <c r="G110"/>
  <c r="G111"/>
  <c r="G112"/>
  <c r="G114"/>
  <c r="G115"/>
  <c r="G116"/>
  <c r="G117"/>
  <c r="G118"/>
  <c r="G119"/>
  <c r="F93"/>
  <c r="F94"/>
  <c r="F95"/>
  <c r="F97"/>
  <c r="F98"/>
  <c r="F99"/>
  <c r="F100"/>
  <c r="F101"/>
  <c r="F102"/>
  <c r="F103"/>
  <c r="F104"/>
  <c r="F105"/>
  <c r="F106"/>
  <c r="F107"/>
  <c r="F108"/>
  <c r="F109"/>
  <c r="F110"/>
  <c r="F111"/>
  <c r="F112"/>
  <c r="F114"/>
  <c r="F115"/>
  <c r="F116"/>
  <c r="F117"/>
  <c r="F118"/>
  <c r="F119"/>
  <c r="E93"/>
  <c r="E94"/>
  <c r="E95"/>
  <c r="E97"/>
  <c r="E98"/>
  <c r="E99"/>
  <c r="E100"/>
  <c r="E102"/>
  <c r="E103"/>
  <c r="E104"/>
  <c r="E105"/>
  <c r="E106"/>
  <c r="E108"/>
  <c r="E109"/>
  <c r="E110"/>
  <c r="E111"/>
  <c r="E112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G9"/>
  <c r="G10"/>
  <c r="G11"/>
  <c r="G12"/>
  <c r="G13"/>
  <c r="G14"/>
  <c r="G15"/>
  <c r="G16"/>
  <c r="G17"/>
  <c r="G18"/>
  <c r="G20"/>
  <c r="G21"/>
  <c r="G22"/>
  <c r="G23"/>
  <c r="G24"/>
  <c r="G25"/>
  <c r="G26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6"/>
  <c r="G77"/>
  <c r="G78"/>
  <c r="G79"/>
  <c r="G80"/>
  <c r="G81"/>
  <c r="G82"/>
  <c r="G83"/>
  <c r="G84"/>
  <c r="G85"/>
  <c r="G86"/>
  <c r="G87"/>
  <c r="G8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E9"/>
  <c r="E10"/>
  <c r="E11"/>
  <c r="E12"/>
  <c r="E13"/>
  <c r="E15"/>
  <c r="E16"/>
  <c r="E17"/>
  <c r="E18"/>
  <c r="E20"/>
  <c r="E21"/>
  <c r="E22"/>
  <c r="E23"/>
  <c r="E24"/>
  <c r="E25"/>
  <c r="E26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1"/>
  <c r="E62"/>
  <c r="E63"/>
  <c r="E64"/>
  <c r="E65"/>
  <c r="E66"/>
  <c r="E67"/>
  <c r="E68"/>
  <c r="E69"/>
  <c r="E70"/>
  <c r="E71"/>
  <c r="E72"/>
  <c r="E73"/>
  <c r="E74"/>
  <c r="E76"/>
  <c r="E77"/>
  <c r="E78"/>
  <c r="E79"/>
  <c r="E80"/>
  <c r="E81"/>
  <c r="E82"/>
  <c r="E83"/>
  <c r="E84"/>
  <c r="E85"/>
  <c r="E87"/>
  <c r="D11"/>
  <c r="D13"/>
  <c r="D15"/>
  <c r="D16"/>
  <c r="D17"/>
  <c r="D18"/>
  <c r="D21"/>
  <c r="D23"/>
  <c r="D24"/>
  <c r="D25"/>
  <c r="D29"/>
  <c r="D30"/>
  <c r="D31"/>
  <c r="D32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6"/>
  <c r="D57"/>
  <c r="D58"/>
  <c r="D59"/>
  <c r="D61"/>
  <c r="D62"/>
  <c r="D63"/>
  <c r="D64"/>
  <c r="D65"/>
  <c r="D66"/>
  <c r="D67"/>
  <c r="D68"/>
  <c r="D69"/>
  <c r="D70"/>
  <c r="D71"/>
  <c r="D72"/>
  <c r="D73"/>
  <c r="D74"/>
  <c r="D76"/>
  <c r="D77"/>
  <c r="D78"/>
  <c r="D79"/>
  <c r="D80"/>
  <c r="D81"/>
  <c r="D82"/>
  <c r="D83"/>
  <c r="D84"/>
  <c r="D85"/>
  <c r="D87"/>
  <c r="E8"/>
  <c r="F8"/>
  <c r="G8"/>
  <c r="H8"/>
  <c r="I8"/>
  <c r="F44" i="17"/>
  <c r="F43"/>
  <c r="F25" i="15"/>
  <c r="F23"/>
  <c r="F26"/>
  <c r="F22"/>
  <c r="F45" i="17"/>
  <c r="F42"/>
  <c r="H156" i="20"/>
  <c r="F156"/>
  <c r="D155"/>
  <c r="I154"/>
  <c r="I156"/>
  <c r="H154"/>
  <c r="G154"/>
  <c r="G156"/>
  <c r="F154"/>
  <c r="E154"/>
  <c r="E156"/>
  <c r="D156"/>
  <c r="D153"/>
  <c r="D152"/>
  <c r="D151"/>
  <c r="D150"/>
  <c r="D149"/>
  <c r="D148"/>
  <c r="D147"/>
  <c r="D146"/>
  <c r="I144"/>
  <c r="H144"/>
  <c r="G144"/>
  <c r="F144"/>
  <c r="E144"/>
  <c r="D144"/>
  <c r="D143"/>
  <c r="D142"/>
  <c r="D141"/>
  <c r="D140"/>
  <c r="D139"/>
  <c r="D138"/>
  <c r="D137"/>
  <c r="D136"/>
  <c r="I135"/>
  <c r="H135"/>
  <c r="G135"/>
  <c r="F135"/>
  <c r="E135"/>
  <c r="D135"/>
  <c r="D134"/>
  <c r="D133"/>
  <c r="D132"/>
  <c r="D131"/>
  <c r="I130"/>
  <c r="H130"/>
  <c r="G130"/>
  <c r="F130"/>
  <c r="E130"/>
  <c r="D130"/>
  <c r="D129"/>
  <c r="D128"/>
  <c r="D127"/>
  <c r="D126"/>
  <c r="D125"/>
  <c r="D124"/>
  <c r="D123"/>
  <c r="D121"/>
  <c r="D120"/>
  <c r="D119"/>
  <c r="D118"/>
  <c r="D117"/>
  <c r="D116"/>
  <c r="D115"/>
  <c r="D114"/>
  <c r="D113"/>
  <c r="D112"/>
  <c r="D111"/>
  <c r="D110"/>
  <c r="D109"/>
  <c r="D108"/>
  <c r="I107"/>
  <c r="I122"/>
  <c r="I145"/>
  <c r="H107"/>
  <c r="H122"/>
  <c r="G107"/>
  <c r="G122"/>
  <c r="F107"/>
  <c r="F122"/>
  <c r="E107"/>
  <c r="E122"/>
  <c r="D107"/>
  <c r="D106"/>
  <c r="D105"/>
  <c r="D104"/>
  <c r="D103"/>
  <c r="D102"/>
  <c r="I101"/>
  <c r="H101"/>
  <c r="H145"/>
  <c r="H157"/>
  <c r="G101"/>
  <c r="F101"/>
  <c r="F145"/>
  <c r="F157"/>
  <c r="E101"/>
  <c r="D101"/>
  <c r="D100"/>
  <c r="D99"/>
  <c r="D98"/>
  <c r="D97"/>
  <c r="D96"/>
  <c r="D95"/>
  <c r="D94"/>
  <c r="D93"/>
  <c r="D92"/>
  <c r="D91"/>
  <c r="D90"/>
  <c r="D87"/>
  <c r="I86"/>
  <c r="I88"/>
  <c r="G86"/>
  <c r="G88"/>
  <c r="E86"/>
  <c r="E88"/>
  <c r="D88"/>
  <c r="D85"/>
  <c r="D84"/>
  <c r="D83"/>
  <c r="D82"/>
  <c r="D81"/>
  <c r="I80"/>
  <c r="H80"/>
  <c r="H86"/>
  <c r="H88"/>
  <c r="G80"/>
  <c r="F80"/>
  <c r="F86"/>
  <c r="F88"/>
  <c r="E80"/>
  <c r="D80"/>
  <c r="D79"/>
  <c r="D78"/>
  <c r="D77"/>
  <c r="D76"/>
  <c r="I74"/>
  <c r="H74"/>
  <c r="G74"/>
  <c r="F74"/>
  <c r="E74"/>
  <c r="D74"/>
  <c r="D73"/>
  <c r="D72"/>
  <c r="D71"/>
  <c r="I70"/>
  <c r="H70"/>
  <c r="G70"/>
  <c r="F70"/>
  <c r="E70"/>
  <c r="D70"/>
  <c r="D69"/>
  <c r="D68"/>
  <c r="D67"/>
  <c r="I66"/>
  <c r="H66"/>
  <c r="G66"/>
  <c r="F66"/>
  <c r="D66"/>
  <c r="E66"/>
  <c r="D65"/>
  <c r="D64"/>
  <c r="D63"/>
  <c r="D62"/>
  <c r="D61"/>
  <c r="I60"/>
  <c r="G60"/>
  <c r="E60"/>
  <c r="D59"/>
  <c r="D58"/>
  <c r="D57"/>
  <c r="D56"/>
  <c r="D55"/>
  <c r="D54"/>
  <c r="D53"/>
  <c r="D52"/>
  <c r="D51"/>
  <c r="I50"/>
  <c r="H50"/>
  <c r="H60"/>
  <c r="G50"/>
  <c r="F50"/>
  <c r="F60"/>
  <c r="F75"/>
  <c r="E50"/>
  <c r="D50"/>
  <c r="D49"/>
  <c r="D48"/>
  <c r="H47"/>
  <c r="F47"/>
  <c r="D46"/>
  <c r="I45"/>
  <c r="H45"/>
  <c r="G45"/>
  <c r="F45"/>
  <c r="E45"/>
  <c r="D45"/>
  <c r="D44"/>
  <c r="D43"/>
  <c r="D42"/>
  <c r="D41"/>
  <c r="D40"/>
  <c r="D39"/>
  <c r="D38"/>
  <c r="D37"/>
  <c r="I36"/>
  <c r="I47"/>
  <c r="H36"/>
  <c r="G36"/>
  <c r="G47"/>
  <c r="F36"/>
  <c r="E36"/>
  <c r="E47"/>
  <c r="D35"/>
  <c r="D34"/>
  <c r="I33"/>
  <c r="H33"/>
  <c r="G33"/>
  <c r="F33"/>
  <c r="E33"/>
  <c r="D33"/>
  <c r="D32"/>
  <c r="D31"/>
  <c r="D30"/>
  <c r="D29"/>
  <c r="D28"/>
  <c r="H27"/>
  <c r="H75"/>
  <c r="H89"/>
  <c r="F27"/>
  <c r="D26"/>
  <c r="D25"/>
  <c r="D24"/>
  <c r="D23"/>
  <c r="D22"/>
  <c r="D21"/>
  <c r="D20"/>
  <c r="I19"/>
  <c r="H19"/>
  <c r="G19"/>
  <c r="F19"/>
  <c r="E19"/>
  <c r="D19"/>
  <c r="D18"/>
  <c r="D17"/>
  <c r="D16"/>
  <c r="D15"/>
  <c r="I14"/>
  <c r="I27"/>
  <c r="I75"/>
  <c r="I89"/>
  <c r="H14"/>
  <c r="G14"/>
  <c r="G27"/>
  <c r="G75"/>
  <c r="G89"/>
  <c r="F14"/>
  <c r="E14"/>
  <c r="E27"/>
  <c r="D13"/>
  <c r="D12"/>
  <c r="D11"/>
  <c r="D10"/>
  <c r="D9"/>
  <c r="D8"/>
  <c r="I156" i="19"/>
  <c r="F156"/>
  <c r="E156"/>
  <c r="D155"/>
  <c r="I154"/>
  <c r="H154"/>
  <c r="H156"/>
  <c r="G154"/>
  <c r="G156"/>
  <c r="F154"/>
  <c r="E154"/>
  <c r="D154"/>
  <c r="D153"/>
  <c r="D152"/>
  <c r="D151"/>
  <c r="D150"/>
  <c r="D149"/>
  <c r="D148"/>
  <c r="D147"/>
  <c r="D146"/>
  <c r="I144"/>
  <c r="H144"/>
  <c r="G144"/>
  <c r="F144"/>
  <c r="E144"/>
  <c r="D144"/>
  <c r="D143"/>
  <c r="D142"/>
  <c r="D141"/>
  <c r="D140"/>
  <c r="D139"/>
  <c r="D138"/>
  <c r="D137"/>
  <c r="D136"/>
  <c r="I135"/>
  <c r="H135"/>
  <c r="G135"/>
  <c r="F135"/>
  <c r="E135"/>
  <c r="D134"/>
  <c r="D133"/>
  <c r="D132"/>
  <c r="D131"/>
  <c r="I130"/>
  <c r="H130"/>
  <c r="G130"/>
  <c r="F130"/>
  <c r="E130"/>
  <c r="D130"/>
  <c r="D129"/>
  <c r="D128"/>
  <c r="D127"/>
  <c r="D126"/>
  <c r="D125"/>
  <c r="D124"/>
  <c r="D123"/>
  <c r="D121"/>
  <c r="D120"/>
  <c r="D119"/>
  <c r="D118"/>
  <c r="D117"/>
  <c r="D116"/>
  <c r="D115"/>
  <c r="D114"/>
  <c r="D113"/>
  <c r="D112"/>
  <c r="D111"/>
  <c r="D110"/>
  <c r="D109"/>
  <c r="D108"/>
  <c r="I107"/>
  <c r="I122"/>
  <c r="H107"/>
  <c r="H122"/>
  <c r="G107"/>
  <c r="G122"/>
  <c r="G145"/>
  <c r="G157"/>
  <c r="F107"/>
  <c r="F122"/>
  <c r="F145"/>
  <c r="F157"/>
  <c r="E107"/>
  <c r="D107"/>
  <c r="D106"/>
  <c r="D105"/>
  <c r="D104"/>
  <c r="D103"/>
  <c r="D102"/>
  <c r="I101"/>
  <c r="H101"/>
  <c r="G101"/>
  <c r="F101"/>
  <c r="E101"/>
  <c r="D101"/>
  <c r="D100"/>
  <c r="D99"/>
  <c r="D98"/>
  <c r="D97"/>
  <c r="D96"/>
  <c r="D95"/>
  <c r="D94"/>
  <c r="D93"/>
  <c r="D92"/>
  <c r="D91"/>
  <c r="D90"/>
  <c r="G88"/>
  <c r="D87"/>
  <c r="G86"/>
  <c r="F86"/>
  <c r="F88"/>
  <c r="D85"/>
  <c r="D84"/>
  <c r="D83"/>
  <c r="D82"/>
  <c r="D81"/>
  <c r="I80"/>
  <c r="I86"/>
  <c r="I88"/>
  <c r="H80"/>
  <c r="H86"/>
  <c r="H88"/>
  <c r="G80"/>
  <c r="F80"/>
  <c r="E80"/>
  <c r="E86"/>
  <c r="D79"/>
  <c r="D78"/>
  <c r="D77"/>
  <c r="D76"/>
  <c r="I74"/>
  <c r="H74"/>
  <c r="G74"/>
  <c r="F74"/>
  <c r="E74"/>
  <c r="D74"/>
  <c r="D73"/>
  <c r="D72"/>
  <c r="D71"/>
  <c r="I70"/>
  <c r="H70"/>
  <c r="G70"/>
  <c r="F70"/>
  <c r="E70"/>
  <c r="D70"/>
  <c r="D69"/>
  <c r="D68"/>
  <c r="D67"/>
  <c r="I66"/>
  <c r="H66"/>
  <c r="G66"/>
  <c r="D66"/>
  <c r="F66"/>
  <c r="E66"/>
  <c r="D65"/>
  <c r="D64"/>
  <c r="D63"/>
  <c r="D62"/>
  <c r="D61"/>
  <c r="G60"/>
  <c r="F60"/>
  <c r="D59"/>
  <c r="D58"/>
  <c r="D57"/>
  <c r="D56"/>
  <c r="D55"/>
  <c r="D54"/>
  <c r="D53"/>
  <c r="D52"/>
  <c r="D51"/>
  <c r="I50"/>
  <c r="I60"/>
  <c r="H50"/>
  <c r="H60"/>
  <c r="G50"/>
  <c r="F50"/>
  <c r="E50"/>
  <c r="E60"/>
  <c r="D60"/>
  <c r="D49"/>
  <c r="D48"/>
  <c r="I47"/>
  <c r="D46"/>
  <c r="I45"/>
  <c r="H45"/>
  <c r="G45"/>
  <c r="F45"/>
  <c r="E45"/>
  <c r="E47"/>
  <c r="D44"/>
  <c r="D43"/>
  <c r="D42"/>
  <c r="D41"/>
  <c r="D40"/>
  <c r="D39"/>
  <c r="D38"/>
  <c r="D37"/>
  <c r="I36"/>
  <c r="H36"/>
  <c r="H47"/>
  <c r="G36"/>
  <c r="G47"/>
  <c r="F36"/>
  <c r="D36"/>
  <c r="D35"/>
  <c r="D34"/>
  <c r="I33"/>
  <c r="H33"/>
  <c r="G33"/>
  <c r="F33"/>
  <c r="E33"/>
  <c r="D33"/>
  <c r="D32"/>
  <c r="D31"/>
  <c r="D30"/>
  <c r="D29"/>
  <c r="D28"/>
  <c r="H27"/>
  <c r="H75"/>
  <c r="H89"/>
  <c r="D26"/>
  <c r="D25"/>
  <c r="D24"/>
  <c r="D23"/>
  <c r="D22"/>
  <c r="D21"/>
  <c r="D20"/>
  <c r="I19"/>
  <c r="I27"/>
  <c r="I75"/>
  <c r="H19"/>
  <c r="G19"/>
  <c r="F19"/>
  <c r="E19"/>
  <c r="D19"/>
  <c r="D18"/>
  <c r="D17"/>
  <c r="D16"/>
  <c r="D15"/>
  <c r="I14"/>
  <c r="H14"/>
  <c r="G14"/>
  <c r="G27"/>
  <c r="F14"/>
  <c r="F27"/>
  <c r="E14"/>
  <c r="D13"/>
  <c r="D12"/>
  <c r="D11"/>
  <c r="D10"/>
  <c r="D9"/>
  <c r="D8"/>
  <c r="P17" i="14"/>
  <c r="P30"/>
  <c r="D14"/>
  <c r="E14"/>
  <c r="F14"/>
  <c r="G14"/>
  <c r="H14"/>
  <c r="I14"/>
  <c r="J14"/>
  <c r="K14"/>
  <c r="L14"/>
  <c r="P14"/>
  <c r="M14"/>
  <c r="N14"/>
  <c r="O14"/>
  <c r="F21" i="15"/>
  <c r="F38" i="17"/>
  <c r="F39"/>
  <c r="F40"/>
  <c r="F41"/>
  <c r="F48"/>
  <c r="H49"/>
  <c r="G49"/>
  <c r="E49"/>
  <c r="D49"/>
  <c r="C49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H27" i="15"/>
  <c r="G27"/>
  <c r="E27"/>
  <c r="D27"/>
  <c r="C27"/>
  <c r="F20"/>
  <c r="F19"/>
  <c r="F18"/>
  <c r="F17"/>
  <c r="F16"/>
  <c r="F15"/>
  <c r="F14"/>
  <c r="F13"/>
  <c r="F12"/>
  <c r="F11"/>
  <c r="F10"/>
  <c r="F9"/>
  <c r="F8"/>
  <c r="F7"/>
  <c r="F6"/>
  <c r="E49" i="2"/>
  <c r="E131" i="24"/>
  <c r="G12" i="12"/>
  <c r="G11"/>
  <c r="E53" i="9"/>
  <c r="F53"/>
  <c r="G53"/>
  <c r="H53"/>
  <c r="I53"/>
  <c r="J53"/>
  <c r="K53"/>
  <c r="O31" i="14"/>
  <c r="N31"/>
  <c r="M31"/>
  <c r="L31"/>
  <c r="K31"/>
  <c r="K28"/>
  <c r="J31"/>
  <c r="I31"/>
  <c r="I28"/>
  <c r="H31"/>
  <c r="G31"/>
  <c r="F31"/>
  <c r="E31"/>
  <c r="D31"/>
  <c r="D28"/>
  <c r="O29"/>
  <c r="O28"/>
  <c r="N29"/>
  <c r="N28"/>
  <c r="M29"/>
  <c r="M28"/>
  <c r="L29"/>
  <c r="K29"/>
  <c r="J29"/>
  <c r="J28"/>
  <c r="I29"/>
  <c r="H29"/>
  <c r="G29"/>
  <c r="G28"/>
  <c r="F29"/>
  <c r="F28"/>
  <c r="E29"/>
  <c r="E28"/>
  <c r="D29"/>
  <c r="C28"/>
  <c r="C27"/>
  <c r="O26"/>
  <c r="N26"/>
  <c r="M26"/>
  <c r="L26"/>
  <c r="K26"/>
  <c r="J26"/>
  <c r="I26"/>
  <c r="H26"/>
  <c r="G26"/>
  <c r="F26"/>
  <c r="E26"/>
  <c r="P26"/>
  <c r="D26"/>
  <c r="O25"/>
  <c r="N25"/>
  <c r="M25"/>
  <c r="L25"/>
  <c r="K25"/>
  <c r="J25"/>
  <c r="I25"/>
  <c r="H25"/>
  <c r="G25"/>
  <c r="F25"/>
  <c r="P25"/>
  <c r="E25"/>
  <c r="D25"/>
  <c r="O24"/>
  <c r="N24"/>
  <c r="M24"/>
  <c r="L24"/>
  <c r="K24"/>
  <c r="J24"/>
  <c r="I24"/>
  <c r="H24"/>
  <c r="G24"/>
  <c r="F24"/>
  <c r="E24"/>
  <c r="D24"/>
  <c r="P24"/>
  <c r="O23"/>
  <c r="N23"/>
  <c r="M23"/>
  <c r="L23"/>
  <c r="K23"/>
  <c r="J23"/>
  <c r="I23"/>
  <c r="H23"/>
  <c r="G23"/>
  <c r="F23"/>
  <c r="E23"/>
  <c r="D23"/>
  <c r="O22"/>
  <c r="N22"/>
  <c r="M22"/>
  <c r="L22"/>
  <c r="K22"/>
  <c r="J22"/>
  <c r="I22"/>
  <c r="H22"/>
  <c r="G22"/>
  <c r="F22"/>
  <c r="E22"/>
  <c r="D22"/>
  <c r="O21"/>
  <c r="N21"/>
  <c r="M21"/>
  <c r="M27"/>
  <c r="M32"/>
  <c r="L21"/>
  <c r="K21"/>
  <c r="J21"/>
  <c r="I21"/>
  <c r="I27"/>
  <c r="I32"/>
  <c r="H21"/>
  <c r="H27"/>
  <c r="H32"/>
  <c r="G21"/>
  <c r="F21"/>
  <c r="P21"/>
  <c r="E21"/>
  <c r="D21"/>
  <c r="O20"/>
  <c r="O27"/>
  <c r="O32"/>
  <c r="N20"/>
  <c r="M20"/>
  <c r="L20"/>
  <c r="L27"/>
  <c r="L32"/>
  <c r="K20"/>
  <c r="K27"/>
  <c r="K32"/>
  <c r="J20"/>
  <c r="I20"/>
  <c r="H20"/>
  <c r="G20"/>
  <c r="F20"/>
  <c r="E20"/>
  <c r="P20"/>
  <c r="D20"/>
  <c r="O18"/>
  <c r="N18"/>
  <c r="N16"/>
  <c r="M18"/>
  <c r="M16"/>
  <c r="L18"/>
  <c r="L16"/>
  <c r="K18"/>
  <c r="K16"/>
  <c r="J18"/>
  <c r="J16"/>
  <c r="I18"/>
  <c r="I16"/>
  <c r="H18"/>
  <c r="G18"/>
  <c r="F18"/>
  <c r="F16"/>
  <c r="E18"/>
  <c r="D18"/>
  <c r="D16"/>
  <c r="O16"/>
  <c r="P16"/>
  <c r="H16"/>
  <c r="G16"/>
  <c r="C16"/>
  <c r="C15"/>
  <c r="C19"/>
  <c r="O13"/>
  <c r="N13"/>
  <c r="M13"/>
  <c r="L13"/>
  <c r="K13"/>
  <c r="J13"/>
  <c r="I13"/>
  <c r="H13"/>
  <c r="G13"/>
  <c r="F13"/>
  <c r="E13"/>
  <c r="D13"/>
  <c r="O12"/>
  <c r="N12"/>
  <c r="M12"/>
  <c r="L12"/>
  <c r="K12"/>
  <c r="J12"/>
  <c r="I12"/>
  <c r="H12"/>
  <c r="G12"/>
  <c r="F12"/>
  <c r="E12"/>
  <c r="D12"/>
  <c r="O11"/>
  <c r="N11"/>
  <c r="M11"/>
  <c r="L11"/>
  <c r="K11"/>
  <c r="J11"/>
  <c r="I11"/>
  <c r="H11"/>
  <c r="G11"/>
  <c r="F11"/>
  <c r="E11"/>
  <c r="D11"/>
  <c r="O10"/>
  <c r="N10"/>
  <c r="M10"/>
  <c r="L10"/>
  <c r="K10"/>
  <c r="J10"/>
  <c r="I10"/>
  <c r="H10"/>
  <c r="G10"/>
  <c r="F10"/>
  <c r="E10"/>
  <c r="D10"/>
  <c r="O9"/>
  <c r="N9"/>
  <c r="M9"/>
  <c r="L9"/>
  <c r="K9"/>
  <c r="J9"/>
  <c r="I9"/>
  <c r="H9"/>
  <c r="G9"/>
  <c r="F9"/>
  <c r="E9"/>
  <c r="D9"/>
  <c r="O8"/>
  <c r="N8"/>
  <c r="M8"/>
  <c r="L8"/>
  <c r="K8"/>
  <c r="J8"/>
  <c r="I8"/>
  <c r="I15"/>
  <c r="I19"/>
  <c r="H8"/>
  <c r="G8"/>
  <c r="F8"/>
  <c r="E8"/>
  <c r="D8"/>
  <c r="O7"/>
  <c r="O15"/>
  <c r="N7"/>
  <c r="N15"/>
  <c r="N19"/>
  <c r="M7"/>
  <c r="L7"/>
  <c r="K7"/>
  <c r="J7"/>
  <c r="I7"/>
  <c r="H7"/>
  <c r="G7"/>
  <c r="F7"/>
  <c r="E7"/>
  <c r="D7"/>
  <c r="P7"/>
  <c r="G21" i="12"/>
  <c r="G20"/>
  <c r="G19"/>
  <c r="G18"/>
  <c r="G17"/>
  <c r="G16"/>
  <c r="G15"/>
  <c r="G13"/>
  <c r="G10"/>
  <c r="G9"/>
  <c r="F8"/>
  <c r="E8"/>
  <c r="D8"/>
  <c r="C8"/>
  <c r="G29" i="11"/>
  <c r="D29"/>
  <c r="G30"/>
  <c r="G16"/>
  <c r="D16"/>
  <c r="E19" i="2"/>
  <c r="E101" i="24"/>
  <c r="E40" i="9"/>
  <c r="K50"/>
  <c r="K48"/>
  <c r="K47"/>
  <c r="K27"/>
  <c r="K16"/>
  <c r="K7"/>
  <c r="H50"/>
  <c r="E50"/>
  <c r="H48"/>
  <c r="H47"/>
  <c r="E48"/>
  <c r="E47"/>
  <c r="E46"/>
  <c r="E39"/>
  <c r="E38"/>
  <c r="E37"/>
  <c r="E36"/>
  <c r="E35"/>
  <c r="E34"/>
  <c r="E33"/>
  <c r="E32"/>
  <c r="E29"/>
  <c r="E27"/>
  <c r="H27"/>
  <c r="E26"/>
  <c r="E23"/>
  <c r="E22"/>
  <c r="E21"/>
  <c r="E20"/>
  <c r="E19"/>
  <c r="E18"/>
  <c r="E17"/>
  <c r="E16"/>
  <c r="H16"/>
  <c r="E8"/>
  <c r="E7"/>
  <c r="H7"/>
  <c r="H6"/>
  <c r="D74" i="2"/>
  <c r="I73"/>
  <c r="I75"/>
  <c r="H73"/>
  <c r="H75"/>
  <c r="G73"/>
  <c r="G75"/>
  <c r="F73"/>
  <c r="F75"/>
  <c r="E73"/>
  <c r="E155" i="24"/>
  <c r="D72" i="2"/>
  <c r="D71"/>
  <c r="D70"/>
  <c r="D69"/>
  <c r="D68"/>
  <c r="D67"/>
  <c r="D66"/>
  <c r="D65"/>
  <c r="I63"/>
  <c r="H63"/>
  <c r="G63"/>
  <c r="F63"/>
  <c r="E63"/>
  <c r="D63"/>
  <c r="D62"/>
  <c r="D61"/>
  <c r="D60"/>
  <c r="D59"/>
  <c r="D58"/>
  <c r="D57"/>
  <c r="D56"/>
  <c r="D55"/>
  <c r="I54"/>
  <c r="H54"/>
  <c r="G54"/>
  <c r="G136" i="24"/>
  <c r="F54" i="2"/>
  <c r="E54"/>
  <c r="E136" i="24"/>
  <c r="D53" i="2"/>
  <c r="D135" i="24"/>
  <c r="D52" i="2"/>
  <c r="D134" i="24"/>
  <c r="D51" i="2"/>
  <c r="D133" i="24"/>
  <c r="D50" i="2"/>
  <c r="I49"/>
  <c r="H49"/>
  <c r="G49"/>
  <c r="G131" i="24"/>
  <c r="F49" i="2"/>
  <c r="F64"/>
  <c r="F146" i="24"/>
  <c r="D48" i="2"/>
  <c r="D47"/>
  <c r="D46"/>
  <c r="D45"/>
  <c r="D44"/>
  <c r="D126" i="24"/>
  <c r="D43" i="2"/>
  <c r="D125" i="24"/>
  <c r="D42" i="2"/>
  <c r="D124" i="24"/>
  <c r="D40" i="2"/>
  <c r="D39"/>
  <c r="D38"/>
  <c r="D37"/>
  <c r="D36"/>
  <c r="D35"/>
  <c r="D34"/>
  <c r="D33"/>
  <c r="D115" i="24"/>
  <c r="D32" i="2"/>
  <c r="D114" i="24"/>
  <c r="D31" i="2"/>
  <c r="D30"/>
  <c r="D28"/>
  <c r="D27"/>
  <c r="D26"/>
  <c r="I25"/>
  <c r="I41"/>
  <c r="H25"/>
  <c r="H41"/>
  <c r="G25"/>
  <c r="F25"/>
  <c r="F41"/>
  <c r="E25"/>
  <c r="E107" i="24"/>
  <c r="D24" i="2"/>
  <c r="D23"/>
  <c r="D22"/>
  <c r="D104" i="24"/>
  <c r="D21" i="2"/>
  <c r="D103" i="24"/>
  <c r="D20" i="2"/>
  <c r="I19"/>
  <c r="H19"/>
  <c r="G19"/>
  <c r="F19"/>
  <c r="D18"/>
  <c r="D17"/>
  <c r="D16"/>
  <c r="D15"/>
  <c r="D14"/>
  <c r="D13"/>
  <c r="D12"/>
  <c r="D94" i="24"/>
  <c r="D11" i="2"/>
  <c r="D10"/>
  <c r="D9"/>
  <c r="D91" i="24"/>
  <c r="D8" i="2"/>
  <c r="D87" i="1"/>
  <c r="F86"/>
  <c r="F88"/>
  <c r="D85"/>
  <c r="D84"/>
  <c r="D83"/>
  <c r="D82"/>
  <c r="D81"/>
  <c r="I80"/>
  <c r="I86"/>
  <c r="I88"/>
  <c r="I89"/>
  <c r="I60"/>
  <c r="H80"/>
  <c r="H86"/>
  <c r="H88"/>
  <c r="G80"/>
  <c r="G86"/>
  <c r="G88"/>
  <c r="F80"/>
  <c r="E80"/>
  <c r="E86"/>
  <c r="E88"/>
  <c r="E88" i="24"/>
  <c r="D86" i="1"/>
  <c r="D86" i="24"/>
  <c r="D79" i="1"/>
  <c r="D78"/>
  <c r="D77"/>
  <c r="D76"/>
  <c r="I74"/>
  <c r="H74"/>
  <c r="G74"/>
  <c r="F74"/>
  <c r="E74"/>
  <c r="D74"/>
  <c r="D73"/>
  <c r="D72"/>
  <c r="D71"/>
  <c r="I70"/>
  <c r="H70"/>
  <c r="G70"/>
  <c r="F70"/>
  <c r="D70"/>
  <c r="E70"/>
  <c r="D69"/>
  <c r="D68"/>
  <c r="D67"/>
  <c r="I66"/>
  <c r="H66"/>
  <c r="G66"/>
  <c r="D66"/>
  <c r="F66"/>
  <c r="E66"/>
  <c r="D65"/>
  <c r="D64"/>
  <c r="D63"/>
  <c r="D62"/>
  <c r="D61"/>
  <c r="D59"/>
  <c r="D58"/>
  <c r="D57"/>
  <c r="D56"/>
  <c r="D55"/>
  <c r="D54"/>
  <c r="D53"/>
  <c r="D52"/>
  <c r="D51"/>
  <c r="I50"/>
  <c r="H50"/>
  <c r="H60"/>
  <c r="G50"/>
  <c r="G60"/>
  <c r="F50"/>
  <c r="D50"/>
  <c r="E50"/>
  <c r="E60"/>
  <c r="E60" i="24"/>
  <c r="D49" i="1"/>
  <c r="D48"/>
  <c r="D46"/>
  <c r="I45"/>
  <c r="H45"/>
  <c r="H47"/>
  <c r="G45"/>
  <c r="F45"/>
  <c r="E45"/>
  <c r="E47"/>
  <c r="D47"/>
  <c r="D44"/>
  <c r="D43"/>
  <c r="D42"/>
  <c r="D41"/>
  <c r="D40"/>
  <c r="D39"/>
  <c r="D38"/>
  <c r="D37"/>
  <c r="I36"/>
  <c r="I47"/>
  <c r="H36"/>
  <c r="G36"/>
  <c r="G47"/>
  <c r="F36"/>
  <c r="F47"/>
  <c r="E36"/>
  <c r="D36"/>
  <c r="D35"/>
  <c r="D34"/>
  <c r="I33"/>
  <c r="H33"/>
  <c r="G33"/>
  <c r="F33"/>
  <c r="E33"/>
  <c r="D33"/>
  <c r="D32"/>
  <c r="D31"/>
  <c r="D30"/>
  <c r="D29"/>
  <c r="D28"/>
  <c r="D26"/>
  <c r="D26" i="24"/>
  <c r="D25" i="1"/>
  <c r="D24"/>
  <c r="D23"/>
  <c r="D22"/>
  <c r="D22" i="24"/>
  <c r="D21" i="1"/>
  <c r="D20"/>
  <c r="D20" i="24"/>
  <c r="I19" i="1"/>
  <c r="H19"/>
  <c r="H27"/>
  <c r="G19"/>
  <c r="G19" i="24"/>
  <c r="F19" i="1"/>
  <c r="E19"/>
  <c r="E14"/>
  <c r="D18"/>
  <c r="D17"/>
  <c r="D16"/>
  <c r="D15"/>
  <c r="I14"/>
  <c r="I27"/>
  <c r="I75"/>
  <c r="H14"/>
  <c r="G14"/>
  <c r="F14"/>
  <c r="F27"/>
  <c r="D13"/>
  <c r="D12"/>
  <c r="D11"/>
  <c r="D10"/>
  <c r="D10" i="24"/>
  <c r="D9" i="1"/>
  <c r="D8"/>
  <c r="D80"/>
  <c r="D19" i="2"/>
  <c r="D101" i="24"/>
  <c r="P11" i="14"/>
  <c r="J27"/>
  <c r="J32"/>
  <c r="P23"/>
  <c r="G27"/>
  <c r="N27"/>
  <c r="N32"/>
  <c r="P18"/>
  <c r="P12"/>
  <c r="P10"/>
  <c r="P9"/>
  <c r="F15"/>
  <c r="F19"/>
  <c r="J15"/>
  <c r="J19"/>
  <c r="H75" i="1"/>
  <c r="H89"/>
  <c r="E15" i="14"/>
  <c r="E19"/>
  <c r="F60" i="1"/>
  <c r="G41" i="2"/>
  <c r="G17" i="11"/>
  <c r="E16" i="14"/>
  <c r="P22"/>
  <c r="F75" i="1"/>
  <c r="F89"/>
  <c r="D45" i="19"/>
  <c r="D135"/>
  <c r="D27" i="20"/>
  <c r="E75"/>
  <c r="E145"/>
  <c r="D122"/>
  <c r="F89"/>
  <c r="I157"/>
  <c r="D47"/>
  <c r="G145"/>
  <c r="G157"/>
  <c r="D60"/>
  <c r="D36"/>
  <c r="D86"/>
  <c r="D14"/>
  <c r="D154"/>
  <c r="E88" i="19"/>
  <c r="D88"/>
  <c r="D86"/>
  <c r="G75"/>
  <c r="G89"/>
  <c r="I89"/>
  <c r="E145"/>
  <c r="D145"/>
  <c r="I145"/>
  <c r="I157"/>
  <c r="D156"/>
  <c r="H145"/>
  <c r="H157"/>
  <c r="D14"/>
  <c r="E27"/>
  <c r="F47"/>
  <c r="F75"/>
  <c r="F89"/>
  <c r="E122"/>
  <c r="D122"/>
  <c r="D50"/>
  <c r="D80"/>
  <c r="E89" i="20"/>
  <c r="D89"/>
  <c r="D75"/>
  <c r="E157"/>
  <c r="D157"/>
  <c r="D145"/>
  <c r="D27" i="19"/>
  <c r="G32" i="14"/>
  <c r="H28"/>
  <c r="L28"/>
  <c r="P31"/>
  <c r="P29"/>
  <c r="C32"/>
  <c r="E75" i="19"/>
  <c r="D47"/>
  <c r="D75"/>
  <c r="E89"/>
  <c r="D89"/>
  <c r="E41" i="2"/>
  <c r="G64"/>
  <c r="G76"/>
  <c r="G158" i="24"/>
  <c r="I64" i="2"/>
  <c r="I146" i="24"/>
  <c r="D45" i="1"/>
  <c r="E6" i="9"/>
  <c r="D14" i="1"/>
  <c r="D14" i="24"/>
  <c r="P28" i="14"/>
  <c r="D27"/>
  <c r="D32"/>
  <c r="G15"/>
  <c r="G19"/>
  <c r="D33" i="11"/>
  <c r="D36"/>
  <c r="F49" i="17"/>
  <c r="F131" i="24"/>
  <c r="E157" i="19"/>
  <c r="D157"/>
  <c r="O19" i="14"/>
  <c r="F27"/>
  <c r="F32"/>
  <c r="E27"/>
  <c r="K15"/>
  <c r="K19"/>
  <c r="P8"/>
  <c r="L15"/>
  <c r="L19"/>
  <c r="D15"/>
  <c r="D19"/>
  <c r="H15"/>
  <c r="H19"/>
  <c r="P13"/>
  <c r="M15"/>
  <c r="M19"/>
  <c r="G31" i="11"/>
  <c r="G33"/>
  <c r="G36"/>
  <c r="G18"/>
  <c r="K6" i="9"/>
  <c r="K61"/>
  <c r="E86" i="24"/>
  <c r="D88" i="1"/>
  <c r="E19" i="24"/>
  <c r="D19" i="1"/>
  <c r="D19" i="24"/>
  <c r="D33"/>
  <c r="D28"/>
  <c r="D8"/>
  <c r="D12"/>
  <c r="E27" i="1"/>
  <c r="E27" i="24"/>
  <c r="E14"/>
  <c r="D9"/>
  <c r="D55"/>
  <c r="D60" i="1"/>
  <c r="D54" i="24"/>
  <c r="D60"/>
  <c r="D53"/>
  <c r="G27" i="1"/>
  <c r="D145" i="24"/>
  <c r="E145"/>
  <c r="D140"/>
  <c r="D25" i="2"/>
  <c r="D73"/>
  <c r="E75"/>
  <c r="D150" i="24"/>
  <c r="D122"/>
  <c r="D41" i="2"/>
  <c r="E64"/>
  <c r="E76"/>
  <c r="E123" i="24"/>
  <c r="D98"/>
  <c r="D100"/>
  <c r="D54" i="2"/>
  <c r="D136" i="24"/>
  <c r="D132"/>
  <c r="D49" i="2"/>
  <c r="D131" i="24"/>
  <c r="I131"/>
  <c r="D130"/>
  <c r="H64" i="2"/>
  <c r="H146" i="24"/>
  <c r="D127"/>
  <c r="H131"/>
  <c r="H76" i="2"/>
  <c r="D92" i="24"/>
  <c r="I76" i="2"/>
  <c r="D90" i="24"/>
  <c r="F27" i="15"/>
  <c r="E32" i="14"/>
  <c r="P32"/>
  <c r="P27"/>
  <c r="P19"/>
  <c r="P15"/>
  <c r="D88" i="24"/>
  <c r="E75" i="1"/>
  <c r="E75" i="24"/>
  <c r="G27"/>
  <c r="G75" i="1"/>
  <c r="D27"/>
  <c r="D107" i="24"/>
  <c r="D155"/>
  <c r="D75" i="2"/>
  <c r="E157" i="24"/>
  <c r="D123"/>
  <c r="H158"/>
  <c r="I158"/>
  <c r="E89" i="1"/>
  <c r="E89" i="24"/>
  <c r="G75"/>
  <c r="D75" i="1"/>
  <c r="G89"/>
  <c r="D27" i="24"/>
  <c r="D157"/>
  <c r="D89" i="1"/>
  <c r="G89" i="24"/>
  <c r="D75"/>
  <c r="D89"/>
  <c r="G8" i="12"/>
  <c r="F76" i="2"/>
  <c r="F158" i="24"/>
  <c r="G146"/>
  <c r="D76" i="2"/>
  <c r="D158" i="24"/>
  <c r="E158"/>
  <c r="D64" i="2"/>
  <c r="D146" i="24"/>
  <c r="E146"/>
</calcChain>
</file>

<file path=xl/sharedStrings.xml><?xml version="1.0" encoding="utf-8"?>
<sst xmlns="http://schemas.openxmlformats.org/spreadsheetml/2006/main" count="1841" uniqueCount="637">
  <si>
    <t>Berhida Város Önkormányzata</t>
  </si>
  <si>
    <t>2015. évi költségvetés</t>
  </si>
  <si>
    <t>Bevételek</t>
  </si>
  <si>
    <t>adatok ezer Ft-ban</t>
  </si>
  <si>
    <t>Összesen</t>
  </si>
  <si>
    <t>Önkorm</t>
  </si>
  <si>
    <t>Hivatal</t>
  </si>
  <si>
    <t>TESZ</t>
  </si>
  <si>
    <t>Süni</t>
  </si>
  <si>
    <t>Kultúrház</t>
  </si>
  <si>
    <t>Sor-
szám</t>
  </si>
  <si>
    <t>Rovat megnevezése</t>
  </si>
  <si>
    <t>Rovat
száma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</si>
  <si>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</si>
  <si>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</si>
  <si>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</si>
  <si>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</si>
  <si>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</si>
  <si>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</si>
  <si>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</si>
  <si>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</si>
  <si>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</si>
  <si>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01</t>
  </si>
  <si>
    <t>Helyi önkormányzatok működésének általános támogatása</t>
  </si>
  <si>
    <t>B111</t>
  </si>
  <si>
    <t>02</t>
  </si>
  <si>
    <t>Települési önkormányzatok egyes köznevelési feladatainak támogatása</t>
  </si>
  <si>
    <t>B112</t>
  </si>
  <si>
    <t>03</t>
  </si>
  <si>
    <t>Települési önkormányzatok szociális és gyermekjóléti  feladatainak támogatása</t>
  </si>
  <si>
    <t>B113</t>
  </si>
  <si>
    <t>04</t>
  </si>
  <si>
    <t>Települési önkormányzatok kulturális feladatainak támogatása</t>
  </si>
  <si>
    <t>B114</t>
  </si>
  <si>
    <t>05</t>
  </si>
  <si>
    <t>B115</t>
  </si>
  <si>
    <t>06</t>
  </si>
  <si>
    <t>B116</t>
  </si>
  <si>
    <t>07</t>
  </si>
  <si>
    <t xml:space="preserve">Önkormányzatok működési támogatásai </t>
  </si>
  <si>
    <t>B11</t>
  </si>
  <si>
    <t>08</t>
  </si>
  <si>
    <t>Elvonások és befizetések bevételei</t>
  </si>
  <si>
    <t>B12</t>
  </si>
  <si>
    <t>09</t>
  </si>
  <si>
    <t>Működési célú garancia- és kezességvállalásból származó megtérülések államháztartáson belülről</t>
  </si>
  <si>
    <t>B13</t>
  </si>
  <si>
    <t>10</t>
  </si>
  <si>
    <t>Működési célú visszatérítendő támogatások, kölcsönök visszatérülése államháztartáson belülről</t>
  </si>
  <si>
    <t>B14</t>
  </si>
  <si>
    <t>11</t>
  </si>
  <si>
    <t>Működési célú visszatérítendő támogatások, kölcsönök igénybevétele államháztartáson belülről</t>
  </si>
  <si>
    <t>B15</t>
  </si>
  <si>
    <t>12</t>
  </si>
  <si>
    <t>Egyéb működési célú támogatások bevételei államháztartáson belülről</t>
  </si>
  <si>
    <t>B16</t>
  </si>
  <si>
    <t xml:space="preserve">  - ebből központi költségvetési szervek</t>
  </si>
  <si>
    <t>B161</t>
  </si>
  <si>
    <t xml:space="preserve">  - ebből Társadalombiztosítási Alapok</t>
  </si>
  <si>
    <t>B162</t>
  </si>
  <si>
    <t xml:space="preserve">  - ebből elkülönített állami alapok</t>
  </si>
  <si>
    <t>B163</t>
  </si>
  <si>
    <t xml:space="preserve">  - ebből helyi önkormányzatok és költségvetési szerveik</t>
  </si>
  <si>
    <t>B164</t>
  </si>
  <si>
    <t xml:space="preserve">  - ebből társulások és költségvetési szerveik</t>
  </si>
  <si>
    <t>B165</t>
  </si>
  <si>
    <t xml:space="preserve">  - ebből nemzetiségi önkormányzatok és költségvetési szerveik</t>
  </si>
  <si>
    <t>B166</t>
  </si>
  <si>
    <t xml:space="preserve">  - ebből fejezeti kezelésű </t>
  </si>
  <si>
    <t>B167</t>
  </si>
  <si>
    <t>13</t>
  </si>
  <si>
    <t xml:space="preserve">Működési célú támogatások államháztartáson belülről </t>
  </si>
  <si>
    <t>B1</t>
  </si>
  <si>
    <t>14</t>
  </si>
  <si>
    <t>Felhalmozási célú önkormányzati támogatások</t>
  </si>
  <si>
    <t>B21</t>
  </si>
  <si>
    <t>15</t>
  </si>
  <si>
    <t>Felhalmozási célú garancia- és kezességvállalásból származó megtérülések államháztartáson belülről</t>
  </si>
  <si>
    <t>B22</t>
  </si>
  <si>
    <t>16</t>
  </si>
  <si>
    <t>Felhalmozási célú visszatérítendő támogatások, kölcsönök visszatérülése államháztartáson belülről</t>
  </si>
  <si>
    <t>B23</t>
  </si>
  <si>
    <t>17</t>
  </si>
  <si>
    <t>Felhalmozási célú visszatérítendő támogatások, kölcsönök igénybevétele államháztartáson belülről</t>
  </si>
  <si>
    <t>B24</t>
  </si>
  <si>
    <t>18</t>
  </si>
  <si>
    <t>Egyéb felhalmozási célú támogatások bevételei államháztartáson belülről</t>
  </si>
  <si>
    <t>B25</t>
  </si>
  <si>
    <t>19</t>
  </si>
  <si>
    <t xml:space="preserve">Felhalmozási célú támogatások államháztartáson belülről </t>
  </si>
  <si>
    <t>B2</t>
  </si>
  <si>
    <t>20</t>
  </si>
  <si>
    <t>Magánszemélyek jövedelemadói</t>
  </si>
  <si>
    <t>B311</t>
  </si>
  <si>
    <t>21</t>
  </si>
  <si>
    <t xml:space="preserve">Társaságok jövedelemadói </t>
  </si>
  <si>
    <t>B312</t>
  </si>
  <si>
    <t>22</t>
  </si>
  <si>
    <t>Jövedelemadók</t>
  </si>
  <si>
    <t>B31</t>
  </si>
  <si>
    <t>23</t>
  </si>
  <si>
    <t>Szociális hozzájárulási adó és járulékok</t>
  </si>
  <si>
    <t>B32</t>
  </si>
  <si>
    <t>24</t>
  </si>
  <si>
    <t>Bérhez és foglalkoztatáshoz kapcsolódó adók</t>
  </si>
  <si>
    <t>B33</t>
  </si>
  <si>
    <t>25</t>
  </si>
  <si>
    <t xml:space="preserve">Vagyoni tipusú adók </t>
  </si>
  <si>
    <t>B34</t>
  </si>
  <si>
    <t>26</t>
  </si>
  <si>
    <t xml:space="preserve">Értékesítési és forgalmi adók </t>
  </si>
  <si>
    <t>B351</t>
  </si>
  <si>
    <t>27</t>
  </si>
  <si>
    <t xml:space="preserve">Fogyasztási adók </t>
  </si>
  <si>
    <t>B352</t>
  </si>
  <si>
    <t>28</t>
  </si>
  <si>
    <t xml:space="preserve">Pénzügyi monopóliumok nyereségét terhelő adók </t>
  </si>
  <si>
    <t>B353</t>
  </si>
  <si>
    <t>29</t>
  </si>
  <si>
    <t>Gépjárműadók</t>
  </si>
  <si>
    <t>B354</t>
  </si>
  <si>
    <t>30</t>
  </si>
  <si>
    <t xml:space="preserve">Egyéb áruhasználati és szolgáltatási adók </t>
  </si>
  <si>
    <t>B355</t>
  </si>
  <si>
    <t>31</t>
  </si>
  <si>
    <t xml:space="preserve">Termékek és szolgáltatások adói </t>
  </si>
  <si>
    <t>B35</t>
  </si>
  <si>
    <t>32</t>
  </si>
  <si>
    <t xml:space="preserve">Egyéb közhatalmi bevételek </t>
  </si>
  <si>
    <t>B36</t>
  </si>
  <si>
    <t>33</t>
  </si>
  <si>
    <t xml:space="preserve">Közhatalmi bevételek </t>
  </si>
  <si>
    <t>B3</t>
  </si>
  <si>
    <t>34</t>
  </si>
  <si>
    <t>Áru- és készletértékesítés ellenértéke</t>
  </si>
  <si>
    <t>B401</t>
  </si>
  <si>
    <t>35</t>
  </si>
  <si>
    <t>Szolgáltatások ellenértéke</t>
  </si>
  <si>
    <t>B402</t>
  </si>
  <si>
    <t>36</t>
  </si>
  <si>
    <t>Közvetített szolgáltatások értéke</t>
  </si>
  <si>
    <t>B403</t>
  </si>
  <si>
    <t xml:space="preserve">    - ebből ÁHT-n belülre közvetített</t>
  </si>
  <si>
    <t>B4031</t>
  </si>
  <si>
    <t xml:space="preserve">    - ebből áht-n kívülre közvetített</t>
  </si>
  <si>
    <t>B4032</t>
  </si>
  <si>
    <t>37</t>
  </si>
  <si>
    <t xml:space="preserve">Tulajdonosi bevételek </t>
  </si>
  <si>
    <t>B404</t>
  </si>
  <si>
    <t>38</t>
  </si>
  <si>
    <t>Ellátási díjak</t>
  </si>
  <si>
    <t>B405</t>
  </si>
  <si>
    <t>39</t>
  </si>
  <si>
    <t>Kiszámlázott általános forgalmi adó</t>
  </si>
  <si>
    <t>B406</t>
  </si>
  <si>
    <t>40</t>
  </si>
  <si>
    <t>Általános forgalmi adó visszatérítése</t>
  </si>
  <si>
    <t>B407</t>
  </si>
  <si>
    <t>41</t>
  </si>
  <si>
    <t>Kamatbevételek</t>
  </si>
  <si>
    <t>B408</t>
  </si>
  <si>
    <t>42</t>
  </si>
  <si>
    <t>Egyéb pénzügyi műveletek bevételei</t>
  </si>
  <si>
    <t>B409</t>
  </si>
  <si>
    <t>43</t>
  </si>
  <si>
    <t>Egyéb működési bevételek</t>
  </si>
  <si>
    <t>B410</t>
  </si>
  <si>
    <t>44</t>
  </si>
  <si>
    <t>Működési bevételek</t>
  </si>
  <si>
    <t>B4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</si>
  <si>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</si>
  <si>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</si>
  <si>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</si>
  <si>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</si>
  <si>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</si>
  <si>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</si>
  <si>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</si>
  <si>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</si>
  <si>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</si>
  <si>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</si>
  <si>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</si>
  <si>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</si>
  <si>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</si>
  <si>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</si>
  <si>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</si>
  <si>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</si>
  <si>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</si>
  <si>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 xml:space="preserve">Működési célú átvett pénzeszközök </t>
  </si>
  <si>
    <t>B6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</si>
  <si>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</si>
  <si>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</si>
  <si>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</si>
  <si>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</si>
  <si>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</si>
  <si>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 xml:space="preserve">Felhalmozási célú átvett pénzeszközök </t>
  </si>
  <si>
    <t>B7</t>
  </si>
  <si>
    <t xml:space="preserve">Költségvetési bevételek </t>
  </si>
  <si>
    <t>B1-B7</t>
  </si>
  <si>
    <t xml:space="preserve">Hitel-, kölcsönfelvétel államháztartáson kívülről </t>
  </si>
  <si>
    <t>B811</t>
  </si>
  <si>
    <t>Belföldi értékpapírok bevételei</t>
  </si>
  <si>
    <t>B812</t>
  </si>
  <si>
    <t>Előző év költségvetési maradványának igénybevétele</t>
  </si>
  <si>
    <t>B8131</t>
  </si>
  <si>
    <t>Előző év vállalkozási maradványának igénybevétele</t>
  </si>
  <si>
    <t>B8132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</si>
  <si>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</si>
  <si>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</si>
  <si>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</si>
  <si>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</si>
  <si>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</si>
  <si>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</si>
  <si>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</si>
  <si>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</si>
  <si>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</si>
  <si>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</si>
  <si>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</si>
  <si>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</si>
  <si>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</si>
  <si>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</si>
  <si>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Külföldi finanszírozás bevételei</t>
  </si>
  <si>
    <t>B82</t>
  </si>
  <si>
    <t xml:space="preserve">Finanszírozási bevételek </t>
  </si>
  <si>
    <t>B8</t>
  </si>
  <si>
    <t xml:space="preserve">Összes bevétel </t>
  </si>
  <si>
    <t>Kiadások</t>
  </si>
  <si>
    <t>ÖSSZESEN</t>
  </si>
  <si>
    <t xml:space="preserve">Kultúrház 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</si>
  <si>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</si>
  <si>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</si>
  <si>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</si>
  <si>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</si>
  <si>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 xml:space="preserve">Dologi kiadások 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</si>
  <si>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</si>
  <si>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</si>
  <si>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</si>
  <si>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</si>
  <si>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</si>
  <si>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</si>
  <si>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</si>
  <si>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</si>
  <si>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</si>
  <si>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</si>
  <si>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</si>
  <si>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</si>
  <si>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</si>
  <si>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</si>
  <si>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</si>
  <si>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</si>
  <si>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</si>
  <si>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</si>
  <si>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</si>
  <si>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</si>
  <si>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</si>
  <si>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</si>
  <si>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</si>
  <si>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</si>
  <si>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</si>
  <si>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</si>
  <si>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</si>
  <si>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</si>
  <si>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</si>
  <si>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</si>
  <si>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</si>
  <si>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K5061</t>
  </si>
  <si>
    <t>K5062</t>
  </si>
  <si>
    <t>K5063</t>
  </si>
  <si>
    <t xml:space="preserve">  - ebből fejezeti kezelésű kv-i sz-nek (Rendőrség)</t>
  </si>
  <si>
    <t>K5064</t>
  </si>
  <si>
    <t>K50651</t>
  </si>
  <si>
    <t xml:space="preserve">  - ebből köznevelési társulásnak </t>
  </si>
  <si>
    <t>K50652</t>
  </si>
  <si>
    <t xml:space="preserve">  - ebből szociális társulásnak</t>
  </si>
  <si>
    <t>K50653</t>
  </si>
  <si>
    <t>K5066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</si>
  <si>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</si>
  <si>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</si>
  <si>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</si>
  <si>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</si>
  <si>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</si>
  <si>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</si>
  <si>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</si>
  <si>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</si>
  <si>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Egyéb működési célú támogatások államháztartáson kívülre</t>
  </si>
  <si>
    <t>K511</t>
  </si>
  <si>
    <t>Tartalékok</t>
  </si>
  <si>
    <t>K512</t>
  </si>
  <si>
    <t xml:space="preserve">Egyéb működési célú kiadások </t>
  </si>
  <si>
    <t>K5</t>
  </si>
  <si>
    <t>Immateriális javak, vagy jogok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</si>
  <si>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</si>
  <si>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</si>
  <si>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</si>
  <si>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</si>
  <si>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</si>
  <si>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</si>
  <si>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</si>
  <si>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</si>
  <si>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</si>
  <si>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</si>
  <si>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</si>
  <si>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</si>
  <si>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</si>
  <si>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Beruházások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</si>
  <si>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</si>
  <si>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</si>
  <si>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</si>
  <si>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</si>
  <si>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</si>
  <si>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</si>
  <si>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</si>
  <si>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</si>
  <si>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</si>
  <si>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</si>
  <si>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</si>
  <si>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</si>
  <si>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</si>
  <si>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</si>
  <si>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</si>
  <si>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</si>
  <si>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</si>
  <si>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</si>
  <si>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</si>
  <si>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</si>
  <si>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</si>
  <si>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</si>
  <si>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</si>
  <si>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</si>
  <si>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</si>
  <si>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</si>
  <si>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>K88</t>
  </si>
  <si>
    <t xml:space="preserve">Egyéb felhalmozási célú kiadások </t>
  </si>
  <si>
    <t>K8</t>
  </si>
  <si>
    <t>Költségvetési kiadások</t>
  </si>
  <si>
    <t>K1-K8</t>
  </si>
  <si>
    <t>Hitel-, kölcsöntörlesztés államháztartáson kívülre</t>
  </si>
  <si>
    <t>K911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</si>
  <si>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</si>
  <si>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</si>
  <si>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</si>
  <si>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</si>
  <si>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</si>
  <si>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</si>
  <si>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</si>
  <si>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</si>
  <si>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</si>
  <si>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</si>
  <si>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</si>
  <si>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</si>
  <si>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</si>
  <si>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</si>
  <si>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</si>
  <si>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</si>
  <si>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Külföldi finanszírozás kiadásai</t>
  </si>
  <si>
    <t>K92</t>
  </si>
  <si>
    <t xml:space="preserve">Finanszírozási kiadások </t>
  </si>
  <si>
    <t>K9</t>
  </si>
  <si>
    <t xml:space="preserve">Összes kiadás </t>
  </si>
  <si>
    <t>Felújítások</t>
  </si>
  <si>
    <t>Eredeti előirányzat</t>
  </si>
  <si>
    <t>Változás</t>
  </si>
  <si>
    <t xml:space="preserve">ÖNK Kultúrház tető felúj </t>
  </si>
  <si>
    <t>ÖNK "Autósbolt" temetkezési iroda tetőfelúj</t>
  </si>
  <si>
    <t xml:space="preserve">ÖNK Pgytp sportöltöző felújítás </t>
  </si>
  <si>
    <t>ÖNK tervek(Hétszín, Műv Ház, Ady felúj, járda)</t>
  </si>
  <si>
    <t xml:space="preserve">ÖNK KEOP napelemes pályázat (Süni, Városháza) </t>
  </si>
  <si>
    <t>ÖH informatikai eszk felúj</t>
  </si>
  <si>
    <t>ÖH egyéb gép, berend eszköz felúj</t>
  </si>
  <si>
    <t xml:space="preserve">ÖNK Pgytp lapostető szigetelési munkák ABC Pgytp </t>
  </si>
  <si>
    <t>ÖNK tervek felújítási pályázatokhoz</t>
  </si>
  <si>
    <t>ÖNK II. Rákóczi F Ált Isk tető felújítás</t>
  </si>
  <si>
    <t>ÖNK Süni óvoda terasz felújítás II. ütem</t>
  </si>
  <si>
    <t xml:space="preserve">ÖNK Hivatal emeleti 4 db vizesblokk felúj </t>
  </si>
  <si>
    <t>ÖNK Kossuth u. 26. szolg lakás épület felújítás</t>
  </si>
  <si>
    <t>ÖNK szennyvíz telep előtti épület vizesblokk, villany</t>
  </si>
  <si>
    <t>változás</t>
  </si>
  <si>
    <t>ÖNK településrendezési terv</t>
  </si>
  <si>
    <t xml:space="preserve">ÖNK emlékmű pályázat </t>
  </si>
  <si>
    <t>ÖNK Ady internet hálózat bővítés</t>
  </si>
  <si>
    <t>ÖNK urnahely beszerzés köztemető</t>
  </si>
  <si>
    <t>TESZ B1 kút üzembehelyezése</t>
  </si>
  <si>
    <t>TESZ informatikai eszköz beszerzés</t>
  </si>
  <si>
    <t xml:space="preserve">TESZ egyéb gép, berendezés, eszköz beszerz </t>
  </si>
  <si>
    <t>TESZ egyéb gép, berend, eszköz Hoszú közf</t>
  </si>
  <si>
    <t>TESZ egyéb gép, berend, eszköz Út-híd</t>
  </si>
  <si>
    <t>ÖH egyéb gép, berendezés, eszköz beszerz</t>
  </si>
  <si>
    <t>ÖH informatikai eszköz beszerz</t>
  </si>
  <si>
    <t>Süni informatikai eszköz besz</t>
  </si>
  <si>
    <t>Süni egyéb gép,berend, eszköz besz</t>
  </si>
  <si>
    <t>Kultúrház egyéb gép, berend,közműveszköz besz pály</t>
  </si>
  <si>
    <t>ÖNK Széchenyi, Liszt, Csokonai u. járdaép terv felülv</t>
  </si>
  <si>
    <t>ÖNK köznevelési int. Tárgyi eszköz beszerzés</t>
  </si>
  <si>
    <t>Süni egyéb gép, eszköz beszerzés</t>
  </si>
  <si>
    <t>ÖNK tervek beruházási pályázatokhoz</t>
  </si>
  <si>
    <t>Kultúr könyvtári polc beszerzés, egyéb eszköz</t>
  </si>
  <si>
    <t>Kultúr WIFI rendszer kibővítés</t>
  </si>
  <si>
    <t>Kultúr Műv ház egyéb eszköz beszerzés (vasaló stb)</t>
  </si>
  <si>
    <t>TESZ hulladékgyűjtő edények beszerzése</t>
  </si>
  <si>
    <t>TESZ buszmegálló beszerzés Kiskovácsi, Pgytp)</t>
  </si>
  <si>
    <t xml:space="preserve">ÖNK térfigyelő kamera vásárlás </t>
  </si>
  <si>
    <t>ÖNK Péti úti temető járdaépítés régi katolikus részen</t>
  </si>
  <si>
    <t>ÖNK Integrált Városfejl Stratégia</t>
  </si>
  <si>
    <t>ÖNK üzletsor falára térkép tábla készítés</t>
  </si>
  <si>
    <t>ÖNK Nyugdíjas club bojler vásárlás</t>
  </si>
  <si>
    <t>ÖNK Városközpont zöldpark kial előkész munk</t>
  </si>
  <si>
    <t>ÖNK TESZ telephely vásárlás</t>
  </si>
  <si>
    <t>Mód ei</t>
  </si>
  <si>
    <t>Mód javaslat</t>
  </si>
  <si>
    <t>2/a. melléklet</t>
  </si>
  <si>
    <t>2/b. melléklet</t>
  </si>
  <si>
    <t>2.d. melléklet</t>
  </si>
  <si>
    <t>Módosított ei</t>
  </si>
  <si>
    <t>1b. melléklet</t>
  </si>
  <si>
    <t>Módosított előirányzat</t>
  </si>
  <si>
    <t>1.a melléklet</t>
  </si>
  <si>
    <t xml:space="preserve">állami támogatások részletezése </t>
  </si>
  <si>
    <t>Ft-ban</t>
  </si>
  <si>
    <t>Rovatrend</t>
  </si>
  <si>
    <t>Forint</t>
  </si>
  <si>
    <t xml:space="preserve">Önkormányzatok működési támogatásai      </t>
  </si>
  <si>
    <t>1.)Helyi önkormányzatok működésének általános támogatása</t>
  </si>
  <si>
    <t>MUTATÓ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</si>
  <si>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</si>
  <si>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</si>
  <si>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</si>
  <si>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</si>
  <si>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</si>
  <si>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</si>
  <si>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</si>
  <si>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2.)Települési önkorm. Egyes köznevelési feladatainak támoga</t>
  </si>
  <si>
    <t>óvodapedagógusok bértámogatása  8 hó</t>
  </si>
  <si>
    <t>óvodaped munkáját közvetlenül segítők bértámogatása  8 hó</t>
  </si>
  <si>
    <t>óvodapedagógusok bértámogatása  4 hó</t>
  </si>
  <si>
    <t>óvodaped munkáját közvetlenül segítők bértámogatása  4 hó</t>
  </si>
  <si>
    <t>óvodapedagógusok bértámog KIEGÉSZÍTÉS  3 hó</t>
  </si>
  <si>
    <t>Óvoda működtetési támogatás 8 hó</t>
  </si>
  <si>
    <t>Óvoda működtetési támogatás 4 hó</t>
  </si>
  <si>
    <t xml:space="preserve">Kieg tám. Óv pedag minősítéséhez II. kategóriába sorolt </t>
  </si>
  <si>
    <t xml:space="preserve">                                                        Mesterped kategóriába sorolt</t>
  </si>
  <si>
    <t>3.) Tel önk szociális, gyermekjóléti és gyermekétk fel tám</t>
  </si>
  <si>
    <t>gyermekétkeztetés szempontjából elismert dolgozók bértámog</t>
  </si>
  <si>
    <t xml:space="preserve">gyermekétkeztetés üzemeltetési támogatása  </t>
  </si>
  <si>
    <t xml:space="preserve">Hozzájárulás pénzbeli szociális ellátásokhoz </t>
  </si>
  <si>
    <t>Bölcsődei ellátás</t>
  </si>
  <si>
    <t>bölcsődei ellátás hátrányos helyzetű gyermek</t>
  </si>
  <si>
    <t>Családsegítés  B: 6118   Vi: 662 = 6780 fő           (6072,671)</t>
  </si>
  <si>
    <t>gyermekjóléti szolgálat</t>
  </si>
  <si>
    <t>Családsegítés  Kiegészítő  támog.</t>
  </si>
  <si>
    <t xml:space="preserve">gyermekjóléti szolg. Kiegészítő  támog. 0-17 B: 1292   Vi: 128 </t>
  </si>
  <si>
    <t>szociális étkeztetés</t>
  </si>
  <si>
    <t>házi segítségnyújtás</t>
  </si>
  <si>
    <t>időskorúak nappali ellátása</t>
  </si>
  <si>
    <t>4.) Tel önk kulturális feladatainak támogatása</t>
  </si>
  <si>
    <t>könyvtári és közművelődési feladat tám Berhida: 6118 fő</t>
  </si>
  <si>
    <t>Működési célú központosított tám (lakott külterületi fel)</t>
  </si>
  <si>
    <t xml:space="preserve"> ebből külterületi lakos</t>
  </si>
  <si>
    <t xml:space="preserve"> ebből szerkezetátalakítási önk-ok köznevelési feladat tám.</t>
  </si>
  <si>
    <t>2014. évről áthúzódó bérkompenzáció</t>
  </si>
  <si>
    <t xml:space="preserve">eredeti  </t>
  </si>
  <si>
    <t>módosított</t>
  </si>
  <si>
    <t>Szoc. Igénylés</t>
  </si>
  <si>
    <t>ebből: foglalkozást helyettesítő támog.</t>
  </si>
  <si>
    <t>ebből: rendszeres szoc. Segély</t>
  </si>
  <si>
    <t>ebből: lakásfenntartási támog.</t>
  </si>
  <si>
    <t>5.)Helyi önkorm. Kiegészítő támogatásai</t>
  </si>
  <si>
    <t>2015. évi bérkompenzáció</t>
  </si>
  <si>
    <t>előirányzat</t>
  </si>
  <si>
    <t xml:space="preserve">                                    BERHIDA VÁROS ÖNKORMÁNYZATA</t>
  </si>
  <si>
    <t>4. melléklet</t>
  </si>
  <si>
    <t>2015.évi MÉRLEGTERV</t>
  </si>
  <si>
    <t>a működési és felhalmozási célú bevételi és kiadási előirányzatokról</t>
  </si>
  <si>
    <t xml:space="preserve">A </t>
  </si>
  <si>
    <t>B</t>
  </si>
  <si>
    <t>C</t>
  </si>
  <si>
    <t xml:space="preserve">D </t>
  </si>
  <si>
    <t xml:space="preserve">E </t>
  </si>
  <si>
    <t>F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</si>
  <si>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</si>
  <si>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</si>
  <si>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</si>
  <si>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</si>
  <si>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</si>
  <si>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</si>
  <si>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</si>
  <si>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</si>
  <si>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</si>
  <si>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</si>
  <si>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</si>
  <si>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</si>
  <si>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Dologi kiadások</t>
  </si>
  <si>
    <t>d.)</t>
  </si>
  <si>
    <t>Működési átvett pénzeszközök</t>
  </si>
  <si>
    <t>Ellátottak pénzbeli jutt</t>
  </si>
  <si>
    <t>e.)</t>
  </si>
  <si>
    <t>Műk. C. maradvány igénybevét.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</si>
  <si>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</si>
  <si>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</si>
  <si>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</si>
  <si>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</si>
  <si>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</si>
  <si>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</si>
  <si>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</si>
  <si>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</si>
  <si>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</si>
  <si>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</si>
  <si>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</si>
  <si>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</si>
  <si>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</si>
  <si>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Felhalmozási bevételek</t>
  </si>
  <si>
    <t>3.)</t>
  </si>
  <si>
    <t>Egyéb felhalmozási c átvett pe</t>
  </si>
  <si>
    <t>Egyéb felhalm c kiadások</t>
  </si>
  <si>
    <t>4.)</t>
  </si>
  <si>
    <t>Felhalm c maradvány igénybev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</si>
  <si>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</si>
  <si>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</si>
  <si>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</si>
  <si>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</si>
  <si>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</si>
  <si>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</si>
  <si>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</si>
  <si>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</si>
  <si>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Bevételek összesen (I+II):</t>
  </si>
  <si>
    <t>Kiadások összesen (I+II):</t>
  </si>
  <si>
    <t>ellátottak pénzbeli juttatásai</t>
  </si>
  <si>
    <t>6. melléklet</t>
  </si>
  <si>
    <t>2015. év</t>
  </si>
  <si>
    <t>A</t>
  </si>
  <si>
    <t xml:space="preserve">B </t>
  </si>
  <si>
    <t>D</t>
  </si>
  <si>
    <t>E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</si>
  <si>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</si>
  <si>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</si>
  <si>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</si>
  <si>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</si>
  <si>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</si>
  <si>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</si>
  <si>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</si>
  <si>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Pénzbeli ellátások összesen</t>
  </si>
  <si>
    <t>Rendsz szoc segély 03 hóig önr</t>
  </si>
  <si>
    <t>foglal hely tám 03 hóig önrész</t>
  </si>
  <si>
    <t xml:space="preserve">Lakásfenntartási tám. </t>
  </si>
  <si>
    <t>Települési támogatás</t>
  </si>
  <si>
    <t>Lakhatási támog</t>
  </si>
  <si>
    <t>Gyermekvéd.támog.</t>
  </si>
  <si>
    <t>Bursa Hung. (ösztöndíj tám)</t>
  </si>
  <si>
    <t>Temetési segély</t>
  </si>
  <si>
    <t xml:space="preserve">Átmeneti segély </t>
  </si>
  <si>
    <t>Köztemetés</t>
  </si>
  <si>
    <t>Közgyógyell,betegséggel kapcs</t>
  </si>
  <si>
    <t>Berhida Város Önkormányzatának</t>
  </si>
  <si>
    <t>2015. Évi költségvetéséhez</t>
  </si>
  <si>
    <t>13. melléklet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</si>
  <si>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</si>
  <si>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</si>
  <si>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</si>
  <si>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</si>
  <si>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</si>
  <si>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</si>
  <si>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</si>
  <si>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</si>
  <si>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</si>
  <si>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</si>
  <si>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</si>
  <si>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</si>
  <si>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</si>
  <si>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</si>
  <si>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</si>
  <si>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</si>
  <si>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</si>
  <si>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</si>
  <si>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</si>
  <si>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</si>
  <si>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</si>
  <si>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</si>
  <si>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</si>
  <si>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</si>
  <si>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</si>
  <si>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</si>
  <si>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</si>
  <si>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</si>
  <si>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</si>
  <si>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</si>
  <si>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BEVÉTELEK ÖSSZESEN:</t>
  </si>
  <si>
    <t>Áht belüli megelőleg visszafiz</t>
  </si>
  <si>
    <t>Kultúr hangtechnika  (pl:keverő) riasztó, hangjelző tel</t>
  </si>
  <si>
    <t>ÖNK Köztemető szennyvízelvezetés, öntözővíz leválasztás</t>
  </si>
  <si>
    <t>ÖNK védőnői szolg. Informatikai, egyéb eszköz besz</t>
  </si>
  <si>
    <t>Teljesítés 06.30</t>
  </si>
  <si>
    <t>Működési célú költségvetési támogatások és kiegészítő támogatások</t>
  </si>
  <si>
    <t>Elszámolásból származó bevételek</t>
  </si>
  <si>
    <t>B73-74</t>
  </si>
  <si>
    <t>B63-65</t>
  </si>
  <si>
    <t xml:space="preserve">ebből: óvodáztatási támogatás </t>
  </si>
  <si>
    <t>könyvtári érdekeltségnövelő támogatás</t>
  </si>
  <si>
    <t xml:space="preserve">Ágazati pótlék </t>
  </si>
  <si>
    <t>nyári gyermekétkeztetés</t>
  </si>
  <si>
    <t xml:space="preserve">kiegészítő ágazati pótlék </t>
  </si>
  <si>
    <t xml:space="preserve">6.) Elszámolásból származó bevételek </t>
  </si>
  <si>
    <t>term gyermekvédelmi tám</t>
  </si>
  <si>
    <t>óvodáztatási támog</t>
  </si>
  <si>
    <t>Teljesítés 03.30</t>
  </si>
  <si>
    <t>Kultúr: könyvtári érd növ tám könyv, eszköz, ber</t>
  </si>
  <si>
    <t>ÖNK buszmegálló beszerzés Kiskovácsi, Pgytp)</t>
  </si>
  <si>
    <t>ÖNK Pgytp üzletsor vízmérőhely kialakítási munkák</t>
  </si>
  <si>
    <t>ÖNK KEOP napelemes pályázat gép, berend</t>
  </si>
  <si>
    <t>TESZ jármű felújítás</t>
  </si>
  <si>
    <t>ÖNK Hivatal tető felújítás (beázás miatt)</t>
  </si>
  <si>
    <t>ÖNK ÖNO épületében fűtés korszerűsítés</t>
  </si>
  <si>
    <t xml:space="preserve">ÁHT belüli megelőlegezések </t>
  </si>
  <si>
    <t>1. melléklet</t>
  </si>
  <si>
    <t>Kötelezően ellátandó feladatok</t>
  </si>
  <si>
    <t>Eredeti ei</t>
  </si>
  <si>
    <t>Működési célú központosított előirányzatok</t>
  </si>
  <si>
    <t>Helyi önkormányzatok kiegészítő támogatásai</t>
  </si>
  <si>
    <t>B63</t>
  </si>
  <si>
    <t>B73</t>
  </si>
  <si>
    <t>Immateriális javak beszerzése, létesítése</t>
  </si>
  <si>
    <t>Önként vállalt feladatok</t>
  </si>
  <si>
    <t>Államigazgatási feladatok</t>
  </si>
  <si>
    <t>ÖNK Kiskovácsi, Pgytp tiszti házak közvilágítás</t>
  </si>
  <si>
    <t>7.  Felhalmozási célú</t>
  </si>
  <si>
    <t xml:space="preserve">     közművelődési érdekeltségnövelő támogatás</t>
  </si>
  <si>
    <t>Mindösszesen</t>
  </si>
  <si>
    <t>köznevelési intézmények (iskolák működtetési tám)</t>
  </si>
  <si>
    <t>Kultúr könyv beszerzés</t>
  </si>
  <si>
    <t>ÖNK Süni Óvoda ablak, ajtócsere</t>
  </si>
  <si>
    <t>ÖNK hulladékudvar kerítés felújítás</t>
  </si>
  <si>
    <t>ÖNK Erkel F u útcsatlakozási munkái</t>
  </si>
  <si>
    <t>ÖNK adósság konszol. Pályázat önrész+ pály út-járdaép</t>
  </si>
  <si>
    <t>ÖNK adósság konszol. Pályázat út-járda felúj</t>
  </si>
  <si>
    <t>ÖNK adósság konszol. Pályázat Süni tetőfelúj</t>
  </si>
  <si>
    <t>Kultúr szakkör kisértékű te</t>
  </si>
  <si>
    <t>Kultúr tagint színjátszócs eszközbeszerzés+ szakk kisért</t>
  </si>
  <si>
    <t>Adósságkonszolidációban nem részesült önkorm fejlesztési tám</t>
  </si>
  <si>
    <t>Irányítószervei támog</t>
  </si>
  <si>
    <t>a 5/2016. (II.26.) önkormányzati rendelethez</t>
  </si>
</sst>
</file>

<file path=xl/styles.xml><?xml version="1.0" encoding="utf-8"?>
<styleSheet xmlns="http://schemas.openxmlformats.org/spreadsheetml/2006/main">
  <numFmts count="6">
    <numFmt numFmtId="43" formatCode="_-* #,##0.00\ _F_t_-;\-* #,##0.00\ _F_t_-;_-* &quot;-&quot;??\ _F_t_-;_-@_-"/>
    <numFmt numFmtId="164" formatCode="00"/>
    <numFmt numFmtId="165" formatCode="_-* #,##0\ _F_t_-;\-* #,##0\ _F_t_-;_-* &quot;-&quot;??\ _F_t_-;_-@_-"/>
    <numFmt numFmtId="166" formatCode="\ ##########"/>
    <numFmt numFmtId="167" formatCode="0__"/>
    <numFmt numFmtId="168" formatCode="_-* #,##0.0\ _F_t_-;\-* #,##0.0\ _F_t_-;_-* &quot;-&quot;??\ _F_t_-;_-@_-"/>
  </numFmts>
  <fonts count="49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sz val="14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9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9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Arial CE"/>
      <charset val="238"/>
    </font>
    <font>
      <sz val="9"/>
      <name val="Times New Roman"/>
      <family val="1"/>
      <charset val="238"/>
    </font>
    <font>
      <sz val="10"/>
      <name val="Times New Roman CE"/>
      <charset val="238"/>
    </font>
    <font>
      <b/>
      <sz val="14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4"/>
      <name val="Times New Roman"/>
      <family val="1"/>
      <charset val="238"/>
    </font>
    <font>
      <b/>
      <sz val="10"/>
      <name val="Arial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color indexed="17"/>
      <name val="Arial CE"/>
      <family val="2"/>
      <charset val="238"/>
    </font>
    <font>
      <sz val="10"/>
      <color indexed="14"/>
      <name val="Arial CE"/>
      <family val="2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9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8"/>
      <name val="Calibri"/>
      <family val="2"/>
      <charset val="238"/>
    </font>
    <font>
      <sz val="12"/>
      <color indexed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dashed">
        <color indexed="22"/>
      </top>
      <bottom/>
      <diagonal/>
    </border>
    <border>
      <left/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/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dashed">
        <color indexed="22"/>
      </bottom>
      <diagonal/>
    </border>
    <border>
      <left/>
      <right style="thin">
        <color indexed="64"/>
      </right>
      <top/>
      <bottom style="dashed">
        <color indexed="22"/>
      </bottom>
      <diagonal/>
    </border>
    <border>
      <left style="thin">
        <color indexed="64"/>
      </left>
      <right/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/>
      <diagonal/>
    </border>
    <border>
      <left/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/>
      <top style="mediumDashed">
        <color indexed="64"/>
      </top>
      <bottom/>
      <diagonal/>
    </border>
    <border>
      <left style="thick">
        <color indexed="64"/>
      </left>
      <right style="thin">
        <color indexed="64"/>
      </right>
      <top style="mediumDashed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/>
      <top style="thin">
        <color theme="0" tint="-0.14996795556505021"/>
      </top>
      <bottom/>
      <diagonal/>
    </border>
  </borders>
  <cellStyleXfs count="33">
    <xf numFmtId="0" fontId="0" fillId="0" borderId="0"/>
    <xf numFmtId="43" fontId="3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40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7" fillId="0" borderId="0"/>
    <xf numFmtId="0" fontId="19" fillId="0" borderId="0"/>
    <xf numFmtId="0" fontId="17" fillId="0" borderId="0"/>
  </cellStyleXfs>
  <cellXfs count="355">
    <xf numFmtId="0" fontId="0" fillId="0" borderId="0" xfId="0"/>
    <xf numFmtId="0" fontId="2" fillId="0" borderId="1" xfId="0" applyFont="1" applyBorder="1"/>
    <xf numFmtId="0" fontId="3" fillId="0" borderId="0" xfId="28" applyFont="1"/>
    <xf numFmtId="0" fontId="4" fillId="2" borderId="2" xfId="0" applyFont="1" applyFill="1" applyBorder="1"/>
    <xf numFmtId="0" fontId="5" fillId="0" borderId="3" xfId="0" applyFont="1" applyBorder="1"/>
    <xf numFmtId="0" fontId="3" fillId="0" borderId="0" xfId="0" applyFont="1" applyAlignment="1">
      <alignment horizontal="left"/>
    </xf>
    <xf numFmtId="0" fontId="5" fillId="0" borderId="0" xfId="0" applyFont="1"/>
    <xf numFmtId="0" fontId="4" fillId="0" borderId="4" xfId="0" applyFont="1" applyBorder="1"/>
    <xf numFmtId="0" fontId="6" fillId="0" borderId="0" xfId="28" applyFont="1"/>
    <xf numFmtId="0" fontId="4" fillId="0" borderId="0" xfId="0" applyFont="1" applyBorder="1"/>
    <xf numFmtId="0" fontId="7" fillId="0" borderId="0" xfId="0" applyFont="1"/>
    <xf numFmtId="164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quotePrefix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left" vertical="center"/>
    </xf>
    <xf numFmtId="3" fontId="10" fillId="3" borderId="5" xfId="0" applyNumberFormat="1" applyFont="1" applyFill="1" applyBorder="1" applyAlignment="1">
      <alignment horizontal="center" vertical="center"/>
    </xf>
    <xf numFmtId="3" fontId="10" fillId="0" borderId="5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 wrapText="1"/>
    </xf>
    <xf numFmtId="0" fontId="8" fillId="0" borderId="6" xfId="0" quotePrefix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3" fontId="10" fillId="2" borderId="5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 wrapText="1"/>
    </xf>
    <xf numFmtId="0" fontId="8" fillId="0" borderId="7" xfId="0" quotePrefix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/>
    </xf>
    <xf numFmtId="3" fontId="10" fillId="3" borderId="8" xfId="0" applyNumberFormat="1" applyFont="1" applyFill="1" applyBorder="1" applyAlignment="1">
      <alignment horizontal="center" vertical="center"/>
    </xf>
    <xf numFmtId="0" fontId="8" fillId="0" borderId="9" xfId="0" quotePrefix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/>
    </xf>
    <xf numFmtId="3" fontId="10" fillId="3" borderId="9" xfId="0" applyNumberFormat="1" applyFont="1" applyFill="1" applyBorder="1" applyAlignment="1">
      <alignment horizontal="center" vertical="center"/>
    </xf>
    <xf numFmtId="0" fontId="8" fillId="0" borderId="10" xfId="0" quotePrefix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left" vertical="center" wrapText="1"/>
    </xf>
    <xf numFmtId="0" fontId="5" fillId="0" borderId="11" xfId="0" applyFont="1" applyBorder="1"/>
    <xf numFmtId="0" fontId="9" fillId="0" borderId="6" xfId="0" applyFont="1" applyFill="1" applyBorder="1" applyAlignment="1">
      <alignment horizontal="left" vertical="center"/>
    </xf>
    <xf numFmtId="0" fontId="5" fillId="0" borderId="5" xfId="0" applyFont="1" applyBorder="1"/>
    <xf numFmtId="0" fontId="3" fillId="0" borderId="6" xfId="0" applyFont="1" applyFill="1" applyBorder="1" applyAlignment="1">
      <alignment horizontal="left" vertical="center"/>
    </xf>
    <xf numFmtId="165" fontId="5" fillId="4" borderId="5" xfId="11" applyNumberFormat="1" applyFont="1" applyFill="1" applyBorder="1"/>
    <xf numFmtId="165" fontId="12" fillId="4" borderId="5" xfId="11" applyNumberFormat="1" applyFont="1" applyFill="1" applyBorder="1"/>
    <xf numFmtId="165" fontId="5" fillId="0" borderId="5" xfId="11" applyNumberFormat="1" applyFont="1" applyBorder="1"/>
    <xf numFmtId="165" fontId="12" fillId="0" borderId="5" xfId="11" applyNumberFormat="1" applyFont="1" applyBorder="1"/>
    <xf numFmtId="165" fontId="13" fillId="0" borderId="5" xfId="11" applyNumberFormat="1" applyFont="1" applyBorder="1"/>
    <xf numFmtId="0" fontId="14" fillId="0" borderId="5" xfId="0" applyFont="1" applyFill="1" applyBorder="1" applyAlignment="1">
      <alignment horizontal="center" vertical="center"/>
    </xf>
    <xf numFmtId="0" fontId="14" fillId="0" borderId="5" xfId="0" applyFont="1" applyBorder="1"/>
    <xf numFmtId="3" fontId="14" fillId="0" borderId="5" xfId="0" applyNumberFormat="1" applyFont="1" applyBorder="1"/>
    <xf numFmtId="3" fontId="15" fillId="0" borderId="5" xfId="0" applyNumberFormat="1" applyFont="1" applyBorder="1"/>
    <xf numFmtId="165" fontId="16" fillId="0" borderId="0" xfId="11" applyNumberFormat="1" applyFont="1"/>
    <xf numFmtId="3" fontId="0" fillId="0" borderId="0" xfId="0" applyNumberFormat="1"/>
    <xf numFmtId="0" fontId="16" fillId="0" borderId="0" xfId="0" applyFont="1"/>
    <xf numFmtId="164" fontId="8" fillId="0" borderId="6" xfId="0" quotePrefix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center" wrapText="1"/>
    </xf>
    <xf numFmtId="166" fontId="8" fillId="0" borderId="5" xfId="0" applyNumberFormat="1" applyFont="1" applyFill="1" applyBorder="1" applyAlignment="1">
      <alignment vertical="center"/>
    </xf>
    <xf numFmtId="3" fontId="8" fillId="3" borderId="5" xfId="0" applyNumberFormat="1" applyFont="1" applyFill="1" applyBorder="1" applyAlignment="1">
      <alignment horizontal="right" vertical="center"/>
    </xf>
    <xf numFmtId="166" fontId="10" fillId="0" borderId="5" xfId="0" applyNumberFormat="1" applyFont="1" applyFill="1" applyBorder="1" applyAlignment="1">
      <alignment vertical="center"/>
    </xf>
    <xf numFmtId="3" fontId="10" fillId="0" borderId="5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vertical="center" wrapText="1"/>
    </xf>
    <xf numFmtId="3" fontId="10" fillId="3" borderId="5" xfId="0" applyNumberFormat="1" applyFont="1" applyFill="1" applyBorder="1" applyAlignment="1">
      <alignment horizontal="right" vertical="center"/>
    </xf>
    <xf numFmtId="164" fontId="10" fillId="0" borderId="6" xfId="0" quotePrefix="1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167" fontId="10" fillId="0" borderId="6" xfId="0" applyNumberFormat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 wrapText="1"/>
    </xf>
    <xf numFmtId="166" fontId="8" fillId="0" borderId="8" xfId="0" applyNumberFormat="1" applyFont="1" applyFill="1" applyBorder="1" applyAlignment="1">
      <alignment vertical="center"/>
    </xf>
    <xf numFmtId="3" fontId="8" fillId="3" borderId="8" xfId="0" applyNumberFormat="1" applyFont="1" applyFill="1" applyBorder="1" applyAlignment="1">
      <alignment horizontal="right" vertical="center"/>
    </xf>
    <xf numFmtId="0" fontId="8" fillId="0" borderId="12" xfId="0" applyFont="1" applyFill="1" applyBorder="1" applyAlignment="1">
      <alignment horizontal="left" vertical="center"/>
    </xf>
    <xf numFmtId="166" fontId="8" fillId="0" borderId="12" xfId="0" applyNumberFormat="1" applyFont="1" applyFill="1" applyBorder="1" applyAlignment="1">
      <alignment vertical="center"/>
    </xf>
    <xf numFmtId="3" fontId="8" fillId="3" borderId="9" xfId="0" applyNumberFormat="1" applyFont="1" applyFill="1" applyBorder="1" applyAlignment="1">
      <alignment horizontal="right" vertical="center"/>
    </xf>
    <xf numFmtId="0" fontId="0" fillId="0" borderId="11" xfId="0" applyBorder="1"/>
    <xf numFmtId="0" fontId="0" fillId="0" borderId="5" xfId="0" applyBorder="1"/>
    <xf numFmtId="0" fontId="0" fillId="3" borderId="5" xfId="0" applyFill="1" applyBorder="1"/>
    <xf numFmtId="0" fontId="9" fillId="0" borderId="7" xfId="0" applyFont="1" applyFill="1" applyBorder="1" applyAlignment="1">
      <alignment horizontal="left" vertical="center"/>
    </xf>
    <xf numFmtId="0" fontId="5" fillId="0" borderId="8" xfId="0" applyFont="1" applyBorder="1"/>
    <xf numFmtId="0" fontId="0" fillId="3" borderId="8" xfId="0" applyFill="1" applyBorder="1"/>
    <xf numFmtId="0" fontId="9" fillId="0" borderId="9" xfId="0" applyFont="1" applyFill="1" applyBorder="1" applyAlignment="1">
      <alignment horizontal="left" vertical="center"/>
    </xf>
    <xf numFmtId="0" fontId="0" fillId="0" borderId="9" xfId="0" applyBorder="1"/>
    <xf numFmtId="3" fontId="0" fillId="0" borderId="9" xfId="0" applyNumberFormat="1" applyBorder="1"/>
    <xf numFmtId="0" fontId="9" fillId="0" borderId="0" xfId="0" applyFont="1" applyFill="1" applyBorder="1" applyAlignment="1">
      <alignment horizontal="left" vertical="center"/>
    </xf>
    <xf numFmtId="0" fontId="20" fillId="0" borderId="0" xfId="0" applyFont="1" applyBorder="1"/>
    <xf numFmtId="0" fontId="21" fillId="0" borderId="0" xfId="28" applyFont="1"/>
    <xf numFmtId="0" fontId="16" fillId="0" borderId="0" xfId="0" applyFont="1" applyBorder="1"/>
    <xf numFmtId="0" fontId="4" fillId="2" borderId="0" xfId="0" applyFont="1" applyFill="1" applyBorder="1"/>
    <xf numFmtId="0" fontId="21" fillId="0" borderId="0" xfId="0" applyFont="1" applyAlignment="1">
      <alignment horizontal="left"/>
    </xf>
    <xf numFmtId="0" fontId="2" fillId="4" borderId="5" xfId="0" applyFont="1" applyFill="1" applyBorder="1"/>
    <xf numFmtId="0" fontId="16" fillId="4" borderId="5" xfId="0" applyFont="1" applyFill="1" applyBorder="1"/>
    <xf numFmtId="0" fontId="16" fillId="0" borderId="5" xfId="0" applyFont="1" applyBorder="1"/>
    <xf numFmtId="0" fontId="16" fillId="0" borderId="5" xfId="21" applyFont="1" applyBorder="1"/>
    <xf numFmtId="0" fontId="21" fillId="0" borderId="5" xfId="29" applyFont="1" applyBorder="1"/>
    <xf numFmtId="165" fontId="16" fillId="0" borderId="5" xfId="12" applyNumberFormat="1" applyFont="1" applyBorder="1"/>
    <xf numFmtId="165" fontId="16" fillId="0" borderId="5" xfId="12" applyNumberFormat="1" applyFont="1" applyFill="1" applyBorder="1" applyAlignment="1">
      <alignment horizontal="right"/>
    </xf>
    <xf numFmtId="165" fontId="2" fillId="4" borderId="5" xfId="12" applyNumberFormat="1" applyFont="1" applyFill="1" applyBorder="1"/>
    <xf numFmtId="0" fontId="23" fillId="0" borderId="0" xfId="16" applyFont="1"/>
    <xf numFmtId="0" fontId="22" fillId="0" borderId="0" xfId="16" applyFont="1" applyAlignment="1"/>
    <xf numFmtId="0" fontId="18" fillId="0" borderId="0" xfId="16" applyAlignment="1"/>
    <xf numFmtId="0" fontId="22" fillId="0" borderId="0" xfId="16" applyFont="1" applyBorder="1" applyAlignment="1"/>
    <xf numFmtId="0" fontId="18" fillId="2" borderId="0" xfId="16" applyFill="1"/>
    <xf numFmtId="0" fontId="18" fillId="0" borderId="0" xfId="16"/>
    <xf numFmtId="0" fontId="21" fillId="0" borderId="0" xfId="16" applyFont="1" applyAlignment="1">
      <alignment horizontal="center"/>
    </xf>
    <xf numFmtId="0" fontId="24" fillId="0" borderId="0" xfId="32" applyFont="1"/>
    <xf numFmtId="0" fontId="25" fillId="0" borderId="0" xfId="16" applyFont="1" applyProtection="1">
      <protection locked="0"/>
    </xf>
    <xf numFmtId="0" fontId="25" fillId="0" borderId="0" xfId="16" applyFont="1"/>
    <xf numFmtId="0" fontId="24" fillId="0" borderId="13" xfId="32" applyFont="1" applyBorder="1"/>
    <xf numFmtId="0" fontId="24" fillId="0" borderId="0" xfId="32" applyFont="1" applyBorder="1"/>
    <xf numFmtId="0" fontId="25" fillId="0" borderId="7" xfId="16" applyFont="1" applyBorder="1"/>
    <xf numFmtId="0" fontId="25" fillId="0" borderId="8" xfId="16" applyFont="1" applyBorder="1"/>
    <xf numFmtId="0" fontId="25" fillId="0" borderId="14" xfId="16" applyFont="1" applyBorder="1"/>
    <xf numFmtId="0" fontId="18" fillId="0" borderId="7" xfId="16" applyBorder="1" applyAlignment="1">
      <alignment horizontal="center"/>
    </xf>
    <xf numFmtId="0" fontId="25" fillId="0" borderId="15" xfId="16" applyFont="1" applyBorder="1"/>
    <xf numFmtId="0" fontId="18" fillId="0" borderId="8" xfId="16" applyBorder="1" applyAlignment="1">
      <alignment horizontal="center"/>
    </xf>
    <xf numFmtId="0" fontId="25" fillId="0" borderId="16" xfId="16" applyFont="1" applyBorder="1"/>
    <xf numFmtId="0" fontId="25" fillId="0" borderId="17" xfId="16" applyFont="1" applyBorder="1"/>
    <xf numFmtId="0" fontId="18" fillId="0" borderId="16" xfId="16" applyBorder="1"/>
    <xf numFmtId="0" fontId="18" fillId="2" borderId="12" xfId="16" applyFill="1" applyBorder="1"/>
    <xf numFmtId="3" fontId="25" fillId="4" borderId="12" xfId="3" applyNumberFormat="1" applyFont="1" applyFill="1" applyBorder="1" applyProtection="1"/>
    <xf numFmtId="0" fontId="18" fillId="0" borderId="18" xfId="16" applyBorder="1"/>
    <xf numFmtId="0" fontId="25" fillId="0" borderId="19" xfId="16" applyFont="1" applyBorder="1"/>
    <xf numFmtId="0" fontId="18" fillId="5" borderId="12" xfId="16" applyFont="1" applyFill="1" applyBorder="1"/>
    <xf numFmtId="0" fontId="26" fillId="0" borderId="20" xfId="26" applyFont="1" applyFill="1" applyBorder="1"/>
    <xf numFmtId="0" fontId="26" fillId="0" borderId="21" xfId="26" applyFont="1" applyFill="1" applyBorder="1"/>
    <xf numFmtId="165" fontId="27" fillId="0" borderId="22" xfId="3" applyNumberFormat="1" applyFont="1" applyFill="1" applyBorder="1" applyProtection="1"/>
    <xf numFmtId="0" fontId="18" fillId="0" borderId="20" xfId="16" applyFill="1" applyBorder="1"/>
    <xf numFmtId="3" fontId="18" fillId="5" borderId="23" xfId="3" applyNumberFormat="1" applyFill="1" applyBorder="1" applyProtection="1"/>
    <xf numFmtId="165" fontId="27" fillId="0" borderId="24" xfId="3" applyNumberFormat="1" applyFont="1" applyFill="1" applyBorder="1" applyProtection="1"/>
    <xf numFmtId="168" fontId="27" fillId="0" borderId="22" xfId="3" applyNumberFormat="1" applyFont="1" applyFill="1" applyBorder="1" applyProtection="1"/>
    <xf numFmtId="3" fontId="18" fillId="5" borderId="25" xfId="3" applyNumberFormat="1" applyFill="1" applyBorder="1" applyProtection="1"/>
    <xf numFmtId="0" fontId="26" fillId="2" borderId="20" xfId="26" applyFont="1" applyFill="1" applyBorder="1"/>
    <xf numFmtId="3" fontId="18" fillId="5" borderId="20" xfId="3" applyNumberFormat="1" applyFill="1" applyBorder="1" applyProtection="1"/>
    <xf numFmtId="3" fontId="18" fillId="5" borderId="26" xfId="3" applyNumberFormat="1" applyFill="1" applyBorder="1" applyProtection="1"/>
    <xf numFmtId="165" fontId="27" fillId="2" borderId="24" xfId="3" applyNumberFormat="1" applyFont="1" applyFill="1" applyBorder="1" applyProtection="1"/>
    <xf numFmtId="165" fontId="27" fillId="2" borderId="22" xfId="3" applyNumberFormat="1" applyFont="1" applyFill="1" applyBorder="1" applyProtection="1"/>
    <xf numFmtId="0" fontId="26" fillId="2" borderId="27" xfId="16" applyFont="1" applyFill="1" applyBorder="1"/>
    <xf numFmtId="0" fontId="26" fillId="0" borderId="21" xfId="16" applyFont="1" applyFill="1" applyBorder="1"/>
    <xf numFmtId="3" fontId="18" fillId="5" borderId="28" xfId="3" applyNumberFormat="1" applyFill="1" applyBorder="1" applyProtection="1"/>
    <xf numFmtId="0" fontId="26" fillId="0" borderId="27" xfId="16" applyFont="1" applyFill="1" applyBorder="1"/>
    <xf numFmtId="165" fontId="18" fillId="0" borderId="0" xfId="3" applyNumberFormat="1" applyFont="1" applyFill="1" applyBorder="1" applyProtection="1"/>
    <xf numFmtId="3" fontId="26" fillId="5" borderId="29" xfId="3" applyNumberFormat="1" applyFont="1" applyFill="1" applyBorder="1" applyProtection="1"/>
    <xf numFmtId="165" fontId="18" fillId="0" borderId="13" xfId="3" applyNumberFormat="1" applyFont="1" applyFill="1" applyBorder="1" applyProtection="1"/>
    <xf numFmtId="3" fontId="26" fillId="5" borderId="30" xfId="3" applyNumberFormat="1" applyFont="1" applyFill="1" applyBorder="1" applyProtection="1"/>
    <xf numFmtId="0" fontId="25" fillId="0" borderId="19" xfId="16" applyFont="1" applyFill="1" applyBorder="1"/>
    <xf numFmtId="0" fontId="25" fillId="0" borderId="17" xfId="16" applyFont="1" applyFill="1" applyBorder="1"/>
    <xf numFmtId="165" fontId="25" fillId="0" borderId="16" xfId="3" applyNumberFormat="1" applyFont="1" applyFill="1" applyBorder="1" applyProtection="1"/>
    <xf numFmtId="0" fontId="25" fillId="0" borderId="12" xfId="16" applyFont="1" applyFill="1" applyBorder="1" applyProtection="1">
      <protection locked="0"/>
    </xf>
    <xf numFmtId="165" fontId="25" fillId="0" borderId="18" xfId="3" applyNumberFormat="1" applyFont="1" applyFill="1" applyBorder="1" applyProtection="1"/>
    <xf numFmtId="3" fontId="25" fillId="4" borderId="31" xfId="3" applyNumberFormat="1" applyFont="1" applyFill="1" applyBorder="1" applyProtection="1"/>
    <xf numFmtId="0" fontId="18" fillId="0" borderId="32" xfId="16" applyFont="1" applyFill="1" applyBorder="1"/>
    <xf numFmtId="0" fontId="18" fillId="0" borderId="21" xfId="16" applyFont="1" applyFill="1" applyBorder="1"/>
    <xf numFmtId="0" fontId="18" fillId="0" borderId="20" xfId="16" applyFill="1" applyBorder="1" applyProtection="1">
      <protection locked="0"/>
    </xf>
    <xf numFmtId="165" fontId="27" fillId="5" borderId="20" xfId="3" applyNumberFormat="1" applyFont="1" applyFill="1" applyBorder="1"/>
    <xf numFmtId="168" fontId="27" fillId="2" borderId="22" xfId="3" applyNumberFormat="1" applyFont="1" applyFill="1" applyBorder="1" applyProtection="1"/>
    <xf numFmtId="165" fontId="27" fillId="5" borderId="25" xfId="3" applyNumberFormat="1" applyFont="1" applyFill="1" applyBorder="1"/>
    <xf numFmtId="0" fontId="18" fillId="0" borderId="33" xfId="16" applyFont="1" applyFill="1" applyBorder="1"/>
    <xf numFmtId="0" fontId="18" fillId="0" borderId="34" xfId="16" applyFont="1" applyFill="1" applyBorder="1"/>
    <xf numFmtId="165" fontId="27" fillId="0" borderId="35" xfId="3" applyNumberFormat="1" applyFont="1" applyFill="1" applyBorder="1" applyProtection="1"/>
    <xf numFmtId="0" fontId="18" fillId="0" borderId="36" xfId="16" applyFill="1" applyBorder="1" applyProtection="1">
      <protection locked="0"/>
    </xf>
    <xf numFmtId="165" fontId="27" fillId="2" borderId="37" xfId="3" applyNumberFormat="1" applyFont="1" applyFill="1" applyBorder="1" applyProtection="1"/>
    <xf numFmtId="165" fontId="27" fillId="5" borderId="26" xfId="3" applyNumberFormat="1" applyFont="1" applyFill="1" applyBorder="1"/>
    <xf numFmtId="165" fontId="27" fillId="5" borderId="38" xfId="3" applyNumberFormat="1" applyFont="1" applyFill="1" applyBorder="1"/>
    <xf numFmtId="165" fontId="27" fillId="5" borderId="5" xfId="3" applyNumberFormat="1" applyFont="1" applyFill="1" applyBorder="1"/>
    <xf numFmtId="165" fontId="27" fillId="5" borderId="39" xfId="3" applyNumberFormat="1" applyFont="1" applyFill="1" applyBorder="1"/>
    <xf numFmtId="165" fontId="28" fillId="0" borderId="40" xfId="3" applyNumberFormat="1" applyFont="1" applyFill="1" applyBorder="1" applyProtection="1"/>
    <xf numFmtId="165" fontId="28" fillId="4" borderId="12" xfId="3" applyNumberFormat="1" applyFont="1" applyFill="1" applyBorder="1"/>
    <xf numFmtId="165" fontId="28" fillId="0" borderId="41" xfId="3" applyNumberFormat="1" applyFont="1" applyFill="1" applyBorder="1" applyProtection="1"/>
    <xf numFmtId="165" fontId="28" fillId="0" borderId="16" xfId="3" applyNumberFormat="1" applyFont="1" applyFill="1" applyBorder="1" applyProtection="1"/>
    <xf numFmtId="165" fontId="25" fillId="4" borderId="31" xfId="3" applyNumberFormat="1" applyFont="1" applyFill="1" applyBorder="1"/>
    <xf numFmtId="0" fontId="18" fillId="0" borderId="42" xfId="16" applyFont="1" applyFill="1" applyBorder="1"/>
    <xf numFmtId="0" fontId="18" fillId="0" borderId="43" xfId="16" applyFont="1" applyFill="1" applyBorder="1"/>
    <xf numFmtId="165" fontId="27" fillId="0" borderId="44" xfId="3" applyNumberFormat="1" applyFont="1" applyFill="1" applyBorder="1" applyProtection="1"/>
    <xf numFmtId="0" fontId="18" fillId="0" borderId="45" xfId="16" applyFill="1" applyBorder="1" applyProtection="1">
      <protection locked="0"/>
    </xf>
    <xf numFmtId="165" fontId="27" fillId="0" borderId="46" xfId="3" applyNumberFormat="1" applyFont="1" applyFill="1" applyBorder="1" applyProtection="1"/>
    <xf numFmtId="165" fontId="27" fillId="5" borderId="21" xfId="3" applyNumberFormat="1" applyFont="1" applyFill="1" applyBorder="1"/>
    <xf numFmtId="0" fontId="18" fillId="0" borderId="47" xfId="16" applyFont="1" applyFill="1" applyBorder="1"/>
    <xf numFmtId="0" fontId="18" fillId="0" borderId="48" xfId="16" applyFont="1" applyFill="1" applyBorder="1"/>
    <xf numFmtId="165" fontId="27" fillId="0" borderId="49" xfId="3" applyNumberFormat="1" applyFont="1" applyFill="1" applyBorder="1" applyProtection="1"/>
    <xf numFmtId="0" fontId="18" fillId="0" borderId="27" xfId="16" applyFill="1" applyBorder="1" applyProtection="1">
      <protection locked="0"/>
    </xf>
    <xf numFmtId="165" fontId="27" fillId="0" borderId="50" xfId="3" applyNumberFormat="1" applyFont="1" applyFill="1" applyBorder="1" applyProtection="1"/>
    <xf numFmtId="0" fontId="18" fillId="2" borderId="47" xfId="16" applyFont="1" applyFill="1" applyBorder="1"/>
    <xf numFmtId="165" fontId="27" fillId="5" borderId="0" xfId="3" applyNumberFormat="1" applyFont="1" applyFill="1" applyBorder="1"/>
    <xf numFmtId="165" fontId="27" fillId="0" borderId="0" xfId="3" applyNumberFormat="1" applyFont="1" applyFill="1" applyBorder="1" applyProtection="1"/>
    <xf numFmtId="165" fontId="27" fillId="5" borderId="51" xfId="3" applyNumberFormat="1" applyFont="1" applyFill="1" applyBorder="1"/>
    <xf numFmtId="0" fontId="18" fillId="0" borderId="20" xfId="16" applyBorder="1"/>
    <xf numFmtId="165" fontId="27" fillId="0" borderId="37" xfId="3" applyNumberFormat="1" applyFont="1" applyFill="1" applyBorder="1" applyProtection="1"/>
    <xf numFmtId="165" fontId="27" fillId="5" borderId="52" xfId="3" applyNumberFormat="1" applyFont="1" applyFill="1" applyBorder="1"/>
    <xf numFmtId="0" fontId="25" fillId="0" borderId="12" xfId="16" applyFont="1" applyBorder="1"/>
    <xf numFmtId="0" fontId="18" fillId="0" borderId="21" xfId="16" applyBorder="1"/>
    <xf numFmtId="0" fontId="25" fillId="0" borderId="53" xfId="16" applyFont="1" applyFill="1" applyBorder="1"/>
    <xf numFmtId="0" fontId="25" fillId="0" borderId="54" xfId="16" applyFont="1" applyFill="1" applyBorder="1"/>
    <xf numFmtId="165" fontId="28" fillId="0" borderId="55" xfId="3" applyNumberFormat="1" applyFont="1" applyFill="1" applyBorder="1" applyProtection="1"/>
    <xf numFmtId="0" fontId="25" fillId="0" borderId="54" xfId="16" applyFont="1" applyBorder="1"/>
    <xf numFmtId="165" fontId="28" fillId="4" borderId="23" xfId="3" applyNumberFormat="1" applyFont="1" applyFill="1" applyBorder="1"/>
    <xf numFmtId="165" fontId="28" fillId="0" borderId="56" xfId="3" applyNumberFormat="1" applyFont="1" applyFill="1" applyBorder="1" applyProtection="1"/>
    <xf numFmtId="165" fontId="28" fillId="4" borderId="54" xfId="3" applyNumberFormat="1" applyFont="1" applyFill="1" applyBorder="1"/>
    <xf numFmtId="0" fontId="25" fillId="0" borderId="5" xfId="16" applyFont="1" applyFill="1" applyBorder="1"/>
    <xf numFmtId="165" fontId="28" fillId="0" borderId="5" xfId="3" applyNumberFormat="1" applyFont="1" applyFill="1" applyBorder="1" applyProtection="1"/>
    <xf numFmtId="0" fontId="25" fillId="0" borderId="5" xfId="16" applyFont="1" applyBorder="1"/>
    <xf numFmtId="165" fontId="27" fillId="2" borderId="6" xfId="3" applyNumberFormat="1" applyFont="1" applyFill="1" applyBorder="1"/>
    <xf numFmtId="165" fontId="28" fillId="0" borderId="57" xfId="3" applyNumberFormat="1" applyFont="1" applyFill="1" applyBorder="1" applyProtection="1"/>
    <xf numFmtId="165" fontId="28" fillId="0" borderId="58" xfId="3" applyNumberFormat="1" applyFont="1" applyFill="1" applyBorder="1" applyProtection="1"/>
    <xf numFmtId="165" fontId="27" fillId="6" borderId="5" xfId="3" applyNumberFormat="1" applyFont="1" applyFill="1" applyBorder="1"/>
    <xf numFmtId="0" fontId="29" fillId="0" borderId="32" xfId="16" applyFont="1" applyFill="1" applyBorder="1"/>
    <xf numFmtId="0" fontId="18" fillId="0" borderId="59" xfId="16" applyFont="1" applyFill="1" applyBorder="1"/>
    <xf numFmtId="0" fontId="18" fillId="0" borderId="60" xfId="16" applyFont="1" applyFill="1" applyBorder="1"/>
    <xf numFmtId="165" fontId="27" fillId="0" borderId="61" xfId="3" applyNumberFormat="1" applyFont="1" applyFill="1" applyBorder="1" applyProtection="1"/>
    <xf numFmtId="0" fontId="18" fillId="0" borderId="62" xfId="16" applyBorder="1"/>
    <xf numFmtId="165" fontId="27" fillId="5" borderId="62" xfId="3" applyNumberFormat="1" applyFont="1" applyFill="1" applyBorder="1"/>
    <xf numFmtId="165" fontId="27" fillId="0" borderId="63" xfId="3" applyNumberFormat="1" applyFont="1" applyFill="1" applyBorder="1" applyProtection="1"/>
    <xf numFmtId="165" fontId="27" fillId="5" borderId="60" xfId="3" applyNumberFormat="1" applyFont="1" applyFill="1" applyBorder="1"/>
    <xf numFmtId="0" fontId="25" fillId="0" borderId="8" xfId="16" applyFont="1" applyFill="1" applyBorder="1"/>
    <xf numFmtId="165" fontId="28" fillId="0" borderId="8" xfId="3" applyNumberFormat="1" applyFont="1" applyFill="1" applyBorder="1" applyProtection="1"/>
    <xf numFmtId="165" fontId="27" fillId="2" borderId="7" xfId="3" applyNumberFormat="1" applyFont="1" applyFill="1" applyBorder="1"/>
    <xf numFmtId="165" fontId="28" fillId="0" borderId="64" xfId="3" applyNumberFormat="1" applyFont="1" applyFill="1" applyBorder="1" applyProtection="1"/>
    <xf numFmtId="165" fontId="28" fillId="0" borderId="65" xfId="3" applyNumberFormat="1" applyFont="1" applyFill="1" applyBorder="1" applyProtection="1"/>
    <xf numFmtId="165" fontId="27" fillId="2" borderId="8" xfId="3" applyNumberFormat="1" applyFont="1" applyFill="1" applyBorder="1"/>
    <xf numFmtId="0" fontId="3" fillId="0" borderId="0" xfId="22"/>
    <xf numFmtId="0" fontId="14" fillId="0" borderId="0" xfId="0" applyFont="1"/>
    <xf numFmtId="0" fontId="9" fillId="0" borderId="0" xfId="22" applyFont="1" applyAlignment="1">
      <alignment horizontal="left"/>
    </xf>
    <xf numFmtId="0" fontId="9" fillId="0" borderId="0" xfId="22" applyFont="1"/>
    <xf numFmtId="0" fontId="6" fillId="0" borderId="0" xfId="22" applyFont="1"/>
    <xf numFmtId="0" fontId="17" fillId="0" borderId="0" xfId="30" applyBorder="1"/>
    <xf numFmtId="0" fontId="3" fillId="7" borderId="21" xfId="22" applyFill="1" applyBorder="1"/>
    <xf numFmtId="0" fontId="3" fillId="0" borderId="21" xfId="22" applyBorder="1"/>
    <xf numFmtId="0" fontId="3" fillId="0" borderId="21" xfId="22" applyFont="1" applyBorder="1"/>
    <xf numFmtId="0" fontId="3" fillId="7" borderId="5" xfId="22" applyFill="1" applyBorder="1"/>
    <xf numFmtId="0" fontId="3" fillId="0" borderId="11" xfId="22" applyBorder="1"/>
    <xf numFmtId="0" fontId="3" fillId="0" borderId="21" xfId="22" applyFill="1" applyBorder="1"/>
    <xf numFmtId="0" fontId="3" fillId="8" borderId="5" xfId="22" applyFill="1" applyBorder="1"/>
    <xf numFmtId="0" fontId="3" fillId="0" borderId="0" xfId="22" applyBorder="1"/>
    <xf numFmtId="0" fontId="17" fillId="0" borderId="0" xfId="30"/>
    <xf numFmtId="0" fontId="24" fillId="0" borderId="0" xfId="30" applyFont="1"/>
    <xf numFmtId="0" fontId="24" fillId="0" borderId="0" xfId="30" applyFont="1" applyAlignment="1">
      <alignment horizontal="left"/>
    </xf>
    <xf numFmtId="0" fontId="3" fillId="0" borderId="0" xfId="27" applyFont="1"/>
    <xf numFmtId="0" fontId="6" fillId="0" borderId="0" xfId="27" applyFont="1"/>
    <xf numFmtId="0" fontId="17" fillId="0" borderId="0" xfId="30" applyFont="1"/>
    <xf numFmtId="0" fontId="24" fillId="8" borderId="8" xfId="30" applyFont="1" applyFill="1" applyBorder="1"/>
    <xf numFmtId="0" fontId="24" fillId="8" borderId="11" xfId="30" applyFont="1" applyFill="1" applyBorder="1"/>
    <xf numFmtId="0" fontId="17" fillId="7" borderId="5" xfId="30" applyFill="1" applyBorder="1"/>
    <xf numFmtId="0" fontId="17" fillId="0" borderId="21" xfId="30" applyFont="1" applyBorder="1"/>
    <xf numFmtId="9" fontId="17" fillId="0" borderId="21" xfId="30" applyNumberFormat="1" applyFont="1" applyBorder="1" applyAlignment="1">
      <alignment horizontal="left"/>
    </xf>
    <xf numFmtId="0" fontId="30" fillId="0" borderId="0" xfId="30" applyFont="1"/>
    <xf numFmtId="0" fontId="17" fillId="0" borderId="11" xfId="30" applyFont="1" applyBorder="1"/>
    <xf numFmtId="0" fontId="24" fillId="0" borderId="5" xfId="30" applyFont="1" applyBorder="1"/>
    <xf numFmtId="0" fontId="17" fillId="0" borderId="5" xfId="30" applyFont="1" applyBorder="1"/>
    <xf numFmtId="0" fontId="17" fillId="0" borderId="21" xfId="30" applyBorder="1"/>
    <xf numFmtId="0" fontId="31" fillId="0" borderId="0" xfId="30" applyFont="1"/>
    <xf numFmtId="0" fontId="17" fillId="0" borderId="0" xfId="30" applyFill="1" applyBorder="1"/>
    <xf numFmtId="0" fontId="17" fillId="0" borderId="20" xfId="30" applyFill="1" applyBorder="1"/>
    <xf numFmtId="0" fontId="17" fillId="0" borderId="20" xfId="30" applyBorder="1"/>
    <xf numFmtId="0" fontId="3" fillId="0" borderId="0" xfId="18"/>
    <xf numFmtId="0" fontId="9" fillId="0" borderId="0" xfId="18" applyFont="1"/>
    <xf numFmtId="0" fontId="3" fillId="0" borderId="0" xfId="18" applyAlignment="1">
      <alignment horizontal="center"/>
    </xf>
    <xf numFmtId="0" fontId="27" fillId="0" borderId="0" xfId="18" applyFont="1"/>
    <xf numFmtId="0" fontId="28" fillId="0" borderId="0" xfId="18" applyFont="1"/>
    <xf numFmtId="0" fontId="28" fillId="4" borderId="5" xfId="18" applyFont="1" applyFill="1" applyBorder="1"/>
    <xf numFmtId="0" fontId="27" fillId="4" borderId="5" xfId="18" applyFont="1" applyFill="1" applyBorder="1"/>
    <xf numFmtId="0" fontId="27" fillId="4" borderId="21" xfId="18" applyFont="1" applyFill="1" applyBorder="1"/>
    <xf numFmtId="0" fontId="27" fillId="0" borderId="5" xfId="18" applyFont="1" applyBorder="1" applyAlignment="1">
      <alignment horizontal="justify" wrapText="1"/>
    </xf>
    <xf numFmtId="165" fontId="27" fillId="0" borderId="5" xfId="4" applyNumberFormat="1" applyFont="1" applyBorder="1" applyAlignment="1">
      <alignment horizontal="right" wrapText="1"/>
    </xf>
    <xf numFmtId="1" fontId="27" fillId="0" borderId="5" xfId="18" applyNumberFormat="1" applyFont="1" applyBorder="1"/>
    <xf numFmtId="1" fontId="3" fillId="0" borderId="0" xfId="18" applyNumberFormat="1" applyFont="1"/>
    <xf numFmtId="0" fontId="27" fillId="0" borderId="5" xfId="18" applyFont="1" applyFill="1" applyBorder="1" applyAlignment="1">
      <alignment horizontal="justify" wrapText="1"/>
    </xf>
    <xf numFmtId="165" fontId="27" fillId="0" borderId="5" xfId="4" applyNumberFormat="1" applyFont="1" applyFill="1" applyBorder="1" applyAlignment="1">
      <alignment horizontal="right" wrapText="1"/>
    </xf>
    <xf numFmtId="0" fontId="28" fillId="6" borderId="5" xfId="18" applyFont="1" applyFill="1" applyBorder="1" applyAlignment="1">
      <alignment horizontal="justify" wrapText="1"/>
    </xf>
    <xf numFmtId="165" fontId="27" fillId="6" borderId="5" xfId="4" applyNumberFormat="1" applyFont="1" applyFill="1" applyBorder="1" applyAlignment="1">
      <alignment horizontal="right" wrapText="1"/>
    </xf>
    <xf numFmtId="0" fontId="28" fillId="6" borderId="5" xfId="18" applyFont="1" applyFill="1" applyBorder="1" applyAlignment="1">
      <alignment wrapText="1"/>
    </xf>
    <xf numFmtId="165" fontId="28" fillId="6" borderId="5" xfId="4" applyNumberFormat="1" applyFont="1" applyFill="1" applyBorder="1" applyAlignment="1">
      <alignment horizontal="right" wrapText="1"/>
    </xf>
    <xf numFmtId="1" fontId="3" fillId="0" borderId="0" xfId="18" applyNumberFormat="1"/>
    <xf numFmtId="0" fontId="17" fillId="2" borderId="0" xfId="30" applyFont="1" applyFill="1" applyBorder="1"/>
    <xf numFmtId="0" fontId="27" fillId="2" borderId="5" xfId="18" applyFont="1" applyFill="1" applyBorder="1" applyAlignment="1">
      <alignment wrapText="1"/>
    </xf>
    <xf numFmtId="165" fontId="27" fillId="2" borderId="5" xfId="4" applyNumberFormat="1" applyFont="1" applyFill="1" applyBorder="1" applyAlignment="1">
      <alignment horizontal="right" wrapText="1"/>
    </xf>
    <xf numFmtId="0" fontId="3" fillId="2" borderId="0" xfId="18" applyFont="1" applyFill="1"/>
    <xf numFmtId="0" fontId="27" fillId="0" borderId="5" xfId="18" applyFont="1" applyBorder="1" applyAlignment="1">
      <alignment wrapText="1"/>
    </xf>
    <xf numFmtId="165" fontId="28" fillId="0" borderId="5" xfId="4" applyNumberFormat="1" applyFont="1" applyBorder="1" applyAlignment="1">
      <alignment horizontal="right" wrapText="1"/>
    </xf>
    <xf numFmtId="0" fontId="28" fillId="4" borderId="5" xfId="18" applyFont="1" applyFill="1" applyBorder="1" applyAlignment="1">
      <alignment wrapText="1"/>
    </xf>
    <xf numFmtId="165" fontId="28" fillId="4" borderId="5" xfId="4" applyNumberFormat="1" applyFont="1" applyFill="1" applyBorder="1" applyAlignment="1">
      <alignment horizontal="right" wrapText="1"/>
    </xf>
    <xf numFmtId="0" fontId="27" fillId="0" borderId="5" xfId="18" applyFont="1" applyFill="1" applyBorder="1" applyAlignment="1">
      <alignment wrapText="1"/>
    </xf>
    <xf numFmtId="167" fontId="13" fillId="0" borderId="5" xfId="31" applyNumberFormat="1" applyFont="1" applyFill="1" applyBorder="1" applyAlignment="1">
      <alignment horizontal="left" vertical="center" wrapText="1"/>
    </xf>
    <xf numFmtId="165" fontId="13" fillId="0" borderId="5" xfId="4" applyNumberFormat="1" applyFont="1" applyFill="1" applyBorder="1" applyAlignment="1">
      <alignment horizontal="right" vertical="center" wrapText="1"/>
    </xf>
    <xf numFmtId="0" fontId="24" fillId="0" borderId="0" xfId="30" applyFont="1" applyFill="1" applyBorder="1"/>
    <xf numFmtId="167" fontId="32" fillId="6" borderId="5" xfId="31" applyNumberFormat="1" applyFont="1" applyFill="1" applyBorder="1" applyAlignment="1">
      <alignment horizontal="left" vertical="center" wrapText="1"/>
    </xf>
    <xf numFmtId="165" fontId="32" fillId="6" borderId="5" xfId="4" applyNumberFormat="1" applyFont="1" applyFill="1" applyBorder="1" applyAlignment="1">
      <alignment horizontal="right" vertical="center" wrapText="1"/>
    </xf>
    <xf numFmtId="1" fontId="9" fillId="0" borderId="0" xfId="18" applyNumberFormat="1" applyFont="1"/>
    <xf numFmtId="0" fontId="17" fillId="0" borderId="0" xfId="30" applyFont="1" applyFill="1" applyBorder="1"/>
    <xf numFmtId="0" fontId="3" fillId="0" borderId="0" xfId="18" applyFont="1"/>
    <xf numFmtId="165" fontId="32" fillId="0" borderId="5" xfId="4" applyNumberFormat="1" applyFont="1" applyFill="1" applyBorder="1" applyAlignment="1">
      <alignment horizontal="right" vertical="center" wrapText="1"/>
    </xf>
    <xf numFmtId="167" fontId="32" fillId="4" borderId="5" xfId="31" applyNumberFormat="1" applyFont="1" applyFill="1" applyBorder="1" applyAlignment="1">
      <alignment horizontal="left" vertical="center" wrapText="1"/>
    </xf>
    <xf numFmtId="165" fontId="32" fillId="4" borderId="5" xfId="4" applyNumberFormat="1" applyFont="1" applyFill="1" applyBorder="1" applyAlignment="1">
      <alignment horizontal="right" vertical="center" wrapText="1"/>
    </xf>
    <xf numFmtId="0" fontId="0" fillId="0" borderId="54" xfId="0" applyBorder="1"/>
    <xf numFmtId="0" fontId="0" fillId="0" borderId="17" xfId="0" applyBorder="1"/>
    <xf numFmtId="0" fontId="25" fillId="0" borderId="19" xfId="0" applyFont="1" applyBorder="1"/>
    <xf numFmtId="0" fontId="0" fillId="0" borderId="21" xfId="0" applyBorder="1"/>
    <xf numFmtId="165" fontId="35" fillId="0" borderId="66" xfId="1" applyNumberFormat="1" applyFont="1" applyBorder="1"/>
    <xf numFmtId="165" fontId="35" fillId="0" borderId="67" xfId="1" applyNumberFormat="1" applyFont="1" applyBorder="1"/>
    <xf numFmtId="165" fontId="36" fillId="4" borderId="31" xfId="1" applyNumberFormat="1" applyFont="1" applyFill="1" applyBorder="1"/>
    <xf numFmtId="0" fontId="34" fillId="0" borderId="17" xfId="0" applyFont="1" applyBorder="1"/>
    <xf numFmtId="165" fontId="37" fillId="0" borderId="31" xfId="1" applyNumberFormat="1" applyFont="1" applyBorder="1"/>
    <xf numFmtId="165" fontId="39" fillId="0" borderId="5" xfId="12" applyNumberFormat="1" applyFont="1" applyBorder="1"/>
    <xf numFmtId="165" fontId="21" fillId="0" borderId="5" xfId="12" applyNumberFormat="1" applyFont="1" applyBorder="1"/>
    <xf numFmtId="0" fontId="22" fillId="0" borderId="5" xfId="25" applyFont="1" applyBorder="1"/>
    <xf numFmtId="165" fontId="0" fillId="0" borderId="0" xfId="0" applyNumberFormat="1"/>
    <xf numFmtId="0" fontId="41" fillId="0" borderId="5" xfId="0" applyFont="1" applyBorder="1"/>
    <xf numFmtId="0" fontId="42" fillId="0" borderId="73" xfId="0" applyFont="1" applyBorder="1"/>
    <xf numFmtId="0" fontId="43" fillId="9" borderId="74" xfId="0" applyFont="1" applyFill="1" applyBorder="1"/>
    <xf numFmtId="0" fontId="41" fillId="0" borderId="75" xfId="0" applyFont="1" applyBorder="1"/>
    <xf numFmtId="0" fontId="41" fillId="0" borderId="0" xfId="0" applyFont="1"/>
    <xf numFmtId="0" fontId="43" fillId="0" borderId="76" xfId="0" applyFont="1" applyBorder="1"/>
    <xf numFmtId="0" fontId="43" fillId="0" borderId="0" xfId="0" applyFont="1" applyBorder="1"/>
    <xf numFmtId="0" fontId="44" fillId="0" borderId="0" xfId="0" applyFont="1"/>
    <xf numFmtId="0" fontId="41" fillId="0" borderId="11" xfId="0" applyFont="1" applyBorder="1"/>
    <xf numFmtId="0" fontId="14" fillId="0" borderId="68" xfId="0" applyFont="1" applyFill="1" applyBorder="1" applyAlignment="1">
      <alignment horizontal="center" vertical="center"/>
    </xf>
    <xf numFmtId="0" fontId="45" fillId="10" borderId="68" xfId="0" applyFont="1" applyFill="1" applyBorder="1"/>
    <xf numFmtId="3" fontId="10" fillId="10" borderId="68" xfId="0" applyNumberFormat="1" applyFont="1" applyFill="1" applyBorder="1" applyAlignment="1">
      <alignment horizontal="center" vertical="center"/>
    </xf>
    <xf numFmtId="0" fontId="41" fillId="0" borderId="8" xfId="0" applyFont="1" applyBorder="1"/>
    <xf numFmtId="164" fontId="10" fillId="10" borderId="69" xfId="0" quotePrefix="1" applyNumberFormat="1" applyFont="1" applyFill="1" applyBorder="1" applyAlignment="1">
      <alignment horizontal="center" vertical="center"/>
    </xf>
    <xf numFmtId="0" fontId="9" fillId="10" borderId="70" xfId="0" applyFont="1" applyFill="1" applyBorder="1" applyAlignment="1">
      <alignment horizontal="left" vertical="center"/>
    </xf>
    <xf numFmtId="0" fontId="0" fillId="10" borderId="70" xfId="0" applyFill="1" applyBorder="1"/>
    <xf numFmtId="3" fontId="10" fillId="11" borderId="5" xfId="0" applyNumberFormat="1" applyFont="1" applyFill="1" applyBorder="1" applyAlignment="1">
      <alignment horizontal="center" vertical="center"/>
    </xf>
    <xf numFmtId="3" fontId="10" fillId="9" borderId="5" xfId="0" applyNumberFormat="1" applyFont="1" applyFill="1" applyBorder="1" applyAlignment="1">
      <alignment horizontal="center" vertical="center"/>
    </xf>
    <xf numFmtId="3" fontId="10" fillId="11" borderId="8" xfId="0" applyNumberFormat="1" applyFont="1" applyFill="1" applyBorder="1" applyAlignment="1">
      <alignment horizontal="center" vertical="center"/>
    </xf>
    <xf numFmtId="3" fontId="10" fillId="11" borderId="9" xfId="0" applyNumberFormat="1" applyFont="1" applyFill="1" applyBorder="1" applyAlignment="1">
      <alignment horizontal="center" vertical="center"/>
    </xf>
    <xf numFmtId="165" fontId="41" fillId="12" borderId="5" xfId="8" applyNumberFormat="1" applyFont="1" applyFill="1" applyBorder="1"/>
    <xf numFmtId="165" fontId="46" fillId="12" borderId="5" xfId="8" applyNumberFormat="1" applyFont="1" applyFill="1" applyBorder="1"/>
    <xf numFmtId="165" fontId="41" fillId="0" borderId="5" xfId="8" applyNumberFormat="1" applyFont="1" applyBorder="1"/>
    <xf numFmtId="165" fontId="46" fillId="0" borderId="5" xfId="8" applyNumberFormat="1" applyFont="1" applyBorder="1"/>
    <xf numFmtId="165" fontId="47" fillId="0" borderId="5" xfId="8" applyNumberFormat="1" applyFont="1" applyBorder="1"/>
    <xf numFmtId="3" fontId="8" fillId="10" borderId="68" xfId="0" applyNumberFormat="1" applyFont="1" applyFill="1" applyBorder="1" applyAlignment="1">
      <alignment horizontal="center" vertical="center"/>
    </xf>
    <xf numFmtId="3" fontId="45" fillId="10" borderId="68" xfId="0" applyNumberFormat="1" applyFont="1" applyFill="1" applyBorder="1"/>
    <xf numFmtId="3" fontId="48" fillId="10" borderId="68" xfId="0" applyNumberFormat="1" applyFont="1" applyFill="1" applyBorder="1"/>
    <xf numFmtId="3" fontId="8" fillId="11" borderId="5" xfId="0" applyNumberFormat="1" applyFont="1" applyFill="1" applyBorder="1" applyAlignment="1">
      <alignment horizontal="right" vertical="center"/>
    </xf>
    <xf numFmtId="3" fontId="10" fillId="11" borderId="5" xfId="0" applyNumberFormat="1" applyFont="1" applyFill="1" applyBorder="1" applyAlignment="1">
      <alignment horizontal="right" vertical="center"/>
    </xf>
    <xf numFmtId="3" fontId="8" fillId="11" borderId="8" xfId="0" applyNumberFormat="1" applyFont="1" applyFill="1" applyBorder="1" applyAlignment="1">
      <alignment horizontal="right" vertical="center"/>
    </xf>
    <xf numFmtId="3" fontId="8" fillId="11" borderId="9" xfId="0" applyNumberFormat="1" applyFont="1" applyFill="1" applyBorder="1" applyAlignment="1">
      <alignment horizontal="right" vertical="center"/>
    </xf>
    <xf numFmtId="0" fontId="0" fillId="11" borderId="5" xfId="0" applyFill="1" applyBorder="1"/>
    <xf numFmtId="0" fontId="0" fillId="11" borderId="8" xfId="0" applyFill="1" applyBorder="1"/>
    <xf numFmtId="3" fontId="8" fillId="10" borderId="68" xfId="0" applyNumberFormat="1" applyFont="1" applyFill="1" applyBorder="1" applyAlignment="1">
      <alignment horizontal="right" vertical="center"/>
    </xf>
    <xf numFmtId="3" fontId="0" fillId="10" borderId="70" xfId="0" applyNumberFormat="1" applyFill="1" applyBorder="1"/>
    <xf numFmtId="0" fontId="25" fillId="0" borderId="32" xfId="16" applyFont="1" applyFill="1" applyBorder="1"/>
    <xf numFmtId="165" fontId="15" fillId="0" borderId="0" xfId="1" applyNumberFormat="1" applyFont="1" applyFill="1" applyBorder="1"/>
    <xf numFmtId="0" fontId="25" fillId="0" borderId="6" xfId="16" applyFont="1" applyFill="1" applyBorder="1"/>
    <xf numFmtId="0" fontId="0" fillId="0" borderId="71" xfId="0" applyBorder="1"/>
    <xf numFmtId="165" fontId="48" fillId="0" borderId="58" xfId="0" applyNumberFormat="1" applyFont="1" applyBorder="1"/>
    <xf numFmtId="3" fontId="8" fillId="10" borderId="72" xfId="0" applyNumberFormat="1" applyFont="1" applyFill="1" applyBorder="1" applyAlignment="1">
      <alignment horizontal="right" vertical="center"/>
    </xf>
    <xf numFmtId="3" fontId="8" fillId="10" borderId="17" xfId="0" applyNumberFormat="1" applyFont="1" applyFill="1" applyBorder="1" applyAlignment="1">
      <alignment horizontal="right" vertical="center"/>
    </xf>
    <xf numFmtId="3" fontId="8" fillId="10" borderId="31" xfId="0" applyNumberFormat="1" applyFont="1" applyFill="1" applyBorder="1" applyAlignment="1">
      <alignment horizontal="right" vertical="center"/>
    </xf>
    <xf numFmtId="3" fontId="8" fillId="9" borderId="11" xfId="0" applyNumberFormat="1" applyFont="1" applyFill="1" applyBorder="1" applyAlignment="1">
      <alignment horizontal="right" vertical="center"/>
    </xf>
    <xf numFmtId="3" fontId="8" fillId="9" borderId="21" xfId="0" applyNumberFormat="1" applyFont="1" applyFill="1" applyBorder="1" applyAlignment="1">
      <alignment horizontal="right" vertical="center"/>
    </xf>
    <xf numFmtId="3" fontId="8" fillId="11" borderId="11" xfId="0" applyNumberFormat="1" applyFont="1" applyFill="1" applyBorder="1" applyAlignment="1">
      <alignment horizontal="right" vertical="center"/>
    </xf>
    <xf numFmtId="0" fontId="3" fillId="8" borderId="5" xfId="22" applyFill="1" applyBorder="1" applyAlignment="1">
      <alignment horizontal="center"/>
    </xf>
    <xf numFmtId="0" fontId="24" fillId="8" borderId="7" xfId="30" applyFont="1" applyFill="1" applyBorder="1" applyAlignment="1">
      <alignment horizontal="center"/>
    </xf>
    <xf numFmtId="0" fontId="24" fillId="8" borderId="65" xfId="30" applyFont="1" applyFill="1" applyBorder="1" applyAlignment="1">
      <alignment horizontal="center"/>
    </xf>
  </cellXfs>
  <cellStyles count="33">
    <cellStyle name="Ezres" xfId="1" builtinId="3"/>
    <cellStyle name="Ezres 2" xfId="2"/>
    <cellStyle name="Ezres 2 2" xfId="3"/>
    <cellStyle name="Ezres 3" xfId="4"/>
    <cellStyle name="Ezres 4" xfId="5"/>
    <cellStyle name="Ezres 4 2" xfId="6"/>
    <cellStyle name="Ezres 5" xfId="7"/>
    <cellStyle name="Ezres 5 2" xfId="8"/>
    <cellStyle name="Ezres 6" xfId="9"/>
    <cellStyle name="Ezres 7" xfId="10"/>
    <cellStyle name="Ezres 7 2" xfId="11"/>
    <cellStyle name="Ezres 7 2 2" xfId="12"/>
    <cellStyle name="Ezres 7 2 2 2" xfId="13"/>
    <cellStyle name="Normál" xfId="0" builtinId="0"/>
    <cellStyle name="Normál 2" xfId="14"/>
    <cellStyle name="Normál 2 2" xfId="15"/>
    <cellStyle name="Normál 2 3" xfId="16"/>
    <cellStyle name="Normál 2_2014 évi kgvt tábla" xfId="17"/>
    <cellStyle name="Normál 3" xfId="18"/>
    <cellStyle name="Normál 3 2" xfId="19"/>
    <cellStyle name="Normál 4" xfId="20"/>
    <cellStyle name="Normál 4 2" xfId="21"/>
    <cellStyle name="Normál 4 3" xfId="22"/>
    <cellStyle name="Normál 5" xfId="23"/>
    <cellStyle name="Normál 5 2" xfId="24"/>
    <cellStyle name="Normál 6" xfId="25"/>
    <cellStyle name="Normál_2006. július felülv." xfId="26"/>
    <cellStyle name="Normál_2007.költségv.táblák 2" xfId="27"/>
    <cellStyle name="Normál_2007.költségv.táblák 3" xfId="28"/>
    <cellStyle name="Normál_2-1, 2-2 melléklet 2006" xfId="29"/>
    <cellStyle name="Normál_6.MELL.szoc.tábla" xfId="30"/>
    <cellStyle name="Normál_97ûrlap" xfId="31"/>
    <cellStyle name="Normál_Intézményi kiadás 2008" xfId="3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1"/>
  <sheetViews>
    <sheetView workbookViewId="0">
      <selection activeCell="E2" sqref="E2"/>
    </sheetView>
  </sheetViews>
  <sheetFormatPr defaultRowHeight="15"/>
  <cols>
    <col min="1" max="1" width="48.42578125" customWidth="1"/>
    <col min="3" max="3" width="12.5703125" customWidth="1"/>
    <col min="5" max="5" width="15.140625" customWidth="1"/>
    <col min="6" max="6" width="12.7109375" customWidth="1"/>
    <col min="8" max="8" width="14.5703125" customWidth="1"/>
    <col min="9" max="9" width="12.140625" customWidth="1"/>
    <col min="11" max="11" width="12.42578125" customWidth="1"/>
  </cols>
  <sheetData>
    <row r="1" spans="1:11" ht="18.75">
      <c r="A1" s="98" t="s">
        <v>0</v>
      </c>
      <c r="B1" s="98"/>
      <c r="C1" s="99"/>
      <c r="D1" s="100"/>
      <c r="E1" s="2" t="s">
        <v>414</v>
      </c>
      <c r="G1" s="101"/>
      <c r="H1" s="102"/>
    </row>
    <row r="2" spans="1:11" ht="18.75">
      <c r="A2" s="98" t="s">
        <v>415</v>
      </c>
      <c r="B2" s="98"/>
      <c r="C2" s="99"/>
      <c r="D2" s="100"/>
      <c r="E2" s="5" t="s">
        <v>636</v>
      </c>
      <c r="G2" s="101"/>
      <c r="H2" s="103"/>
    </row>
    <row r="3" spans="1:11" ht="18.75">
      <c r="A3" s="3" t="s">
        <v>1</v>
      </c>
      <c r="B3" s="98"/>
      <c r="C3" s="99"/>
      <c r="D3" s="100"/>
      <c r="E3" s="107" t="s">
        <v>416</v>
      </c>
      <c r="F3" s="5"/>
      <c r="G3" s="101"/>
      <c r="H3" s="103"/>
    </row>
    <row r="4" spans="1:11" ht="15.75">
      <c r="A4" s="104"/>
      <c r="B4" s="104"/>
      <c r="C4" s="105">
        <v>2014</v>
      </c>
      <c r="D4" s="106"/>
      <c r="E4" s="107">
        <v>2014</v>
      </c>
      <c r="F4" s="108">
        <v>2015</v>
      </c>
      <c r="G4" s="109"/>
      <c r="H4" s="220" t="s">
        <v>458</v>
      </c>
      <c r="I4" s="108">
        <v>2015</v>
      </c>
      <c r="J4" s="109"/>
      <c r="K4" s="220" t="s">
        <v>459</v>
      </c>
    </row>
    <row r="5" spans="1:11" ht="15.75" thickBot="1">
      <c r="A5" s="110"/>
      <c r="B5" s="111" t="s">
        <v>417</v>
      </c>
      <c r="C5" s="112"/>
      <c r="D5" s="112"/>
      <c r="E5" s="113" t="s">
        <v>418</v>
      </c>
      <c r="F5" s="114"/>
      <c r="G5" s="112"/>
      <c r="H5" s="115" t="s">
        <v>418</v>
      </c>
      <c r="I5" s="114"/>
      <c r="J5" s="112"/>
      <c r="K5" s="115" t="s">
        <v>418</v>
      </c>
    </row>
    <row r="6" spans="1:11" ht="15.75" thickBot="1">
      <c r="A6" s="116" t="s">
        <v>419</v>
      </c>
      <c r="B6" s="117"/>
      <c r="C6" s="118"/>
      <c r="D6" s="119"/>
      <c r="E6" s="120">
        <f>E7+E16+E27+E47+E50</f>
        <v>353361841.66666663</v>
      </c>
      <c r="F6" s="121"/>
      <c r="G6" s="118"/>
      <c r="H6" s="120">
        <f>H7+H16+H27+H47+H50</f>
        <v>383440798</v>
      </c>
      <c r="I6" s="121"/>
      <c r="J6" s="118"/>
      <c r="K6" s="120">
        <f>K7+K16+K27+K47+K50+K53+K57</f>
        <v>419746962</v>
      </c>
    </row>
    <row r="7" spans="1:11" ht="15.75" thickBot="1">
      <c r="A7" s="122" t="s">
        <v>420</v>
      </c>
      <c r="B7" s="117" t="s">
        <v>24</v>
      </c>
      <c r="C7" s="118"/>
      <c r="D7" s="123" t="s">
        <v>421</v>
      </c>
      <c r="E7" s="120">
        <f>SUM(E8:E13)</f>
        <v>148175259</v>
      </c>
      <c r="F7" s="121"/>
      <c r="G7" s="118"/>
      <c r="H7" s="120">
        <f>SUM(H8:H15)</f>
        <v>139174406</v>
      </c>
      <c r="I7" s="121"/>
      <c r="J7" s="118"/>
      <c r="K7" s="120">
        <f>SUM(K8:K15)</f>
        <v>139569503</v>
      </c>
    </row>
    <row r="8" spans="1:11">
      <c r="A8" s="124" t="s">
        <v>422</v>
      </c>
      <c r="B8" s="125"/>
      <c r="C8" s="126">
        <v>4580000</v>
      </c>
      <c r="D8" s="127">
        <v>22.35</v>
      </c>
      <c r="E8" s="128">
        <f>C8*D8</f>
        <v>102363000</v>
      </c>
      <c r="F8" s="129">
        <v>4580000</v>
      </c>
      <c r="G8" s="130">
        <v>22.3</v>
      </c>
      <c r="H8" s="131">
        <v>102134000</v>
      </c>
      <c r="I8" s="129">
        <v>4580000</v>
      </c>
      <c r="J8" s="130">
        <v>22.3</v>
      </c>
      <c r="K8" s="131">
        <v>102134000</v>
      </c>
    </row>
    <row r="9" spans="1:11">
      <c r="A9" s="132" t="s">
        <v>423</v>
      </c>
      <c r="B9" s="125"/>
      <c r="C9" s="126">
        <v>22300</v>
      </c>
      <c r="D9" s="127"/>
      <c r="E9" s="133">
        <v>8966830</v>
      </c>
      <c r="F9" s="129">
        <v>22300</v>
      </c>
      <c r="G9" s="126"/>
      <c r="H9" s="134">
        <v>8964553</v>
      </c>
      <c r="I9" s="129">
        <v>22300</v>
      </c>
      <c r="J9" s="126"/>
      <c r="K9" s="134">
        <v>8964553</v>
      </c>
    </row>
    <row r="10" spans="1:11">
      <c r="A10" s="132" t="s">
        <v>424</v>
      </c>
      <c r="B10" s="125"/>
      <c r="C10" s="126">
        <v>283200</v>
      </c>
      <c r="D10" s="127"/>
      <c r="E10" s="133">
        <v>13168800</v>
      </c>
      <c r="F10" s="129">
        <v>320000</v>
      </c>
      <c r="G10" s="126"/>
      <c r="H10" s="134">
        <v>14880000</v>
      </c>
      <c r="I10" s="129">
        <v>320000</v>
      </c>
      <c r="J10" s="126"/>
      <c r="K10" s="134">
        <v>14880000</v>
      </c>
    </row>
    <row r="11" spans="1:11">
      <c r="A11" s="132" t="s">
        <v>425</v>
      </c>
      <c r="B11" s="125"/>
      <c r="C11" s="126">
        <v>69</v>
      </c>
      <c r="D11" s="127"/>
      <c r="E11" s="133">
        <v>1775094</v>
      </c>
      <c r="F11" s="129">
        <v>69</v>
      </c>
      <c r="G11" s="126"/>
      <c r="H11" s="134">
        <v>1775094</v>
      </c>
      <c r="I11" s="129">
        <v>69</v>
      </c>
      <c r="J11" s="126"/>
      <c r="K11" s="134">
        <v>1775094</v>
      </c>
    </row>
    <row r="12" spans="1:11">
      <c r="A12" s="132" t="s">
        <v>426</v>
      </c>
      <c r="B12" s="125"/>
      <c r="C12" s="126">
        <v>227000</v>
      </c>
      <c r="D12" s="127"/>
      <c r="E12" s="133">
        <v>5448000</v>
      </c>
      <c r="F12" s="135">
        <v>227000</v>
      </c>
      <c r="G12" s="136"/>
      <c r="H12" s="134">
        <v>5448000</v>
      </c>
      <c r="I12" s="135">
        <v>227000</v>
      </c>
      <c r="J12" s="136"/>
      <c r="K12" s="134">
        <v>5448000</v>
      </c>
    </row>
    <row r="13" spans="1:11">
      <c r="A13" s="137" t="s">
        <v>427</v>
      </c>
      <c r="B13" s="138"/>
      <c r="C13" s="126">
        <v>2700</v>
      </c>
      <c r="D13" s="127"/>
      <c r="E13" s="139">
        <v>16453535</v>
      </c>
      <c r="F13" s="129">
        <v>2700</v>
      </c>
      <c r="G13" s="126"/>
      <c r="H13" s="134">
        <v>5761109</v>
      </c>
      <c r="I13" s="129">
        <v>2700</v>
      </c>
      <c r="J13" s="126"/>
      <c r="K13" s="134">
        <v>5761109</v>
      </c>
    </row>
    <row r="14" spans="1:11">
      <c r="A14" s="140" t="s">
        <v>428</v>
      </c>
      <c r="B14" s="138"/>
      <c r="C14" s="141"/>
      <c r="D14" s="127"/>
      <c r="E14" s="142"/>
      <c r="F14" s="143"/>
      <c r="G14" s="141"/>
      <c r="H14" s="144">
        <v>211650</v>
      </c>
      <c r="I14" s="143"/>
      <c r="J14" s="141"/>
      <c r="K14" s="144">
        <v>211650</v>
      </c>
    </row>
    <row r="15" spans="1:11" ht="15.75" thickBot="1">
      <c r="A15" s="140" t="s">
        <v>457</v>
      </c>
      <c r="B15" s="138"/>
      <c r="C15" s="141"/>
      <c r="D15" s="127"/>
      <c r="E15" s="142"/>
      <c r="F15" s="143"/>
      <c r="G15" s="141"/>
      <c r="H15" s="144"/>
      <c r="I15" s="143"/>
      <c r="J15" s="141"/>
      <c r="K15" s="144">
        <v>395097</v>
      </c>
    </row>
    <row r="16" spans="1:11" ht="15.75" thickBot="1">
      <c r="A16" s="145" t="s">
        <v>429</v>
      </c>
      <c r="B16" s="146" t="s">
        <v>27</v>
      </c>
      <c r="C16" s="147"/>
      <c r="D16" s="148"/>
      <c r="E16" s="120">
        <f>SUM(E17:E26)</f>
        <v>109623786.66666666</v>
      </c>
      <c r="F16" s="149"/>
      <c r="G16" s="147"/>
      <c r="H16" s="150">
        <f>SUM(H17:H26)</f>
        <v>122000800</v>
      </c>
      <c r="I16" s="149"/>
      <c r="J16" s="147"/>
      <c r="K16" s="150">
        <f>SUM(K17:K26)</f>
        <v>125823367</v>
      </c>
    </row>
    <row r="17" spans="1:11">
      <c r="A17" s="151" t="s">
        <v>430</v>
      </c>
      <c r="B17" s="152"/>
      <c r="C17" s="126">
        <v>4012000</v>
      </c>
      <c r="D17" s="153">
        <v>19.600000000000001</v>
      </c>
      <c r="E17" s="154">
        <f>C17*D17*8/12</f>
        <v>52423466.666666664</v>
      </c>
      <c r="F17" s="135">
        <v>4152000</v>
      </c>
      <c r="G17" s="155">
        <v>20.100000000000001</v>
      </c>
      <c r="H17" s="156">
        <v>55636800</v>
      </c>
      <c r="I17" s="135">
        <v>4152000</v>
      </c>
      <c r="J17" s="155"/>
      <c r="K17" s="156">
        <v>55913600</v>
      </c>
    </row>
    <row r="18" spans="1:11">
      <c r="A18" s="157" t="s">
        <v>431</v>
      </c>
      <c r="B18" s="158"/>
      <c r="C18" s="159">
        <v>1800000</v>
      </c>
      <c r="D18" s="160">
        <v>10</v>
      </c>
      <c r="E18" s="154">
        <f>C18*D18*8/12</f>
        <v>12000000</v>
      </c>
      <c r="F18" s="161">
        <v>1800000</v>
      </c>
      <c r="G18" s="155">
        <v>11</v>
      </c>
      <c r="H18" s="162">
        <v>13200000</v>
      </c>
      <c r="I18" s="161">
        <v>1800000</v>
      </c>
      <c r="J18" s="155"/>
      <c r="K18" s="162">
        <v>13200000</v>
      </c>
    </row>
    <row r="19" spans="1:11">
      <c r="A19" s="151" t="s">
        <v>432</v>
      </c>
      <c r="B19" s="152"/>
      <c r="C19" s="159">
        <v>4012000</v>
      </c>
      <c r="D19" s="160">
        <v>19.8</v>
      </c>
      <c r="E19" s="154">
        <f>C19*D19*4/12</f>
        <v>26479200</v>
      </c>
      <c r="F19" s="161">
        <v>4152000</v>
      </c>
      <c r="G19" s="155">
        <v>20</v>
      </c>
      <c r="H19" s="162">
        <v>27680000</v>
      </c>
      <c r="I19" s="161">
        <v>4152000</v>
      </c>
      <c r="J19" s="155"/>
      <c r="K19" s="162">
        <v>28233600</v>
      </c>
    </row>
    <row r="20" spans="1:11">
      <c r="A20" s="157" t="s">
        <v>433</v>
      </c>
      <c r="B20" s="158"/>
      <c r="C20" s="159">
        <v>1800000</v>
      </c>
      <c r="D20" s="160">
        <v>10</v>
      </c>
      <c r="E20" s="154">
        <f>C20*D20*4/12</f>
        <v>6000000</v>
      </c>
      <c r="F20" s="161">
        <v>1800000</v>
      </c>
      <c r="G20" s="155">
        <v>11</v>
      </c>
      <c r="H20" s="162">
        <v>6600000</v>
      </c>
      <c r="I20" s="161">
        <v>1800000</v>
      </c>
      <c r="J20" s="155"/>
      <c r="K20" s="162">
        <v>6600000</v>
      </c>
    </row>
    <row r="21" spans="1:11">
      <c r="A21" s="151" t="s">
        <v>434</v>
      </c>
      <c r="B21" s="152"/>
      <c r="C21" s="159">
        <v>34400</v>
      </c>
      <c r="D21" s="160">
        <v>19.8</v>
      </c>
      <c r="E21" s="154">
        <f>C21*D21</f>
        <v>681120</v>
      </c>
      <c r="F21" s="161">
        <v>35000</v>
      </c>
      <c r="G21" s="155">
        <v>20</v>
      </c>
      <c r="H21" s="162">
        <v>700000</v>
      </c>
      <c r="I21" s="161">
        <v>35000</v>
      </c>
      <c r="J21" s="155"/>
      <c r="K21" s="162">
        <v>714000</v>
      </c>
    </row>
    <row r="22" spans="1:11">
      <c r="A22" s="157" t="s">
        <v>435</v>
      </c>
      <c r="B22" s="158"/>
      <c r="C22" s="159">
        <v>56000</v>
      </c>
      <c r="D22" s="160">
        <v>213</v>
      </c>
      <c r="E22" s="154">
        <f>C22*D22*8/12</f>
        <v>7952000</v>
      </c>
      <c r="F22" s="161">
        <v>70000</v>
      </c>
      <c r="G22" s="155">
        <v>218</v>
      </c>
      <c r="H22" s="162">
        <v>10173333</v>
      </c>
      <c r="I22" s="161">
        <v>70000</v>
      </c>
      <c r="J22" s="155"/>
      <c r="K22" s="162">
        <v>10220000</v>
      </c>
    </row>
    <row r="23" spans="1:11">
      <c r="A23" s="157" t="s">
        <v>436</v>
      </c>
      <c r="B23" s="158"/>
      <c r="C23" s="159">
        <v>56000</v>
      </c>
      <c r="D23" s="160">
        <v>219</v>
      </c>
      <c r="E23" s="154">
        <f>C23*D23*4/12</f>
        <v>4088000</v>
      </c>
      <c r="F23" s="161">
        <v>70000</v>
      </c>
      <c r="G23" s="155">
        <v>218</v>
      </c>
      <c r="H23" s="163">
        <v>5086667</v>
      </c>
      <c r="I23" s="161">
        <v>70000</v>
      </c>
      <c r="J23" s="155"/>
      <c r="K23" s="163">
        <v>5086667</v>
      </c>
    </row>
    <row r="24" spans="1:11">
      <c r="A24" s="157" t="s">
        <v>624</v>
      </c>
      <c r="B24" s="158"/>
      <c r="C24" s="159"/>
      <c r="D24" s="160"/>
      <c r="E24" s="154"/>
      <c r="F24" s="161"/>
      <c r="G24" s="155"/>
      <c r="H24" s="176"/>
      <c r="I24" s="161"/>
      <c r="J24" s="155"/>
      <c r="K24" s="176">
        <v>2931500</v>
      </c>
    </row>
    <row r="25" spans="1:11">
      <c r="A25" s="157" t="s">
        <v>437</v>
      </c>
      <c r="B25" s="158"/>
      <c r="C25" s="159"/>
      <c r="D25" s="160"/>
      <c r="E25" s="154"/>
      <c r="F25" s="161"/>
      <c r="G25" s="155">
        <v>1</v>
      </c>
      <c r="H25" s="164">
        <v>352000</v>
      </c>
      <c r="I25" s="161"/>
      <c r="J25" s="155"/>
      <c r="K25" s="164">
        <v>352000</v>
      </c>
    </row>
    <row r="26" spans="1:11" ht="15.75" thickBot="1">
      <c r="A26" s="157" t="s">
        <v>438</v>
      </c>
      <c r="B26" s="158"/>
      <c r="C26" s="159"/>
      <c r="D26" s="160"/>
      <c r="E26" s="154">
        <f>C26*D26*4/12</f>
        <v>0</v>
      </c>
      <c r="F26" s="161"/>
      <c r="G26" s="155">
        <v>2</v>
      </c>
      <c r="H26" s="165">
        <v>2572000</v>
      </c>
      <c r="I26" s="161"/>
      <c r="J26" s="155"/>
      <c r="K26" s="165">
        <v>2572000</v>
      </c>
    </row>
    <row r="27" spans="1:11" ht="15.75" thickBot="1">
      <c r="A27" s="145" t="s">
        <v>439</v>
      </c>
      <c r="B27" s="146" t="s">
        <v>30</v>
      </c>
      <c r="C27" s="166"/>
      <c r="D27" s="148"/>
      <c r="E27" s="167">
        <f>SUM(E29:E46)</f>
        <v>84537490</v>
      </c>
      <c r="F27" s="168"/>
      <c r="G27" s="169"/>
      <c r="H27" s="170">
        <f>SUM(H29:H46)</f>
        <v>115343512</v>
      </c>
      <c r="I27" s="168"/>
      <c r="J27" s="169"/>
      <c r="K27" s="170">
        <f>SUM(K29:K46)</f>
        <v>137688772</v>
      </c>
    </row>
    <row r="28" spans="1:11">
      <c r="A28" s="171"/>
      <c r="B28" s="172"/>
      <c r="C28" s="173"/>
      <c r="D28" s="174"/>
      <c r="E28" s="154"/>
      <c r="F28" s="175"/>
      <c r="G28" s="126"/>
      <c r="H28" s="176"/>
      <c r="I28" s="175"/>
      <c r="J28" s="126"/>
      <c r="K28" s="176"/>
    </row>
    <row r="29" spans="1:11">
      <c r="A29" s="177" t="s">
        <v>440</v>
      </c>
      <c r="B29" s="178"/>
      <c r="C29" s="179">
        <v>1632000</v>
      </c>
      <c r="D29" s="180">
        <v>8.98</v>
      </c>
      <c r="E29" s="154">
        <f>C29*D29</f>
        <v>14655360</v>
      </c>
      <c r="F29" s="181">
        <v>1632000</v>
      </c>
      <c r="G29" s="126">
        <v>11.48</v>
      </c>
      <c r="H29" s="162">
        <v>18735360</v>
      </c>
      <c r="I29" s="181">
        <v>1632000</v>
      </c>
      <c r="J29" s="126">
        <v>11.48</v>
      </c>
      <c r="K29" s="162">
        <v>18670080</v>
      </c>
    </row>
    <row r="30" spans="1:11">
      <c r="A30" s="177" t="s">
        <v>441</v>
      </c>
      <c r="B30" s="178"/>
      <c r="C30" s="179"/>
      <c r="D30" s="180"/>
      <c r="E30" s="154">
        <v>30851087</v>
      </c>
      <c r="F30" s="181"/>
      <c r="G30" s="126"/>
      <c r="H30" s="162">
        <v>31817928</v>
      </c>
      <c r="I30" s="181"/>
      <c r="J30" s="126"/>
      <c r="K30" s="162">
        <v>32232780</v>
      </c>
    </row>
    <row r="31" spans="1:11">
      <c r="A31" s="182" t="s">
        <v>442</v>
      </c>
      <c r="B31" s="178"/>
      <c r="C31" s="179"/>
      <c r="D31" s="180"/>
      <c r="E31" s="183">
        <v>20697694</v>
      </c>
      <c r="F31" s="181"/>
      <c r="G31" s="184"/>
      <c r="H31" s="185">
        <v>47687090</v>
      </c>
      <c r="I31" s="181"/>
      <c r="J31" s="184"/>
      <c r="K31" s="185">
        <v>47687090</v>
      </c>
    </row>
    <row r="32" spans="1:11">
      <c r="A32" s="177" t="s">
        <v>443</v>
      </c>
      <c r="B32" s="178"/>
      <c r="C32" s="179">
        <v>494100</v>
      </c>
      <c r="D32" s="180">
        <v>9</v>
      </c>
      <c r="E32" s="154">
        <f>C32*D32</f>
        <v>4446900</v>
      </c>
      <c r="F32" s="181">
        <v>494100</v>
      </c>
      <c r="G32" s="126">
        <v>8</v>
      </c>
      <c r="H32" s="162">
        <v>3952800</v>
      </c>
      <c r="I32" s="181">
        <v>494100</v>
      </c>
      <c r="J32" s="126">
        <v>8</v>
      </c>
      <c r="K32" s="162">
        <v>4446900</v>
      </c>
    </row>
    <row r="33" spans="1:11">
      <c r="A33" s="177" t="s">
        <v>444</v>
      </c>
      <c r="B33" s="178"/>
      <c r="C33" s="179">
        <v>518805</v>
      </c>
      <c r="D33" s="180">
        <v>1</v>
      </c>
      <c r="E33" s="154">
        <f>C33*D33</f>
        <v>518805</v>
      </c>
      <c r="F33" s="181">
        <v>518805</v>
      </c>
      <c r="G33" s="126"/>
      <c r="H33" s="162"/>
      <c r="I33" s="181">
        <v>518805</v>
      </c>
      <c r="J33" s="126"/>
      <c r="K33" s="162"/>
    </row>
    <row r="34" spans="1:11">
      <c r="A34" s="177" t="s">
        <v>445</v>
      </c>
      <c r="B34" s="178"/>
      <c r="C34" s="179">
        <v>3950000</v>
      </c>
      <c r="D34" s="180">
        <v>6780</v>
      </c>
      <c r="E34" s="154">
        <f>D34/5000*C34/2</f>
        <v>2678100</v>
      </c>
      <c r="F34" s="181">
        <v>3950000</v>
      </c>
      <c r="G34" s="126">
        <v>6743</v>
      </c>
      <c r="H34" s="162">
        <v>2663485</v>
      </c>
      <c r="I34" s="181">
        <v>3950000</v>
      </c>
      <c r="J34" s="126">
        <v>6743</v>
      </c>
      <c r="K34" s="162">
        <v>2663485</v>
      </c>
    </row>
    <row r="35" spans="1:11">
      <c r="A35" s="177" t="s">
        <v>446</v>
      </c>
      <c r="B35" s="178"/>
      <c r="C35" s="179">
        <v>3950000</v>
      </c>
      <c r="D35" s="180">
        <v>6780</v>
      </c>
      <c r="E35" s="154">
        <f>D35/5000*C35/2</f>
        <v>2678100</v>
      </c>
      <c r="F35" s="181">
        <v>3950000</v>
      </c>
      <c r="G35" s="126">
        <v>6743</v>
      </c>
      <c r="H35" s="162">
        <v>2663485</v>
      </c>
      <c r="I35" s="181">
        <v>3950000</v>
      </c>
      <c r="J35" s="126">
        <v>6743</v>
      </c>
      <c r="K35" s="162">
        <v>2663485</v>
      </c>
    </row>
    <row r="36" spans="1:11">
      <c r="A36" s="177" t="s">
        <v>447</v>
      </c>
      <c r="B36" s="178"/>
      <c r="C36" s="179">
        <v>300</v>
      </c>
      <c r="D36" s="180">
        <v>6780</v>
      </c>
      <c r="E36" s="154">
        <f>C36*D36</f>
        <v>2034000</v>
      </c>
      <c r="F36" s="181">
        <v>300</v>
      </c>
      <c r="G36" s="126"/>
      <c r="H36" s="162">
        <v>2022900</v>
      </c>
      <c r="I36" s="181">
        <v>300</v>
      </c>
      <c r="J36" s="126"/>
      <c r="K36" s="162">
        <v>2022900</v>
      </c>
    </row>
    <row r="37" spans="1:11">
      <c r="A37" s="177" t="s">
        <v>448</v>
      </c>
      <c r="B37" s="178"/>
      <c r="C37" s="179">
        <v>1200</v>
      </c>
      <c r="D37" s="160">
        <v>1420</v>
      </c>
      <c r="E37" s="154">
        <f>C37*D37</f>
        <v>1704000</v>
      </c>
      <c r="F37" s="181">
        <v>1200</v>
      </c>
      <c r="G37" s="126"/>
      <c r="H37" s="162">
        <v>1668000</v>
      </c>
      <c r="I37" s="181">
        <v>1200</v>
      </c>
      <c r="J37" s="126"/>
      <c r="K37" s="162">
        <v>1668000</v>
      </c>
    </row>
    <row r="38" spans="1:11">
      <c r="A38" s="177" t="s">
        <v>449</v>
      </c>
      <c r="B38" s="178"/>
      <c r="C38" s="179">
        <v>60896</v>
      </c>
      <c r="D38" s="160">
        <v>39</v>
      </c>
      <c r="E38" s="154">
        <f>C38*D38</f>
        <v>2374944</v>
      </c>
      <c r="F38" s="181">
        <v>60896</v>
      </c>
      <c r="G38" s="126">
        <v>34</v>
      </c>
      <c r="H38" s="162">
        <v>2070464</v>
      </c>
      <c r="I38" s="181">
        <v>60896</v>
      </c>
      <c r="J38" s="126">
        <v>34</v>
      </c>
      <c r="K38" s="162">
        <v>1887776</v>
      </c>
    </row>
    <row r="39" spans="1:11">
      <c r="A39" s="177" t="s">
        <v>450</v>
      </c>
      <c r="B39" s="178"/>
      <c r="C39" s="179">
        <v>188500</v>
      </c>
      <c r="D39" s="160">
        <v>4</v>
      </c>
      <c r="E39" s="154">
        <f>C39*D39</f>
        <v>754000</v>
      </c>
      <c r="F39" s="181">
        <v>188500</v>
      </c>
      <c r="G39" s="126">
        <v>4</v>
      </c>
      <c r="H39" s="162">
        <v>754000</v>
      </c>
      <c r="I39" s="181">
        <v>188500</v>
      </c>
      <c r="J39" s="126">
        <v>4</v>
      </c>
      <c r="K39" s="162">
        <v>754000</v>
      </c>
    </row>
    <row r="40" spans="1:11" ht="15.75" thickBot="1">
      <c r="A40" s="157" t="s">
        <v>451</v>
      </c>
      <c r="B40" s="158"/>
      <c r="C40" s="159">
        <v>163500</v>
      </c>
      <c r="D40" s="186">
        <v>7</v>
      </c>
      <c r="E40" s="154">
        <f>C40*D40</f>
        <v>1144500</v>
      </c>
      <c r="F40" s="187">
        <v>163500</v>
      </c>
      <c r="G40" s="126">
        <v>8</v>
      </c>
      <c r="H40" s="163">
        <v>1308000</v>
      </c>
      <c r="I40" s="187">
        <v>163500</v>
      </c>
      <c r="J40" s="126">
        <v>8</v>
      </c>
      <c r="K40" s="163">
        <v>1308000</v>
      </c>
    </row>
    <row r="41" spans="1:11">
      <c r="A41" s="206" t="s">
        <v>595</v>
      </c>
      <c r="B41" s="207"/>
      <c r="C41" s="208"/>
      <c r="D41" s="209"/>
      <c r="E41" s="210"/>
      <c r="F41" s="211"/>
      <c r="G41" s="208"/>
      <c r="H41" s="212"/>
      <c r="I41" s="211"/>
      <c r="J41" s="208"/>
      <c r="K41" s="212">
        <v>1518800</v>
      </c>
    </row>
    <row r="42" spans="1:11">
      <c r="A42" s="151" t="s">
        <v>460</v>
      </c>
      <c r="B42" s="158"/>
      <c r="C42" s="159"/>
      <c r="D42" s="186"/>
      <c r="E42" s="154"/>
      <c r="F42" s="187"/>
      <c r="G42" s="126"/>
      <c r="H42" s="163"/>
      <c r="I42" s="187"/>
      <c r="J42" s="126"/>
      <c r="K42" s="163"/>
    </row>
    <row r="43" spans="1:11">
      <c r="A43" s="205" t="s">
        <v>461</v>
      </c>
      <c r="B43" s="158"/>
      <c r="C43" s="159"/>
      <c r="D43" s="153"/>
      <c r="E43" s="154"/>
      <c r="F43" s="187"/>
      <c r="G43" s="126"/>
      <c r="H43" s="163"/>
      <c r="I43" s="187"/>
      <c r="J43" s="126"/>
      <c r="K43" s="163">
        <v>10185216</v>
      </c>
    </row>
    <row r="44" spans="1:11">
      <c r="A44" s="205" t="s">
        <v>462</v>
      </c>
      <c r="B44" s="158"/>
      <c r="C44" s="159"/>
      <c r="D44" s="153"/>
      <c r="E44" s="154"/>
      <c r="F44" s="187"/>
      <c r="G44" s="126"/>
      <c r="H44" s="163"/>
      <c r="I44" s="187"/>
      <c r="J44" s="126"/>
      <c r="K44" s="163">
        <v>1391860</v>
      </c>
    </row>
    <row r="45" spans="1:11">
      <c r="A45" s="205" t="s">
        <v>463</v>
      </c>
      <c r="B45" s="158"/>
      <c r="C45" s="159"/>
      <c r="D45" s="153"/>
      <c r="E45" s="154"/>
      <c r="F45" s="187"/>
      <c r="G45" s="126"/>
      <c r="H45" s="163"/>
      <c r="I45" s="187"/>
      <c r="J45" s="126"/>
      <c r="K45" s="163">
        <v>8078400</v>
      </c>
    </row>
    <row r="46" spans="1:11" ht="15.75" thickBot="1">
      <c r="A46" s="157" t="s">
        <v>593</v>
      </c>
      <c r="B46" s="158"/>
      <c r="C46" s="159"/>
      <c r="D46" s="186"/>
      <c r="E46" s="154">
        <f>C46*D46</f>
        <v>0</v>
      </c>
      <c r="F46" s="187"/>
      <c r="G46" s="126"/>
      <c r="H46" s="188"/>
      <c r="I46" s="187"/>
      <c r="J46" s="126"/>
      <c r="K46" s="188">
        <v>510000</v>
      </c>
    </row>
    <row r="47" spans="1:11" ht="15.75" thickBot="1">
      <c r="A47" s="145" t="s">
        <v>452</v>
      </c>
      <c r="B47" s="146" t="s">
        <v>33</v>
      </c>
      <c r="C47" s="166"/>
      <c r="D47" s="189"/>
      <c r="E47" s="167">
        <f>E48</f>
        <v>6974520</v>
      </c>
      <c r="F47" s="168"/>
      <c r="G47" s="169"/>
      <c r="H47" s="170">
        <f>H48</f>
        <v>6922080</v>
      </c>
      <c r="I47" s="168"/>
      <c r="J47" s="169"/>
      <c r="K47" s="170">
        <f>SUM(K48:K49)</f>
        <v>7094057</v>
      </c>
    </row>
    <row r="48" spans="1:11">
      <c r="A48" s="151" t="s">
        <v>453</v>
      </c>
      <c r="B48" s="152"/>
      <c r="C48" s="126">
        <v>1140</v>
      </c>
      <c r="D48" s="190">
        <v>6118</v>
      </c>
      <c r="E48" s="154">
        <f>C48*D48</f>
        <v>6974520</v>
      </c>
      <c r="F48" s="129">
        <v>1140</v>
      </c>
      <c r="G48" s="126">
        <v>6072</v>
      </c>
      <c r="H48" s="176">
        <f>F48*G48</f>
        <v>6922080</v>
      </c>
      <c r="I48" s="129">
        <v>1140</v>
      </c>
      <c r="J48" s="126">
        <v>6072</v>
      </c>
      <c r="K48" s="176">
        <f>I48*J48</f>
        <v>6922080</v>
      </c>
    </row>
    <row r="49" spans="1:11" ht="15.75" thickBot="1">
      <c r="A49" s="151" t="s">
        <v>594</v>
      </c>
      <c r="B49" s="152"/>
      <c r="C49" s="126"/>
      <c r="D49" s="190"/>
      <c r="E49" s="154"/>
      <c r="F49" s="129"/>
      <c r="G49" s="126"/>
      <c r="H49" s="176"/>
      <c r="I49" s="129"/>
      <c r="J49" s="126"/>
      <c r="K49" s="176">
        <v>171977</v>
      </c>
    </row>
    <row r="50" spans="1:11">
      <c r="A50" s="191" t="s">
        <v>454</v>
      </c>
      <c r="B50" s="192"/>
      <c r="C50" s="193"/>
      <c r="D50" s="194"/>
      <c r="E50" s="195">
        <f>SUM(E51:E52)</f>
        <v>4050786</v>
      </c>
      <c r="F50" s="196"/>
      <c r="G50" s="193"/>
      <c r="H50" s="197">
        <f>SUM(H51:H52)</f>
        <v>0</v>
      </c>
      <c r="I50" s="196"/>
      <c r="J50" s="193"/>
      <c r="K50" s="197">
        <f>SUM(K51:K52)</f>
        <v>0</v>
      </c>
    </row>
    <row r="51" spans="1:11">
      <c r="A51" s="198" t="s">
        <v>455</v>
      </c>
      <c r="B51" s="198"/>
      <c r="C51" s="199"/>
      <c r="D51" s="200"/>
      <c r="E51" s="201">
        <v>210786</v>
      </c>
      <c r="F51" s="202"/>
      <c r="G51" s="203"/>
      <c r="H51" s="204"/>
      <c r="I51" s="202"/>
      <c r="J51" s="203"/>
      <c r="K51" s="204"/>
    </row>
    <row r="52" spans="1:11" ht="15.75" thickBot="1">
      <c r="A52" s="213" t="s">
        <v>456</v>
      </c>
      <c r="B52" s="213"/>
      <c r="C52" s="214"/>
      <c r="D52" s="111"/>
      <c r="E52" s="215">
        <v>3840000</v>
      </c>
      <c r="F52" s="216"/>
      <c r="G52" s="217"/>
      <c r="H52" s="218"/>
      <c r="I52" s="216"/>
      <c r="J52" s="217"/>
      <c r="K52" s="218"/>
    </row>
    <row r="53" spans="1:11" ht="15.75" thickBot="1">
      <c r="A53" s="145" t="s">
        <v>464</v>
      </c>
      <c r="B53" s="293"/>
      <c r="C53" s="293"/>
      <c r="D53" s="293"/>
      <c r="E53" s="298">
        <f t="shared" ref="E53:K53" si="0">SUM(E54:E56)</f>
        <v>0</v>
      </c>
      <c r="F53" s="298">
        <f t="shared" si="0"/>
        <v>0</v>
      </c>
      <c r="G53" s="298">
        <f t="shared" si="0"/>
        <v>0</v>
      </c>
      <c r="H53" s="298">
        <f t="shared" si="0"/>
        <v>0</v>
      </c>
      <c r="I53" s="298">
        <f t="shared" si="0"/>
        <v>0</v>
      </c>
      <c r="J53" s="298">
        <f t="shared" si="0"/>
        <v>0</v>
      </c>
      <c r="K53" s="298">
        <f t="shared" si="0"/>
        <v>6789704</v>
      </c>
    </row>
    <row r="54" spans="1:11">
      <c r="A54" s="151" t="s">
        <v>465</v>
      </c>
      <c r="B54" s="292"/>
      <c r="C54" s="292"/>
      <c r="D54" s="292"/>
      <c r="E54" s="292"/>
      <c r="F54" s="292"/>
      <c r="G54" s="292"/>
      <c r="H54" s="292"/>
      <c r="I54" s="292"/>
      <c r="J54" s="292"/>
      <c r="K54" s="296">
        <v>3776599</v>
      </c>
    </row>
    <row r="55" spans="1:11">
      <c r="A55" s="151" t="s">
        <v>596</v>
      </c>
      <c r="B55" s="295"/>
      <c r="C55" s="295"/>
      <c r="D55" s="295"/>
      <c r="E55" s="295"/>
      <c r="F55" s="295"/>
      <c r="G55" s="295"/>
      <c r="H55" s="295"/>
      <c r="I55" s="295"/>
      <c r="J55" s="295"/>
      <c r="K55" s="297">
        <v>1936000</v>
      </c>
    </row>
    <row r="56" spans="1:11" ht="15.75" thickBot="1">
      <c r="A56" s="151" t="s">
        <v>597</v>
      </c>
      <c r="B56" s="295"/>
      <c r="C56" s="295"/>
      <c r="D56" s="295"/>
      <c r="E56" s="295"/>
      <c r="F56" s="295"/>
      <c r="G56" s="295"/>
      <c r="H56" s="295"/>
      <c r="I56" s="295"/>
      <c r="J56" s="295"/>
      <c r="K56" s="297">
        <v>1077105</v>
      </c>
    </row>
    <row r="57" spans="1:11" ht="15.75" thickBot="1">
      <c r="A57" s="294" t="s">
        <v>598</v>
      </c>
      <c r="B57" s="293"/>
      <c r="C57" s="293"/>
      <c r="D57" s="293"/>
      <c r="E57" s="299"/>
      <c r="F57" s="299"/>
      <c r="G57" s="299"/>
      <c r="H57" s="299"/>
      <c r="I57" s="299"/>
      <c r="J57" s="299"/>
      <c r="K57" s="300">
        <v>2781559</v>
      </c>
    </row>
    <row r="58" spans="1:11">
      <c r="A58" s="341" t="s">
        <v>621</v>
      </c>
    </row>
    <row r="59" spans="1:11">
      <c r="A59" s="341" t="s">
        <v>622</v>
      </c>
      <c r="K59" s="342">
        <v>303000</v>
      </c>
    </row>
    <row r="60" spans="1:11">
      <c r="A60" s="341" t="s">
        <v>634</v>
      </c>
      <c r="K60">
        <v>180958223</v>
      </c>
    </row>
    <row r="61" spans="1:11">
      <c r="A61" s="343" t="s">
        <v>623</v>
      </c>
      <c r="B61" s="344"/>
      <c r="C61" s="344"/>
      <c r="D61" s="344"/>
      <c r="E61" s="344"/>
      <c r="F61" s="344"/>
      <c r="G61" s="344"/>
      <c r="H61" s="344"/>
      <c r="I61" s="344"/>
      <c r="J61" s="344"/>
      <c r="K61" s="345">
        <f>K59+K6</f>
        <v>420049962</v>
      </c>
    </row>
  </sheetData>
  <phoneticPr fontId="38" type="noConversion"/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4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1" t="s">
        <v>0</v>
      </c>
      <c r="D1" s="2" t="s">
        <v>412</v>
      </c>
    </row>
    <row r="2" spans="1:9" ht="18.75">
      <c r="B2" s="3" t="s">
        <v>1</v>
      </c>
      <c r="C2" s="4"/>
      <c r="D2" s="5" t="s">
        <v>636</v>
      </c>
      <c r="E2" s="6"/>
      <c r="F2" s="6"/>
      <c r="G2" s="6"/>
      <c r="H2" s="6"/>
      <c r="I2" s="6"/>
    </row>
    <row r="3" spans="1:9" ht="18.75">
      <c r="B3" s="7" t="s">
        <v>2</v>
      </c>
      <c r="D3" s="8" t="s">
        <v>3</v>
      </c>
    </row>
    <row r="4" spans="1:9" ht="18.75">
      <c r="B4" s="9" t="s">
        <v>413</v>
      </c>
      <c r="D4" s="8"/>
    </row>
    <row r="5" spans="1:9">
      <c r="B5" s="10"/>
      <c r="C5" s="10"/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</row>
    <row r="6" spans="1:9" ht="25.5">
      <c r="A6" s="11" t="s">
        <v>10</v>
      </c>
      <c r="B6" s="12" t="s">
        <v>11</v>
      </c>
      <c r="C6" s="13" t="s">
        <v>12</v>
      </c>
      <c r="D6" s="14" t="s">
        <v>411</v>
      </c>
      <c r="E6" s="14" t="s">
        <v>411</v>
      </c>
      <c r="F6" s="14" t="s">
        <v>411</v>
      </c>
      <c r="G6" s="14" t="s">
        <v>411</v>
      </c>
      <c r="H6" s="14" t="s">
        <v>411</v>
      </c>
      <c r="I6" s="14" t="s">
        <v>411</v>
      </c>
    </row>
    <row r="7" spans="1:9">
      <c r="A7" s="15" t="s">
        <v>13</v>
      </c>
      <c r="B7" s="16" t="s">
        <v>14</v>
      </c>
      <c r="C7" s="16" t="s">
        <v>15</v>
      </c>
      <c r="D7" s="17" t="s">
        <v>16</v>
      </c>
      <c r="E7" s="17" t="s">
        <v>17</v>
      </c>
      <c r="F7" s="17" t="s">
        <v>18</v>
      </c>
      <c r="G7" s="17" t="s">
        <v>19</v>
      </c>
      <c r="H7" s="17" t="s">
        <v>20</v>
      </c>
      <c r="I7" s="17" t="s">
        <v>21</v>
      </c>
    </row>
    <row r="8" spans="1:9" ht="15" customHeight="1">
      <c r="A8" s="18" t="s">
        <v>22</v>
      </c>
      <c r="B8" s="19" t="s">
        <v>23</v>
      </c>
      <c r="C8" s="20" t="s">
        <v>24</v>
      </c>
      <c r="D8" s="21">
        <f t="shared" ref="D8:D71" si="0">SUM(E8:I8)</f>
        <v>139570</v>
      </c>
      <c r="E8" s="29">
        <v>139570</v>
      </c>
      <c r="F8" s="22"/>
      <c r="G8" s="22"/>
      <c r="H8" s="22"/>
      <c r="I8" s="22"/>
    </row>
    <row r="9" spans="1:9" ht="15" customHeight="1">
      <c r="A9" s="18" t="s">
        <v>25</v>
      </c>
      <c r="B9" s="23" t="s">
        <v>26</v>
      </c>
      <c r="C9" s="20" t="s">
        <v>27</v>
      </c>
      <c r="D9" s="21">
        <f t="shared" si="0"/>
        <v>125823</v>
      </c>
      <c r="E9" s="29">
        <v>125823</v>
      </c>
      <c r="F9" s="22"/>
      <c r="G9" s="22"/>
      <c r="H9" s="22"/>
      <c r="I9" s="22"/>
    </row>
    <row r="10" spans="1:9" ht="15" customHeight="1">
      <c r="A10" s="18" t="s">
        <v>28</v>
      </c>
      <c r="B10" s="23" t="s">
        <v>29</v>
      </c>
      <c r="C10" s="20" t="s">
        <v>30</v>
      </c>
      <c r="D10" s="21">
        <f t="shared" si="0"/>
        <v>137689</v>
      </c>
      <c r="E10" s="29">
        <v>137689</v>
      </c>
      <c r="F10" s="22"/>
      <c r="G10" s="22"/>
      <c r="H10" s="22"/>
      <c r="I10" s="22"/>
    </row>
    <row r="11" spans="1:9" ht="15" customHeight="1">
      <c r="A11" s="18" t="s">
        <v>31</v>
      </c>
      <c r="B11" s="23" t="s">
        <v>32</v>
      </c>
      <c r="C11" s="20" t="s">
        <v>33</v>
      </c>
      <c r="D11" s="21">
        <f t="shared" si="0"/>
        <v>7094</v>
      </c>
      <c r="E11" s="29">
        <v>7094</v>
      </c>
      <c r="F11" s="22"/>
      <c r="G11" s="22"/>
      <c r="H11" s="22"/>
      <c r="I11" s="22"/>
    </row>
    <row r="12" spans="1:9" ht="15" customHeight="1">
      <c r="A12" s="18" t="s">
        <v>34</v>
      </c>
      <c r="B12" s="23" t="s">
        <v>589</v>
      </c>
      <c r="C12" s="20" t="s">
        <v>35</v>
      </c>
      <c r="D12" s="21">
        <f t="shared" si="0"/>
        <v>6790</v>
      </c>
      <c r="E12" s="29">
        <v>6790</v>
      </c>
      <c r="F12" s="22"/>
      <c r="G12" s="22"/>
      <c r="H12" s="22"/>
      <c r="I12" s="22"/>
    </row>
    <row r="13" spans="1:9" ht="15" customHeight="1">
      <c r="A13" s="18" t="s">
        <v>36</v>
      </c>
      <c r="B13" s="23" t="s">
        <v>590</v>
      </c>
      <c r="C13" s="20" t="s">
        <v>37</v>
      </c>
      <c r="D13" s="21">
        <f t="shared" si="0"/>
        <v>2782</v>
      </c>
      <c r="E13" s="22">
        <v>2782</v>
      </c>
      <c r="F13" s="22"/>
      <c r="G13" s="22"/>
      <c r="H13" s="22"/>
      <c r="I13" s="22"/>
    </row>
    <row r="14" spans="1:9" ht="15" customHeight="1">
      <c r="A14" s="24" t="s">
        <v>38</v>
      </c>
      <c r="B14" s="25" t="s">
        <v>39</v>
      </c>
      <c r="C14" s="26" t="s">
        <v>40</v>
      </c>
      <c r="D14" s="21">
        <f t="shared" si="0"/>
        <v>419748</v>
      </c>
      <c r="E14" s="21">
        <f>SUM(E8:E13)</f>
        <v>419748</v>
      </c>
      <c r="F14" s="21">
        <f>SUM(F8:F13)</f>
        <v>0</v>
      </c>
      <c r="G14" s="21">
        <f>SUM(G8:G13)</f>
        <v>0</v>
      </c>
      <c r="H14" s="21">
        <f>SUM(H8:H13)</f>
        <v>0</v>
      </c>
      <c r="I14" s="21">
        <f>SUM(I8:I13)</f>
        <v>0</v>
      </c>
    </row>
    <row r="15" spans="1:9" ht="15" customHeight="1">
      <c r="A15" s="18" t="s">
        <v>41</v>
      </c>
      <c r="B15" s="23" t="s">
        <v>42</v>
      </c>
      <c r="C15" s="20" t="s">
        <v>43</v>
      </c>
      <c r="D15" s="21">
        <f t="shared" si="0"/>
        <v>0</v>
      </c>
      <c r="E15" s="22"/>
      <c r="F15" s="22"/>
      <c r="G15" s="22"/>
      <c r="H15" s="22"/>
      <c r="I15" s="22"/>
    </row>
    <row r="16" spans="1:9" ht="15" customHeight="1">
      <c r="A16" s="18" t="s">
        <v>44</v>
      </c>
      <c r="B16" s="23" t="s">
        <v>45</v>
      </c>
      <c r="C16" s="20" t="s">
        <v>46</v>
      </c>
      <c r="D16" s="21">
        <f t="shared" si="0"/>
        <v>0</v>
      </c>
      <c r="E16" s="22"/>
      <c r="F16" s="22"/>
      <c r="G16" s="22"/>
      <c r="H16" s="22"/>
      <c r="I16" s="22"/>
    </row>
    <row r="17" spans="1:9" ht="15" customHeight="1">
      <c r="A17" s="18" t="s">
        <v>47</v>
      </c>
      <c r="B17" s="23" t="s">
        <v>48</v>
      </c>
      <c r="C17" s="20" t="s">
        <v>49</v>
      </c>
      <c r="D17" s="21">
        <f t="shared" si="0"/>
        <v>0</v>
      </c>
      <c r="E17" s="22"/>
      <c r="F17" s="22"/>
      <c r="G17" s="22"/>
      <c r="H17" s="22"/>
      <c r="I17" s="22"/>
    </row>
    <row r="18" spans="1:9" ht="18" customHeight="1">
      <c r="A18" s="18" t="s">
        <v>50</v>
      </c>
      <c r="B18" s="23" t="s">
        <v>51</v>
      </c>
      <c r="C18" s="20" t="s">
        <v>52</v>
      </c>
      <c r="D18" s="21">
        <f t="shared" si="0"/>
        <v>0</v>
      </c>
      <c r="E18" s="22"/>
      <c r="F18" s="22"/>
      <c r="G18" s="22"/>
      <c r="H18" s="22"/>
      <c r="I18" s="22"/>
    </row>
    <row r="19" spans="1:9" ht="15" customHeight="1">
      <c r="A19" s="18" t="s">
        <v>53</v>
      </c>
      <c r="B19" s="23" t="s">
        <v>54</v>
      </c>
      <c r="C19" s="20" t="s">
        <v>55</v>
      </c>
      <c r="D19" s="21">
        <f t="shared" si="0"/>
        <v>109301</v>
      </c>
      <c r="E19" s="21">
        <f>SUM(E20:E26)</f>
        <v>23664</v>
      </c>
      <c r="F19" s="21">
        <f>SUM(F20:F26)</f>
        <v>561</v>
      </c>
      <c r="G19" s="21">
        <f>SUM(G20:G26)</f>
        <v>83409</v>
      </c>
      <c r="H19" s="21">
        <f>SUM(H20:H26)</f>
        <v>1667</v>
      </c>
      <c r="I19" s="21">
        <f>SUM(I20:I26)</f>
        <v>0</v>
      </c>
    </row>
    <row r="20" spans="1:9" ht="15" customHeight="1">
      <c r="A20" s="18"/>
      <c r="B20" s="23" t="s">
        <v>56</v>
      </c>
      <c r="C20" s="20" t="s">
        <v>57</v>
      </c>
      <c r="D20" s="21">
        <f t="shared" si="0"/>
        <v>942</v>
      </c>
      <c r="E20" s="22">
        <v>381</v>
      </c>
      <c r="F20" s="22">
        <v>561</v>
      </c>
      <c r="G20" s="22"/>
      <c r="H20" s="22"/>
      <c r="I20" s="22"/>
    </row>
    <row r="21" spans="1:9" ht="15" customHeight="1">
      <c r="A21" s="18"/>
      <c r="B21" s="23" t="s">
        <v>58</v>
      </c>
      <c r="C21" s="20" t="s">
        <v>59</v>
      </c>
      <c r="D21" s="21">
        <f t="shared" si="0"/>
        <v>12922</v>
      </c>
      <c r="E21" s="22">
        <v>12922</v>
      </c>
      <c r="F21" s="22"/>
      <c r="G21" s="22"/>
      <c r="H21" s="22"/>
      <c r="I21" s="22"/>
    </row>
    <row r="22" spans="1:9" ht="15" customHeight="1">
      <c r="A22" s="18"/>
      <c r="B22" s="23" t="s">
        <v>60</v>
      </c>
      <c r="C22" s="20" t="s">
        <v>61</v>
      </c>
      <c r="D22" s="21">
        <f t="shared" si="0"/>
        <v>85076</v>
      </c>
      <c r="E22" s="22"/>
      <c r="F22" s="22"/>
      <c r="G22" s="22">
        <v>83409</v>
      </c>
      <c r="H22" s="22">
        <v>1667</v>
      </c>
      <c r="I22" s="22"/>
    </row>
    <row r="23" spans="1:9" ht="15" customHeight="1">
      <c r="A23" s="18"/>
      <c r="B23" s="23" t="s">
        <v>62</v>
      </c>
      <c r="C23" s="20" t="s">
        <v>63</v>
      </c>
      <c r="D23" s="21">
        <f t="shared" si="0"/>
        <v>0</v>
      </c>
      <c r="E23" s="22"/>
      <c r="F23" s="22"/>
      <c r="G23" s="22"/>
      <c r="H23" s="22"/>
      <c r="I23" s="22"/>
    </row>
    <row r="24" spans="1:9" ht="15" customHeight="1">
      <c r="A24" s="18"/>
      <c r="B24" s="23" t="s">
        <v>64</v>
      </c>
      <c r="C24" s="20" t="s">
        <v>65</v>
      </c>
      <c r="D24" s="21">
        <f t="shared" si="0"/>
        <v>0</v>
      </c>
      <c r="E24" s="22"/>
      <c r="F24" s="22"/>
      <c r="G24" s="22"/>
      <c r="H24" s="22"/>
      <c r="I24" s="22"/>
    </row>
    <row r="25" spans="1:9" ht="15" customHeight="1">
      <c r="A25" s="18"/>
      <c r="B25" s="23" t="s">
        <v>66</v>
      </c>
      <c r="C25" s="20" t="s">
        <v>67</v>
      </c>
      <c r="D25" s="21">
        <f t="shared" si="0"/>
        <v>0</v>
      </c>
      <c r="E25" s="22"/>
      <c r="F25" s="22"/>
      <c r="G25" s="22"/>
      <c r="H25" s="22"/>
      <c r="I25" s="22"/>
    </row>
    <row r="26" spans="1:9" ht="15" customHeight="1">
      <c r="A26" s="18"/>
      <c r="B26" s="23" t="s">
        <v>68</v>
      </c>
      <c r="C26" s="20" t="s">
        <v>69</v>
      </c>
      <c r="D26" s="21">
        <f t="shared" si="0"/>
        <v>10361</v>
      </c>
      <c r="E26" s="22">
        <v>10361</v>
      </c>
      <c r="F26" s="22"/>
      <c r="G26" s="22"/>
      <c r="H26" s="22"/>
      <c r="I26" s="22"/>
    </row>
    <row r="27" spans="1:9" ht="15" customHeight="1">
      <c r="A27" s="24" t="s">
        <v>70</v>
      </c>
      <c r="B27" s="25" t="s">
        <v>71</v>
      </c>
      <c r="C27" s="26" t="s">
        <v>72</v>
      </c>
      <c r="D27" s="21">
        <f t="shared" si="0"/>
        <v>529049</v>
      </c>
      <c r="E27" s="21">
        <f>SUM(E14:E19)</f>
        <v>443412</v>
      </c>
      <c r="F27" s="21">
        <f>SUM(F14:F19)</f>
        <v>561</v>
      </c>
      <c r="G27" s="21">
        <f>SUM(G14:G19)</f>
        <v>83409</v>
      </c>
      <c r="H27" s="21">
        <f>SUM(H14:H19)</f>
        <v>1667</v>
      </c>
      <c r="I27" s="21">
        <f>SUM(I14:I19)</f>
        <v>0</v>
      </c>
    </row>
    <row r="28" spans="1:9" ht="15" customHeight="1">
      <c r="A28" s="18" t="s">
        <v>73</v>
      </c>
      <c r="B28" s="23" t="s">
        <v>74</v>
      </c>
      <c r="C28" s="20" t="s">
        <v>75</v>
      </c>
      <c r="D28" s="21">
        <f t="shared" si="0"/>
        <v>181261</v>
      </c>
      <c r="E28" s="22">
        <v>181261</v>
      </c>
      <c r="F28" s="22"/>
      <c r="G28" s="22"/>
      <c r="H28" s="22"/>
      <c r="I28" s="22"/>
    </row>
    <row r="29" spans="1:9" ht="15" customHeight="1">
      <c r="A29" s="18" t="s">
        <v>76</v>
      </c>
      <c r="B29" s="23" t="s">
        <v>77</v>
      </c>
      <c r="C29" s="20" t="s">
        <v>78</v>
      </c>
      <c r="D29" s="21">
        <f t="shared" si="0"/>
        <v>0</v>
      </c>
      <c r="E29" s="22"/>
      <c r="F29" s="22"/>
      <c r="G29" s="22"/>
      <c r="H29" s="22"/>
      <c r="I29" s="22"/>
    </row>
    <row r="30" spans="1:9" ht="15" customHeight="1">
      <c r="A30" s="18" t="s">
        <v>79</v>
      </c>
      <c r="B30" s="23" t="s">
        <v>80</v>
      </c>
      <c r="C30" s="20" t="s">
        <v>81</v>
      </c>
      <c r="D30" s="21">
        <f t="shared" si="0"/>
        <v>19290</v>
      </c>
      <c r="E30" s="22">
        <v>19290</v>
      </c>
      <c r="F30" s="22"/>
      <c r="G30" s="22"/>
      <c r="H30" s="22"/>
      <c r="I30" s="22"/>
    </row>
    <row r="31" spans="1:9" ht="15" customHeight="1">
      <c r="A31" s="18" t="s">
        <v>82</v>
      </c>
      <c r="B31" s="23" t="s">
        <v>83</v>
      </c>
      <c r="C31" s="20" t="s">
        <v>84</v>
      </c>
      <c r="D31" s="21">
        <f t="shared" si="0"/>
        <v>0</v>
      </c>
      <c r="E31" s="22"/>
      <c r="F31" s="22"/>
      <c r="G31" s="22"/>
      <c r="H31" s="22"/>
      <c r="I31" s="22"/>
    </row>
    <row r="32" spans="1:9" ht="15" customHeight="1">
      <c r="A32" s="18" t="s">
        <v>85</v>
      </c>
      <c r="B32" s="23" t="s">
        <v>86</v>
      </c>
      <c r="C32" s="20" t="s">
        <v>87</v>
      </c>
      <c r="D32" s="21">
        <f t="shared" si="0"/>
        <v>0</v>
      </c>
      <c r="E32" s="22"/>
      <c r="F32" s="22"/>
      <c r="G32" s="22"/>
      <c r="H32" s="22"/>
      <c r="I32" s="22"/>
    </row>
    <row r="33" spans="1:9" ht="15" customHeight="1">
      <c r="A33" s="24" t="s">
        <v>88</v>
      </c>
      <c r="B33" s="25" t="s">
        <v>89</v>
      </c>
      <c r="C33" s="26" t="s">
        <v>90</v>
      </c>
      <c r="D33" s="21">
        <f t="shared" si="0"/>
        <v>200551</v>
      </c>
      <c r="E33" s="21">
        <f>SUM(E28:E32)</f>
        <v>200551</v>
      </c>
      <c r="F33" s="21">
        <f>SUM(F28:F32)</f>
        <v>0</v>
      </c>
      <c r="G33" s="21">
        <f>SUM(G28:G32)</f>
        <v>0</v>
      </c>
      <c r="H33" s="21">
        <f>SUM(H28:H32)</f>
        <v>0</v>
      </c>
      <c r="I33" s="21">
        <f>SUM(I28:I32)</f>
        <v>0</v>
      </c>
    </row>
    <row r="34" spans="1:9" ht="15" customHeight="1">
      <c r="A34" s="18" t="s">
        <v>91</v>
      </c>
      <c r="B34" s="23" t="s">
        <v>92</v>
      </c>
      <c r="C34" s="20" t="s">
        <v>93</v>
      </c>
      <c r="D34" s="21">
        <f t="shared" si="0"/>
        <v>0</v>
      </c>
      <c r="E34" s="22"/>
      <c r="F34" s="22"/>
      <c r="G34" s="22"/>
      <c r="H34" s="22"/>
      <c r="I34" s="22"/>
    </row>
    <row r="35" spans="1:9" ht="15" customHeight="1">
      <c r="A35" s="18" t="s">
        <v>94</v>
      </c>
      <c r="B35" s="23" t="s">
        <v>95</v>
      </c>
      <c r="C35" s="20" t="s">
        <v>96</v>
      </c>
      <c r="D35" s="21">
        <f t="shared" si="0"/>
        <v>0</v>
      </c>
      <c r="E35" s="22"/>
      <c r="F35" s="22"/>
      <c r="G35" s="22"/>
      <c r="H35" s="22"/>
      <c r="I35" s="22"/>
    </row>
    <row r="36" spans="1:9" ht="15" customHeight="1">
      <c r="A36" s="24" t="s">
        <v>97</v>
      </c>
      <c r="B36" s="25" t="s">
        <v>98</v>
      </c>
      <c r="C36" s="26" t="s">
        <v>99</v>
      </c>
      <c r="D36" s="21">
        <f t="shared" si="0"/>
        <v>0</v>
      </c>
      <c r="E36" s="21">
        <f>SUM(E34:E35)</f>
        <v>0</v>
      </c>
      <c r="F36" s="21">
        <f>SUM(F34:F35)</f>
        <v>0</v>
      </c>
      <c r="G36" s="21">
        <f>SUM(G34:G35)</f>
        <v>0</v>
      </c>
      <c r="H36" s="21">
        <f>SUM(H34:H35)</f>
        <v>0</v>
      </c>
      <c r="I36" s="21">
        <f>SUM(I34:I35)</f>
        <v>0</v>
      </c>
    </row>
    <row r="37" spans="1:9" ht="15" customHeight="1">
      <c r="A37" s="18" t="s">
        <v>100</v>
      </c>
      <c r="B37" s="23" t="s">
        <v>101</v>
      </c>
      <c r="C37" s="20" t="s">
        <v>102</v>
      </c>
      <c r="D37" s="21">
        <f t="shared" si="0"/>
        <v>0</v>
      </c>
      <c r="E37" s="22"/>
      <c r="F37" s="22"/>
      <c r="G37" s="22"/>
      <c r="H37" s="22"/>
      <c r="I37" s="22"/>
    </row>
    <row r="38" spans="1:9" ht="15" customHeight="1">
      <c r="A38" s="18" t="s">
        <v>103</v>
      </c>
      <c r="B38" s="23" t="s">
        <v>104</v>
      </c>
      <c r="C38" s="20" t="s">
        <v>105</v>
      </c>
      <c r="D38" s="21">
        <f t="shared" si="0"/>
        <v>0</v>
      </c>
      <c r="E38" s="22"/>
      <c r="F38" s="22"/>
      <c r="G38" s="22"/>
      <c r="H38" s="22"/>
      <c r="I38" s="22"/>
    </row>
    <row r="39" spans="1:9" ht="15" customHeight="1">
      <c r="A39" s="18" t="s">
        <v>106</v>
      </c>
      <c r="B39" s="23" t="s">
        <v>107</v>
      </c>
      <c r="C39" s="20" t="s">
        <v>108</v>
      </c>
      <c r="D39" s="21">
        <f t="shared" si="0"/>
        <v>92700</v>
      </c>
      <c r="E39" s="22">
        <v>92700</v>
      </c>
      <c r="F39" s="22"/>
      <c r="G39" s="22"/>
      <c r="H39" s="22"/>
      <c r="I39" s="22"/>
    </row>
    <row r="40" spans="1:9" ht="15" customHeight="1">
      <c r="A40" s="18" t="s">
        <v>109</v>
      </c>
      <c r="B40" s="23" t="s">
        <v>110</v>
      </c>
      <c r="C40" s="20" t="s">
        <v>111</v>
      </c>
      <c r="D40" s="21">
        <f t="shared" si="0"/>
        <v>159000</v>
      </c>
      <c r="E40" s="22">
        <v>159000</v>
      </c>
      <c r="F40" s="22"/>
      <c r="G40" s="22"/>
      <c r="H40" s="22"/>
      <c r="I40" s="22"/>
    </row>
    <row r="41" spans="1:9" ht="15" customHeight="1">
      <c r="A41" s="18" t="s">
        <v>112</v>
      </c>
      <c r="B41" s="23" t="s">
        <v>113</v>
      </c>
      <c r="C41" s="20" t="s">
        <v>114</v>
      </c>
      <c r="D41" s="21">
        <f t="shared" si="0"/>
        <v>0</v>
      </c>
      <c r="E41" s="22"/>
      <c r="F41" s="22"/>
      <c r="G41" s="22"/>
      <c r="H41" s="22"/>
      <c r="I41" s="22"/>
    </row>
    <row r="42" spans="1:9" ht="15" customHeight="1">
      <c r="A42" s="18" t="s">
        <v>115</v>
      </c>
      <c r="B42" s="23" t="s">
        <v>116</v>
      </c>
      <c r="C42" s="20" t="s">
        <v>117</v>
      </c>
      <c r="D42" s="21">
        <f t="shared" si="0"/>
        <v>0</v>
      </c>
      <c r="E42" s="22"/>
      <c r="F42" s="22"/>
      <c r="G42" s="22"/>
      <c r="H42" s="22"/>
      <c r="I42" s="22"/>
    </row>
    <row r="43" spans="1:9" ht="15" customHeight="1">
      <c r="A43" s="18" t="s">
        <v>118</v>
      </c>
      <c r="B43" s="23" t="s">
        <v>119</v>
      </c>
      <c r="C43" s="20" t="s">
        <v>120</v>
      </c>
      <c r="D43" s="21">
        <f t="shared" si="0"/>
        <v>10200</v>
      </c>
      <c r="E43" s="22">
        <v>10200</v>
      </c>
      <c r="F43" s="22"/>
      <c r="G43" s="22"/>
      <c r="H43" s="22"/>
      <c r="I43" s="22"/>
    </row>
    <row r="44" spans="1:9" ht="15" customHeight="1">
      <c r="A44" s="18" t="s">
        <v>121</v>
      </c>
      <c r="B44" s="23" t="s">
        <v>122</v>
      </c>
      <c r="C44" s="20" t="s">
        <v>123</v>
      </c>
      <c r="D44" s="21">
        <f t="shared" si="0"/>
        <v>340</v>
      </c>
      <c r="E44" s="22">
        <v>340</v>
      </c>
      <c r="F44" s="22"/>
      <c r="G44" s="22"/>
      <c r="H44" s="22"/>
      <c r="I44" s="22"/>
    </row>
    <row r="45" spans="1:9" ht="15" customHeight="1">
      <c r="A45" s="24" t="s">
        <v>124</v>
      </c>
      <c r="B45" s="25" t="s">
        <v>125</v>
      </c>
      <c r="C45" s="26" t="s">
        <v>126</v>
      </c>
      <c r="D45" s="21">
        <f t="shared" si="0"/>
        <v>169540</v>
      </c>
      <c r="E45" s="21">
        <f>SUM(E40:E44)</f>
        <v>169540</v>
      </c>
      <c r="F45" s="21">
        <f>SUM(F40:F44)</f>
        <v>0</v>
      </c>
      <c r="G45" s="21">
        <f>SUM(G40:G44)</f>
        <v>0</v>
      </c>
      <c r="H45" s="21">
        <f>SUM(H40:H44)</f>
        <v>0</v>
      </c>
      <c r="I45" s="21">
        <f>SUM(I40:I44)</f>
        <v>0</v>
      </c>
    </row>
    <row r="46" spans="1:9" ht="15" customHeight="1">
      <c r="A46" s="18" t="s">
        <v>127</v>
      </c>
      <c r="B46" s="23" t="s">
        <v>128</v>
      </c>
      <c r="C46" s="20" t="s">
        <v>129</v>
      </c>
      <c r="D46" s="21">
        <f t="shared" si="0"/>
        <v>1200</v>
      </c>
      <c r="E46" s="22">
        <v>1200</v>
      </c>
      <c r="F46" s="22"/>
      <c r="G46" s="22"/>
      <c r="H46" s="22"/>
      <c r="I46" s="22"/>
    </row>
    <row r="47" spans="1:9" ht="15" customHeight="1">
      <c r="A47" s="24" t="s">
        <v>130</v>
      </c>
      <c r="B47" s="25" t="s">
        <v>131</v>
      </c>
      <c r="C47" s="26" t="s">
        <v>132</v>
      </c>
      <c r="D47" s="21">
        <f t="shared" si="0"/>
        <v>263440</v>
      </c>
      <c r="E47" s="21">
        <f>E36+E37+E38+E39+E45+E46</f>
        <v>263440</v>
      </c>
      <c r="F47" s="21">
        <f>F36+F37+F38+F39+F45+F46</f>
        <v>0</v>
      </c>
      <c r="G47" s="21">
        <f>G36+G37+G38+G39+G45+G46</f>
        <v>0</v>
      </c>
      <c r="H47" s="21">
        <f>H36+H37+H38+H39+H45+H46</f>
        <v>0</v>
      </c>
      <c r="I47" s="21">
        <f>I36+I37+I38+I39+I45+I46</f>
        <v>0</v>
      </c>
    </row>
    <row r="48" spans="1:9" ht="15" customHeight="1">
      <c r="A48" s="18" t="s">
        <v>133</v>
      </c>
      <c r="B48" s="27" t="s">
        <v>134</v>
      </c>
      <c r="C48" s="20" t="s">
        <v>135</v>
      </c>
      <c r="D48" s="21">
        <f t="shared" si="0"/>
        <v>0</v>
      </c>
      <c r="E48" s="22"/>
      <c r="F48" s="22"/>
      <c r="G48" s="22"/>
      <c r="H48" s="22"/>
      <c r="I48" s="22"/>
    </row>
    <row r="49" spans="1:9" ht="15" customHeight="1">
      <c r="A49" s="18" t="s">
        <v>136</v>
      </c>
      <c r="B49" s="27" t="s">
        <v>137</v>
      </c>
      <c r="C49" s="20" t="s">
        <v>138</v>
      </c>
      <c r="D49" s="21">
        <f t="shared" si="0"/>
        <v>14520</v>
      </c>
      <c r="E49" s="22"/>
      <c r="F49" s="22">
        <v>730</v>
      </c>
      <c r="G49" s="22">
        <v>500</v>
      </c>
      <c r="H49" s="22">
        <v>11211</v>
      </c>
      <c r="I49" s="22">
        <v>2079</v>
      </c>
    </row>
    <row r="50" spans="1:9" ht="15" customHeight="1">
      <c r="A50" s="18" t="s">
        <v>139</v>
      </c>
      <c r="B50" s="27" t="s">
        <v>140</v>
      </c>
      <c r="C50" s="20" t="s">
        <v>141</v>
      </c>
      <c r="D50" s="21">
        <f t="shared" si="0"/>
        <v>2740</v>
      </c>
      <c r="E50" s="21">
        <f>SUM(E51:E52)</f>
        <v>110</v>
      </c>
      <c r="F50" s="21">
        <f>SUM(F51:F52)</f>
        <v>1400</v>
      </c>
      <c r="G50" s="21">
        <f>SUM(G51:G52)</f>
        <v>1230</v>
      </c>
      <c r="H50" s="21">
        <f>SUM(H51:H52)</f>
        <v>0</v>
      </c>
      <c r="I50" s="21">
        <f>SUM(I51:I52)</f>
        <v>0</v>
      </c>
    </row>
    <row r="51" spans="1:9" ht="15" customHeight="1">
      <c r="A51" s="18"/>
      <c r="B51" s="28" t="s">
        <v>142</v>
      </c>
      <c r="C51" s="20" t="s">
        <v>143</v>
      </c>
      <c r="D51" s="21">
        <f t="shared" si="0"/>
        <v>2740</v>
      </c>
      <c r="E51" s="22">
        <v>110</v>
      </c>
      <c r="F51" s="22">
        <v>1400</v>
      </c>
      <c r="G51" s="22">
        <v>1230</v>
      </c>
      <c r="H51" s="22"/>
      <c r="I51" s="22"/>
    </row>
    <row r="52" spans="1:9" ht="15" customHeight="1">
      <c r="A52" s="18"/>
      <c r="B52" s="28" t="s">
        <v>144</v>
      </c>
      <c r="C52" s="20" t="s">
        <v>145</v>
      </c>
      <c r="D52" s="21">
        <f t="shared" si="0"/>
        <v>0</v>
      </c>
      <c r="E52" s="22"/>
      <c r="F52" s="22"/>
      <c r="G52" s="22"/>
      <c r="H52" s="22"/>
      <c r="I52" s="22"/>
    </row>
    <row r="53" spans="1:9" ht="15" customHeight="1">
      <c r="A53" s="18" t="s">
        <v>146</v>
      </c>
      <c r="B53" s="27" t="s">
        <v>147</v>
      </c>
      <c r="C53" s="20" t="s">
        <v>148</v>
      </c>
      <c r="D53" s="21">
        <f t="shared" si="0"/>
        <v>23242</v>
      </c>
      <c r="E53" s="22">
        <v>23242</v>
      </c>
      <c r="F53" s="22"/>
      <c r="G53" s="22"/>
      <c r="H53" s="22"/>
      <c r="I53" s="22"/>
    </row>
    <row r="54" spans="1:9" ht="15" customHeight="1">
      <c r="A54" s="18" t="s">
        <v>149</v>
      </c>
      <c r="B54" s="27" t="s">
        <v>150</v>
      </c>
      <c r="C54" s="20" t="s">
        <v>151</v>
      </c>
      <c r="D54" s="21">
        <f t="shared" si="0"/>
        <v>12598</v>
      </c>
      <c r="E54" s="22">
        <v>3035</v>
      </c>
      <c r="F54" s="22"/>
      <c r="G54" s="22"/>
      <c r="H54" s="22">
        <v>9563</v>
      </c>
      <c r="I54" s="22"/>
    </row>
    <row r="55" spans="1:9" ht="15" customHeight="1">
      <c r="A55" s="18" t="s">
        <v>152</v>
      </c>
      <c r="B55" s="27" t="s">
        <v>153</v>
      </c>
      <c r="C55" s="20" t="s">
        <v>154</v>
      </c>
      <c r="D55" s="21">
        <f t="shared" si="0"/>
        <v>12726</v>
      </c>
      <c r="E55" s="22">
        <v>6271</v>
      </c>
      <c r="F55" s="22">
        <v>378</v>
      </c>
      <c r="G55" s="22">
        <v>467</v>
      </c>
      <c r="H55" s="22">
        <v>5610</v>
      </c>
      <c r="I55" s="22"/>
    </row>
    <row r="56" spans="1:9" ht="15" customHeight="1">
      <c r="A56" s="18" t="s">
        <v>155</v>
      </c>
      <c r="B56" s="27" t="s">
        <v>156</v>
      </c>
      <c r="C56" s="20" t="s">
        <v>157</v>
      </c>
      <c r="D56" s="21">
        <f t="shared" si="0"/>
        <v>0</v>
      </c>
      <c r="E56" s="22"/>
      <c r="F56" s="22"/>
      <c r="G56" s="29"/>
      <c r="H56" s="22"/>
      <c r="I56" s="22"/>
    </row>
    <row r="57" spans="1:9" ht="15" customHeight="1">
      <c r="A57" s="18" t="s">
        <v>158</v>
      </c>
      <c r="B57" s="27" t="s">
        <v>159</v>
      </c>
      <c r="C57" s="20" t="s">
        <v>160</v>
      </c>
      <c r="D57" s="21">
        <f t="shared" si="0"/>
        <v>471</v>
      </c>
      <c r="E57" s="22">
        <v>471</v>
      </c>
      <c r="F57" s="22"/>
      <c r="G57" s="22"/>
      <c r="H57" s="22"/>
      <c r="I57" s="22"/>
    </row>
    <row r="58" spans="1:9" ht="15" customHeight="1">
      <c r="A58" s="18" t="s">
        <v>161</v>
      </c>
      <c r="B58" s="27" t="s">
        <v>162</v>
      </c>
      <c r="C58" s="20" t="s">
        <v>163</v>
      </c>
      <c r="D58" s="21">
        <f t="shared" si="0"/>
        <v>0</v>
      </c>
      <c r="E58" s="22"/>
      <c r="F58" s="22"/>
      <c r="G58" s="22"/>
      <c r="H58" s="22"/>
      <c r="I58" s="22"/>
    </row>
    <row r="59" spans="1:9" ht="15" customHeight="1">
      <c r="A59" s="18" t="s">
        <v>164</v>
      </c>
      <c r="B59" s="27" t="s">
        <v>165</v>
      </c>
      <c r="C59" s="20" t="s">
        <v>166</v>
      </c>
      <c r="D59" s="21">
        <f t="shared" si="0"/>
        <v>606</v>
      </c>
      <c r="E59" s="22">
        <v>536</v>
      </c>
      <c r="F59" s="22"/>
      <c r="G59" s="22">
        <v>70</v>
      </c>
      <c r="H59" s="22"/>
      <c r="I59" s="22"/>
    </row>
    <row r="60" spans="1:9" ht="15" customHeight="1">
      <c r="A60" s="24" t="s">
        <v>167</v>
      </c>
      <c r="B60" s="30" t="s">
        <v>168</v>
      </c>
      <c r="C60" s="26" t="s">
        <v>169</v>
      </c>
      <c r="D60" s="21">
        <f t="shared" si="0"/>
        <v>66903</v>
      </c>
      <c r="E60" s="21">
        <f>E48+E49+E50+E53+E54+E55+E56+E57+E58+E59</f>
        <v>33665</v>
      </c>
      <c r="F60" s="21">
        <f>F48+F49+F50+F53+F54+F55+F56+F57+F58+F59</f>
        <v>2508</v>
      </c>
      <c r="G60" s="21">
        <f>G48+G49+G50+G53+G54+G55+G56+G57+G58+G59</f>
        <v>2267</v>
      </c>
      <c r="H60" s="21">
        <f>H48+H49+H50+H53+H54+H55+H56+H57+H58+H59</f>
        <v>26384</v>
      </c>
      <c r="I60" s="21">
        <f>I48+I49+I50+I53+I54+I55+I56+I57+I58+I59</f>
        <v>2079</v>
      </c>
    </row>
    <row r="61" spans="1:9" ht="15" customHeight="1">
      <c r="A61" s="18">
        <v>45</v>
      </c>
      <c r="B61" s="27" t="s">
        <v>170</v>
      </c>
      <c r="C61" s="20" t="s">
        <v>171</v>
      </c>
      <c r="D61" s="21">
        <f t="shared" si="0"/>
        <v>0</v>
      </c>
      <c r="E61" s="22"/>
      <c r="F61" s="22"/>
      <c r="G61" s="22"/>
      <c r="H61" s="22"/>
      <c r="I61" s="22"/>
    </row>
    <row r="62" spans="1:9" ht="15" customHeight="1">
      <c r="A62" s="18">
        <v>46</v>
      </c>
      <c r="B62" s="27" t="s">
        <v>172</v>
      </c>
      <c r="C62" s="20" t="s">
        <v>173</v>
      </c>
      <c r="D62" s="21">
        <f t="shared" si="0"/>
        <v>375</v>
      </c>
      <c r="E62" s="22">
        <v>375</v>
      </c>
      <c r="F62" s="22"/>
      <c r="G62" s="22"/>
      <c r="H62" s="22"/>
      <c r="I62" s="22"/>
    </row>
    <row r="63" spans="1:9" ht="15" customHeight="1">
      <c r="A63" s="18">
        <v>47</v>
      </c>
      <c r="B63" s="27" t="s">
        <v>174</v>
      </c>
      <c r="C63" s="20" t="s">
        <v>175</v>
      </c>
      <c r="D63" s="21">
        <f t="shared" si="0"/>
        <v>0</v>
      </c>
      <c r="E63" s="22"/>
      <c r="F63" s="22"/>
      <c r="G63" s="22"/>
      <c r="H63" s="22"/>
      <c r="I63" s="22"/>
    </row>
    <row r="64" spans="1:9" ht="15" customHeight="1">
      <c r="A64" s="18">
        <v>48</v>
      </c>
      <c r="B64" s="27" t="s">
        <v>176</v>
      </c>
      <c r="C64" s="20" t="s">
        <v>177</v>
      </c>
      <c r="D64" s="21">
        <f t="shared" si="0"/>
        <v>0</v>
      </c>
      <c r="E64" s="22"/>
      <c r="F64" s="22"/>
      <c r="G64" s="22"/>
      <c r="H64" s="22"/>
      <c r="I64" s="22"/>
    </row>
    <row r="65" spans="1:9" ht="15" customHeight="1">
      <c r="A65" s="18">
        <v>49</v>
      </c>
      <c r="B65" s="27" t="s">
        <v>178</v>
      </c>
      <c r="C65" s="20" t="s">
        <v>179</v>
      </c>
      <c r="D65" s="21">
        <f t="shared" si="0"/>
        <v>0</v>
      </c>
      <c r="E65" s="22"/>
      <c r="F65" s="22"/>
      <c r="G65" s="22"/>
      <c r="H65" s="22"/>
      <c r="I65" s="22"/>
    </row>
    <row r="66" spans="1:9" ht="15" customHeight="1">
      <c r="A66" s="24">
        <v>50</v>
      </c>
      <c r="B66" s="25" t="s">
        <v>180</v>
      </c>
      <c r="C66" s="26" t="s">
        <v>181</v>
      </c>
      <c r="D66" s="21">
        <f t="shared" si="0"/>
        <v>375</v>
      </c>
      <c r="E66" s="21">
        <f>SUM(E61:E65)</f>
        <v>375</v>
      </c>
      <c r="F66" s="21">
        <f>SUM(F61:F65)</f>
        <v>0</v>
      </c>
      <c r="G66" s="21">
        <f>SUM(G61:G65)</f>
        <v>0</v>
      </c>
      <c r="H66" s="21">
        <f>SUM(H61:H65)</f>
        <v>0</v>
      </c>
      <c r="I66" s="21">
        <f>SUM(I61:I65)</f>
        <v>0</v>
      </c>
    </row>
    <row r="67" spans="1:9" ht="15" customHeight="1">
      <c r="A67" s="18">
        <v>51</v>
      </c>
      <c r="B67" s="27" t="s">
        <v>182</v>
      </c>
      <c r="C67" s="20" t="s">
        <v>183</v>
      </c>
      <c r="D67" s="21">
        <f t="shared" si="0"/>
        <v>0</v>
      </c>
      <c r="E67" s="22"/>
      <c r="F67" s="22"/>
      <c r="G67" s="22"/>
      <c r="H67" s="22"/>
      <c r="I67" s="22"/>
    </row>
    <row r="68" spans="1:9" ht="15" customHeight="1">
      <c r="A68" s="18">
        <v>52</v>
      </c>
      <c r="B68" s="23" t="s">
        <v>184</v>
      </c>
      <c r="C68" s="20" t="s">
        <v>185</v>
      </c>
      <c r="D68" s="21">
        <f t="shared" si="0"/>
        <v>0</v>
      </c>
      <c r="E68" s="22"/>
      <c r="F68" s="22"/>
      <c r="G68" s="22"/>
      <c r="H68" s="22"/>
      <c r="I68" s="22"/>
    </row>
    <row r="69" spans="1:9" ht="15" customHeight="1">
      <c r="A69" s="18">
        <v>53</v>
      </c>
      <c r="B69" s="27" t="s">
        <v>186</v>
      </c>
      <c r="C69" s="20" t="s">
        <v>592</v>
      </c>
      <c r="D69" s="21">
        <f t="shared" si="0"/>
        <v>0</v>
      </c>
      <c r="E69" s="22"/>
      <c r="F69" s="22"/>
      <c r="G69" s="22"/>
      <c r="H69" s="22"/>
      <c r="I69" s="22"/>
    </row>
    <row r="70" spans="1:9" ht="15" customHeight="1">
      <c r="A70" s="24">
        <v>54</v>
      </c>
      <c r="B70" s="25" t="s">
        <v>187</v>
      </c>
      <c r="C70" s="26" t="s">
        <v>188</v>
      </c>
      <c r="D70" s="21">
        <f t="shared" si="0"/>
        <v>0</v>
      </c>
      <c r="E70" s="21">
        <f>SUM(E67:E69)</f>
        <v>0</v>
      </c>
      <c r="F70" s="21">
        <f>SUM(F67:F69)</f>
        <v>0</v>
      </c>
      <c r="G70" s="21">
        <f>SUM(G67:G69)</f>
        <v>0</v>
      </c>
      <c r="H70" s="21">
        <f>SUM(H67:H69)</f>
        <v>0</v>
      </c>
      <c r="I70" s="21">
        <f>SUM(I67:I69)</f>
        <v>0</v>
      </c>
    </row>
    <row r="71" spans="1:9" ht="15" customHeight="1">
      <c r="A71" s="18">
        <v>55</v>
      </c>
      <c r="B71" s="27" t="s">
        <v>189</v>
      </c>
      <c r="C71" s="20" t="s">
        <v>190</v>
      </c>
      <c r="D71" s="21">
        <f t="shared" si="0"/>
        <v>0</v>
      </c>
      <c r="E71" s="22"/>
      <c r="F71" s="22"/>
      <c r="G71" s="22"/>
      <c r="H71" s="22"/>
      <c r="I71" s="22"/>
    </row>
    <row r="72" spans="1:9" ht="15" customHeight="1">
      <c r="A72" s="18">
        <v>56</v>
      </c>
      <c r="B72" s="23" t="s">
        <v>191</v>
      </c>
      <c r="C72" s="20" t="s">
        <v>192</v>
      </c>
      <c r="D72" s="21">
        <f t="shared" ref="D72:D89" si="1">SUM(E72:I72)</f>
        <v>570</v>
      </c>
      <c r="E72" s="22">
        <v>570</v>
      </c>
      <c r="F72" s="22"/>
      <c r="G72" s="22"/>
      <c r="H72" s="22"/>
      <c r="I72" s="22"/>
    </row>
    <row r="73" spans="1:9" ht="15" customHeight="1">
      <c r="A73" s="18">
        <v>57</v>
      </c>
      <c r="B73" s="27" t="s">
        <v>193</v>
      </c>
      <c r="C73" s="20" t="s">
        <v>591</v>
      </c>
      <c r="D73" s="21">
        <f t="shared" si="1"/>
        <v>0</v>
      </c>
      <c r="E73" s="22"/>
      <c r="F73" s="22"/>
      <c r="G73" s="22"/>
      <c r="H73" s="22"/>
      <c r="I73" s="22"/>
    </row>
    <row r="74" spans="1:9" ht="15" customHeight="1" thickBot="1">
      <c r="A74" s="31">
        <v>58</v>
      </c>
      <c r="B74" s="32" t="s">
        <v>194</v>
      </c>
      <c r="C74" s="33" t="s">
        <v>195</v>
      </c>
      <c r="D74" s="21">
        <f t="shared" si="1"/>
        <v>570</v>
      </c>
      <c r="E74" s="34">
        <f>SUM(E71:E73)</f>
        <v>570</v>
      </c>
      <c r="F74" s="34">
        <f>SUM(F71:F73)</f>
        <v>0</v>
      </c>
      <c r="G74" s="34">
        <f>SUM(G71:G73)</f>
        <v>0</v>
      </c>
      <c r="H74" s="34">
        <f>SUM(H71:H73)</f>
        <v>0</v>
      </c>
      <c r="I74" s="34">
        <f>SUM(I71:I73)</f>
        <v>0</v>
      </c>
    </row>
    <row r="75" spans="1:9" ht="15" customHeight="1" thickBot="1">
      <c r="A75" s="35">
        <v>59</v>
      </c>
      <c r="B75" s="36" t="s">
        <v>196</v>
      </c>
      <c r="C75" s="37" t="s">
        <v>197</v>
      </c>
      <c r="D75" s="21">
        <f t="shared" si="1"/>
        <v>1060888</v>
      </c>
      <c r="E75" s="38">
        <f>E27+E33+E47+E60+E66+E70+E74</f>
        <v>942013</v>
      </c>
      <c r="F75" s="38">
        <f>F27+F33+F47+F60+F66+F70+F74</f>
        <v>3069</v>
      </c>
      <c r="G75" s="38">
        <f>G27+G33+G47+G60+G66+G70+G74</f>
        <v>85676</v>
      </c>
      <c r="H75" s="38">
        <f>H27+H33+H47+H60+H66+H70+H74</f>
        <v>28051</v>
      </c>
      <c r="I75" s="38">
        <f>I27+I33+I47+I60+I66+I70+I74</f>
        <v>2079</v>
      </c>
    </row>
    <row r="76" spans="1:9">
      <c r="A76" s="39">
        <v>60</v>
      </c>
      <c r="B76" s="40" t="s">
        <v>198</v>
      </c>
      <c r="C76" s="41" t="s">
        <v>199</v>
      </c>
      <c r="D76" s="21">
        <f t="shared" si="1"/>
        <v>0</v>
      </c>
      <c r="E76" s="41"/>
      <c r="F76" s="41"/>
      <c r="G76" s="41"/>
      <c r="H76" s="41"/>
      <c r="I76" s="41"/>
    </row>
    <row r="77" spans="1:9">
      <c r="A77" s="24">
        <v>61</v>
      </c>
      <c r="B77" s="42" t="s">
        <v>200</v>
      </c>
      <c r="C77" s="43" t="s">
        <v>201</v>
      </c>
      <c r="D77" s="21">
        <f t="shared" si="1"/>
        <v>0</v>
      </c>
      <c r="E77" s="43"/>
      <c r="F77" s="43"/>
      <c r="G77" s="43"/>
      <c r="H77" s="43"/>
      <c r="I77" s="43"/>
    </row>
    <row r="78" spans="1:9">
      <c r="A78" s="24">
        <v>62</v>
      </c>
      <c r="B78" s="23" t="s">
        <v>202</v>
      </c>
      <c r="C78" s="43" t="s">
        <v>203</v>
      </c>
      <c r="D78" s="21">
        <f t="shared" si="1"/>
        <v>248855</v>
      </c>
      <c r="E78" s="43">
        <v>229666</v>
      </c>
      <c r="F78" s="43">
        <v>4273</v>
      </c>
      <c r="G78" s="43">
        <v>9447</v>
      </c>
      <c r="H78" s="43">
        <v>4091</v>
      </c>
      <c r="I78" s="43">
        <v>1378</v>
      </c>
    </row>
    <row r="79" spans="1:9">
      <c r="A79" s="24">
        <v>63</v>
      </c>
      <c r="B79" s="23" t="s">
        <v>204</v>
      </c>
      <c r="C79" s="43" t="s">
        <v>205</v>
      </c>
      <c r="D79" s="21">
        <f t="shared" si="1"/>
        <v>0</v>
      </c>
      <c r="E79" s="43"/>
      <c r="F79" s="43"/>
      <c r="G79" s="43"/>
      <c r="H79" s="43"/>
      <c r="I79" s="43"/>
    </row>
    <row r="80" spans="1:9">
      <c r="A80" s="24">
        <v>64</v>
      </c>
      <c r="B80" s="25" t="s">
        <v>206</v>
      </c>
      <c r="C80" s="43" t="s">
        <v>207</v>
      </c>
      <c r="D80" s="21">
        <f t="shared" si="1"/>
        <v>248855</v>
      </c>
      <c r="E80" s="43">
        <f>SUM(E78:E79)</f>
        <v>229666</v>
      </c>
      <c r="F80" s="43">
        <f>SUM(F78:F79)</f>
        <v>4273</v>
      </c>
      <c r="G80" s="43">
        <f>SUM(G78:G79)</f>
        <v>9447</v>
      </c>
      <c r="H80" s="43">
        <f>SUM(H78:H79)</f>
        <v>4091</v>
      </c>
      <c r="I80" s="43">
        <f>SUM(I78:I79)</f>
        <v>1378</v>
      </c>
    </row>
    <row r="81" spans="1:9">
      <c r="A81" s="24">
        <v>65</v>
      </c>
      <c r="B81" s="44" t="s">
        <v>208</v>
      </c>
      <c r="C81" s="43" t="s">
        <v>209</v>
      </c>
      <c r="D81" s="21">
        <f t="shared" si="1"/>
        <v>31298</v>
      </c>
      <c r="E81" s="43">
        <v>31298</v>
      </c>
      <c r="F81" s="43"/>
      <c r="G81" s="43"/>
      <c r="H81" s="43"/>
      <c r="I81" s="43"/>
    </row>
    <row r="82" spans="1:9">
      <c r="A82" s="24">
        <v>66</v>
      </c>
      <c r="B82" s="44" t="s">
        <v>210</v>
      </c>
      <c r="C82" s="43" t="s">
        <v>211</v>
      </c>
      <c r="D82" s="21">
        <f t="shared" si="1"/>
        <v>0</v>
      </c>
      <c r="E82" s="43"/>
      <c r="F82" s="43"/>
      <c r="G82" s="43"/>
      <c r="H82" s="43"/>
      <c r="I82" s="43"/>
    </row>
    <row r="83" spans="1:9">
      <c r="A83" s="24">
        <v>67</v>
      </c>
      <c r="B83" s="44" t="s">
        <v>212</v>
      </c>
      <c r="C83" s="43" t="s">
        <v>213</v>
      </c>
      <c r="D83" s="21">
        <f t="shared" si="1"/>
        <v>443755</v>
      </c>
      <c r="E83" s="45"/>
      <c r="F83" s="46">
        <v>156104</v>
      </c>
      <c r="G83" s="45">
        <v>138918</v>
      </c>
      <c r="H83" s="45">
        <v>99765</v>
      </c>
      <c r="I83" s="45">
        <v>48968</v>
      </c>
    </row>
    <row r="84" spans="1:9">
      <c r="A84" s="24">
        <v>68</v>
      </c>
      <c r="B84" s="44" t="s">
        <v>214</v>
      </c>
      <c r="C84" s="43" t="s">
        <v>215</v>
      </c>
      <c r="D84" s="21">
        <f t="shared" si="1"/>
        <v>0</v>
      </c>
      <c r="E84" s="47"/>
      <c r="F84" s="48"/>
      <c r="G84" s="47"/>
      <c r="H84" s="47"/>
      <c r="I84" s="47"/>
    </row>
    <row r="85" spans="1:9">
      <c r="A85" s="24">
        <v>69</v>
      </c>
      <c r="B85" s="27" t="s">
        <v>216</v>
      </c>
      <c r="C85" s="43" t="s">
        <v>217</v>
      </c>
      <c r="D85" s="21">
        <f t="shared" si="1"/>
        <v>0</v>
      </c>
      <c r="E85" s="47"/>
      <c r="F85" s="48"/>
      <c r="G85" s="47"/>
      <c r="H85" s="47"/>
      <c r="I85" s="47"/>
    </row>
    <row r="86" spans="1:9">
      <c r="A86" s="24">
        <v>70</v>
      </c>
      <c r="B86" s="30" t="s">
        <v>218</v>
      </c>
      <c r="C86" s="43" t="s">
        <v>219</v>
      </c>
      <c r="D86" s="21">
        <f t="shared" si="1"/>
        <v>723908</v>
      </c>
      <c r="E86" s="47">
        <f>(SUM(E80:E85))+E76+E77</f>
        <v>260964</v>
      </c>
      <c r="F86" s="49">
        <f>(SUM(F80:F85))+F76+F77</f>
        <v>160377</v>
      </c>
      <c r="G86" s="47">
        <f>(SUM(G80:G85))+G76+G77</f>
        <v>148365</v>
      </c>
      <c r="H86" s="47">
        <f>(SUM(H80:H85))+H76+H77</f>
        <v>103856</v>
      </c>
      <c r="I86" s="47">
        <f>(SUM(I80:I85))+I76+I77</f>
        <v>50346</v>
      </c>
    </row>
    <row r="87" spans="1:9">
      <c r="A87" s="24">
        <v>71</v>
      </c>
      <c r="B87" s="42" t="s">
        <v>220</v>
      </c>
      <c r="C87" s="43" t="s">
        <v>221</v>
      </c>
      <c r="D87" s="21">
        <f t="shared" si="1"/>
        <v>0</v>
      </c>
      <c r="E87" s="47"/>
      <c r="F87" s="49"/>
      <c r="G87" s="47"/>
      <c r="H87" s="47"/>
      <c r="I87" s="47"/>
    </row>
    <row r="88" spans="1:9">
      <c r="A88" s="24">
        <v>72</v>
      </c>
      <c r="B88" s="42" t="s">
        <v>222</v>
      </c>
      <c r="C88" s="43" t="s">
        <v>223</v>
      </c>
      <c r="D88" s="21">
        <f t="shared" si="1"/>
        <v>723908</v>
      </c>
      <c r="E88" s="47">
        <f>SUM(E86:E87)</f>
        <v>260964</v>
      </c>
      <c r="F88" s="49">
        <f>SUM(F86:F87)</f>
        <v>160377</v>
      </c>
      <c r="G88" s="47">
        <f>SUM(G86:G87)</f>
        <v>148365</v>
      </c>
      <c r="H88" s="47">
        <f>SUM(H86:H87)</f>
        <v>103856</v>
      </c>
      <c r="I88" s="47">
        <f>SUM(I86:I87)</f>
        <v>50346</v>
      </c>
    </row>
    <row r="89" spans="1:9">
      <c r="A89" s="50">
        <v>73</v>
      </c>
      <c r="B89" s="51" t="s">
        <v>224</v>
      </c>
      <c r="C89" s="51"/>
      <c r="D89" s="21">
        <f t="shared" si="1"/>
        <v>1784796</v>
      </c>
      <c r="E89" s="52">
        <f>E75+E88</f>
        <v>1202977</v>
      </c>
      <c r="F89" s="53">
        <f>F75+F88</f>
        <v>163446</v>
      </c>
      <c r="G89" s="52">
        <f>G75+G88</f>
        <v>234041</v>
      </c>
      <c r="H89" s="52">
        <f>H75+H88</f>
        <v>131907</v>
      </c>
      <c r="I89" s="52">
        <f>I75+I88</f>
        <v>52425</v>
      </c>
    </row>
    <row r="91" spans="1:9" ht="15.75">
      <c r="B91" s="54"/>
      <c r="C91" s="55"/>
    </row>
    <row r="92" spans="1:9" ht="15.75">
      <c r="B92" s="54"/>
    </row>
    <row r="93" spans="1:9" ht="15.75">
      <c r="B93" s="54"/>
    </row>
    <row r="94" spans="1:9" ht="15.75">
      <c r="B94" s="56"/>
    </row>
  </sheetData>
  <phoneticPr fontId="38" type="noConversion"/>
  <pageMargins left="0" right="0" top="0" bottom="0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C2" sqref="C2"/>
    </sheetView>
  </sheetViews>
  <sheetFormatPr defaultRowHeight="15"/>
  <cols>
    <col min="1" max="1" width="5.85546875" customWidth="1"/>
    <col min="2" max="2" width="48.85546875" customWidth="1"/>
    <col min="3" max="3" width="19.28515625" customWidth="1"/>
    <col min="4" max="4" width="16.5703125" customWidth="1"/>
    <col min="5" max="5" width="13.7109375" bestFit="1" customWidth="1"/>
    <col min="6" max="6" width="17" customWidth="1"/>
    <col min="7" max="7" width="17" hidden="1" customWidth="1"/>
    <col min="8" max="8" width="14.140625" hidden="1" customWidth="1"/>
    <col min="10" max="10" width="10" bestFit="1" customWidth="1"/>
  </cols>
  <sheetData>
    <row r="1" spans="1:10" ht="18.75">
      <c r="A1" s="56"/>
      <c r="B1" s="85" t="s">
        <v>0</v>
      </c>
      <c r="C1" s="86" t="s">
        <v>408</v>
      </c>
      <c r="D1" s="86"/>
      <c r="E1" s="56"/>
    </row>
    <row r="2" spans="1:10" ht="18.75">
      <c r="A2" s="87"/>
      <c r="B2" s="88" t="s">
        <v>1</v>
      </c>
      <c r="C2" s="5" t="s">
        <v>636</v>
      </c>
      <c r="D2" s="89"/>
      <c r="E2" s="56"/>
    </row>
    <row r="3" spans="1:10" ht="15.75">
      <c r="A3" s="56"/>
      <c r="B3" s="87" t="s">
        <v>225</v>
      </c>
      <c r="C3" s="86" t="s">
        <v>3</v>
      </c>
      <c r="D3" s="86"/>
      <c r="E3" s="56"/>
    </row>
    <row r="4" spans="1:10" ht="15.75">
      <c r="A4" s="56"/>
      <c r="B4" s="56"/>
      <c r="C4" s="56"/>
      <c r="D4" s="56"/>
      <c r="E4" s="56"/>
    </row>
    <row r="5" spans="1:10" ht="15.75">
      <c r="A5" s="90" t="s">
        <v>358</v>
      </c>
      <c r="B5" s="90"/>
      <c r="C5" s="91" t="s">
        <v>359</v>
      </c>
      <c r="D5" s="91" t="s">
        <v>406</v>
      </c>
      <c r="E5" s="91" t="s">
        <v>360</v>
      </c>
      <c r="F5" s="91" t="s">
        <v>407</v>
      </c>
      <c r="G5" s="91" t="s">
        <v>601</v>
      </c>
      <c r="H5" s="91" t="s">
        <v>588</v>
      </c>
    </row>
    <row r="6" spans="1:10" ht="15.75">
      <c r="A6" s="92">
        <v>1</v>
      </c>
      <c r="B6" s="93" t="s">
        <v>361</v>
      </c>
      <c r="C6" s="95">
        <v>736</v>
      </c>
      <c r="D6" s="95">
        <v>736</v>
      </c>
      <c r="E6" s="95"/>
      <c r="F6" s="95">
        <f>D6+E6</f>
        <v>736</v>
      </c>
      <c r="G6" s="301">
        <v>736</v>
      </c>
      <c r="H6" s="95"/>
    </row>
    <row r="7" spans="1:10" ht="15.75">
      <c r="A7" s="92">
        <v>2</v>
      </c>
      <c r="B7" s="92" t="s">
        <v>362</v>
      </c>
      <c r="C7" s="95">
        <v>148</v>
      </c>
      <c r="D7" s="95">
        <v>148</v>
      </c>
      <c r="E7" s="95"/>
      <c r="F7" s="95">
        <f t="shared" ref="F7:F21" si="0">D7+E7</f>
        <v>148</v>
      </c>
      <c r="G7" s="301">
        <v>148</v>
      </c>
      <c r="H7" s="95"/>
    </row>
    <row r="8" spans="1:10" ht="15.75">
      <c r="A8" s="92">
        <v>3</v>
      </c>
      <c r="B8" s="93" t="s">
        <v>363</v>
      </c>
      <c r="C8" s="95">
        <v>7</v>
      </c>
      <c r="D8" s="95">
        <v>7</v>
      </c>
      <c r="E8" s="95"/>
      <c r="F8" s="95">
        <f t="shared" si="0"/>
        <v>7</v>
      </c>
      <c r="G8" s="301">
        <v>7</v>
      </c>
      <c r="H8" s="95"/>
    </row>
    <row r="9" spans="1:10" ht="15.75">
      <c r="A9" s="92">
        <v>4</v>
      </c>
      <c r="B9" s="93" t="s">
        <v>364</v>
      </c>
      <c r="C9" s="96">
        <v>9919</v>
      </c>
      <c r="D9" s="96">
        <v>12077</v>
      </c>
      <c r="E9" s="96"/>
      <c r="F9" s="95">
        <f t="shared" si="0"/>
        <v>12077</v>
      </c>
      <c r="G9" s="301">
        <v>4699</v>
      </c>
      <c r="H9" s="96"/>
      <c r="J9" s="304"/>
    </row>
    <row r="10" spans="1:10" ht="15.75">
      <c r="A10" s="92">
        <v>5</v>
      </c>
      <c r="B10" s="92" t="s">
        <v>365</v>
      </c>
      <c r="C10" s="96">
        <v>20203</v>
      </c>
      <c r="D10" s="96">
        <v>7614</v>
      </c>
      <c r="E10" s="96"/>
      <c r="F10" s="95">
        <f t="shared" si="0"/>
        <v>7614</v>
      </c>
      <c r="G10" s="95"/>
      <c r="H10" s="96"/>
    </row>
    <row r="11" spans="1:10" ht="15.75">
      <c r="A11" s="92">
        <v>6</v>
      </c>
      <c r="B11" s="92" t="s">
        <v>366</v>
      </c>
      <c r="C11" s="96">
        <v>508</v>
      </c>
      <c r="D11" s="96">
        <v>508</v>
      </c>
      <c r="E11" s="96"/>
      <c r="F11" s="95">
        <f t="shared" si="0"/>
        <v>508</v>
      </c>
      <c r="G11" s="95"/>
      <c r="H11" s="96"/>
    </row>
    <row r="12" spans="1:10" ht="15.75">
      <c r="A12" s="92">
        <v>7</v>
      </c>
      <c r="B12" s="92" t="s">
        <v>367</v>
      </c>
      <c r="C12" s="95">
        <v>254</v>
      </c>
      <c r="D12" s="95">
        <v>254</v>
      </c>
      <c r="E12" s="95"/>
      <c r="F12" s="95">
        <f t="shared" si="0"/>
        <v>254</v>
      </c>
      <c r="G12" s="95"/>
      <c r="H12" s="95"/>
    </row>
    <row r="13" spans="1:10" ht="15.75">
      <c r="A13" s="92">
        <v>8</v>
      </c>
      <c r="B13" s="92" t="s">
        <v>368</v>
      </c>
      <c r="C13" s="95"/>
      <c r="D13" s="95">
        <v>2480</v>
      </c>
      <c r="E13" s="95">
        <v>81</v>
      </c>
      <c r="F13" s="95">
        <f t="shared" si="0"/>
        <v>2561</v>
      </c>
      <c r="G13" s="301">
        <v>144</v>
      </c>
      <c r="H13" s="95"/>
    </row>
    <row r="14" spans="1:10" ht="15.75">
      <c r="A14" s="92">
        <v>9</v>
      </c>
      <c r="B14" s="92" t="s">
        <v>369</v>
      </c>
      <c r="C14" s="95"/>
      <c r="D14" s="95">
        <v>7000</v>
      </c>
      <c r="E14" s="95"/>
      <c r="F14" s="95">
        <f t="shared" si="0"/>
        <v>7000</v>
      </c>
      <c r="G14" s="95"/>
      <c r="H14" s="95"/>
    </row>
    <row r="15" spans="1:10" ht="15.75">
      <c r="A15" s="92">
        <v>10</v>
      </c>
      <c r="B15" s="92" t="s">
        <v>370</v>
      </c>
      <c r="C15" s="95"/>
      <c r="D15" s="95">
        <v>5100</v>
      </c>
      <c r="E15" s="95"/>
      <c r="F15" s="95">
        <f t="shared" si="0"/>
        <v>5100</v>
      </c>
      <c r="G15" s="95"/>
      <c r="H15" s="95"/>
    </row>
    <row r="16" spans="1:10" ht="15.75">
      <c r="A16" s="92">
        <v>11</v>
      </c>
      <c r="B16" s="92" t="s">
        <v>371</v>
      </c>
      <c r="C16" s="95"/>
      <c r="D16" s="95">
        <v>2304</v>
      </c>
      <c r="E16" s="95"/>
      <c r="F16" s="95">
        <f t="shared" si="0"/>
        <v>2304</v>
      </c>
      <c r="G16" s="95"/>
      <c r="H16" s="301">
        <v>2303</v>
      </c>
    </row>
    <row r="17" spans="1:8" ht="15.75">
      <c r="A17" s="92">
        <v>12</v>
      </c>
      <c r="B17" s="92" t="s">
        <v>372</v>
      </c>
      <c r="C17" s="95"/>
      <c r="D17" s="95">
        <v>5200</v>
      </c>
      <c r="E17" s="95"/>
      <c r="F17" s="95">
        <f t="shared" si="0"/>
        <v>5200</v>
      </c>
      <c r="G17" s="95"/>
      <c r="H17" s="95"/>
    </row>
    <row r="18" spans="1:8" ht="15.75">
      <c r="A18" s="92">
        <v>13</v>
      </c>
      <c r="B18" s="92" t="s">
        <v>373</v>
      </c>
      <c r="C18" s="95"/>
      <c r="D18" s="95">
        <v>3600</v>
      </c>
      <c r="E18" s="95"/>
      <c r="F18" s="95">
        <f t="shared" si="0"/>
        <v>3600</v>
      </c>
      <c r="G18" s="95"/>
      <c r="H18" s="95"/>
    </row>
    <row r="19" spans="1:8" ht="15.75">
      <c r="A19" s="92">
        <v>14</v>
      </c>
      <c r="B19" s="92" t="s">
        <v>374</v>
      </c>
      <c r="C19" s="95"/>
      <c r="D19" s="95">
        <v>709</v>
      </c>
      <c r="E19" s="95"/>
      <c r="F19" s="95">
        <f t="shared" si="0"/>
        <v>709</v>
      </c>
      <c r="G19" s="95"/>
      <c r="H19" s="301">
        <v>599</v>
      </c>
    </row>
    <row r="20" spans="1:8" ht="15.75">
      <c r="A20" s="92">
        <v>15</v>
      </c>
      <c r="B20" s="92" t="s">
        <v>606</v>
      </c>
      <c r="C20" s="95"/>
      <c r="D20" s="95">
        <v>160</v>
      </c>
      <c r="E20" s="95"/>
      <c r="F20" s="95">
        <f t="shared" si="0"/>
        <v>160</v>
      </c>
      <c r="G20" s="95"/>
      <c r="H20" s="95"/>
    </row>
    <row r="21" spans="1:8" ht="15.75">
      <c r="A21" s="92">
        <v>16</v>
      </c>
      <c r="B21" s="92" t="s">
        <v>607</v>
      </c>
      <c r="C21" s="95"/>
      <c r="D21" s="95">
        <v>2500</v>
      </c>
      <c r="E21" s="95"/>
      <c r="F21" s="95">
        <f t="shared" si="0"/>
        <v>2500</v>
      </c>
      <c r="G21" s="95"/>
      <c r="H21" s="95"/>
    </row>
    <row r="22" spans="1:8" ht="15.75">
      <c r="A22" s="92">
        <v>17</v>
      </c>
      <c r="B22" s="92" t="s">
        <v>608</v>
      </c>
      <c r="C22" s="95"/>
      <c r="D22" s="95">
        <v>900</v>
      </c>
      <c r="E22" s="95"/>
      <c r="F22" s="95">
        <f>D22+E22</f>
        <v>900</v>
      </c>
      <c r="G22" s="95"/>
      <c r="H22" s="95"/>
    </row>
    <row r="23" spans="1:8" ht="15.75">
      <c r="A23" s="92">
        <v>18</v>
      </c>
      <c r="B23" s="92" t="s">
        <v>630</v>
      </c>
      <c r="C23" s="95"/>
      <c r="D23" s="95">
        <v>1000</v>
      </c>
      <c r="E23" s="95">
        <v>104870</v>
      </c>
      <c r="F23" s="95">
        <f>D23+E23</f>
        <v>105870</v>
      </c>
      <c r="G23" s="95"/>
      <c r="H23" s="95"/>
    </row>
    <row r="24" spans="1:8" ht="15.75">
      <c r="A24" s="92">
        <v>19</v>
      </c>
      <c r="B24" s="92" t="s">
        <v>631</v>
      </c>
      <c r="C24" s="95"/>
      <c r="D24" s="95"/>
      <c r="E24" s="95">
        <v>32766</v>
      </c>
      <c r="F24" s="95">
        <f>D24+E24</f>
        <v>32766</v>
      </c>
      <c r="G24" s="95"/>
      <c r="H24" s="95"/>
    </row>
    <row r="25" spans="1:8" ht="15.75">
      <c r="A25" s="92">
        <v>20</v>
      </c>
      <c r="B25" s="92" t="s">
        <v>627</v>
      </c>
      <c r="C25" s="95"/>
      <c r="D25" s="95">
        <v>500</v>
      </c>
      <c r="E25" s="95"/>
      <c r="F25" s="95">
        <f>D25+E25</f>
        <v>500</v>
      </c>
      <c r="G25" s="95"/>
      <c r="H25" s="95"/>
    </row>
    <row r="26" spans="1:8" ht="15.75">
      <c r="A26" s="92">
        <v>21</v>
      </c>
      <c r="B26" s="92" t="s">
        <v>626</v>
      </c>
      <c r="C26" s="95"/>
      <c r="D26" s="95">
        <v>500</v>
      </c>
      <c r="E26" s="95"/>
      <c r="F26" s="95">
        <f>D26+E26</f>
        <v>500</v>
      </c>
      <c r="G26" s="95"/>
      <c r="H26" s="95"/>
    </row>
    <row r="27" spans="1:8" ht="15.75">
      <c r="A27" s="92">
        <v>22</v>
      </c>
      <c r="B27" s="90" t="s">
        <v>4</v>
      </c>
      <c r="C27" s="97">
        <f t="shared" ref="C27:H27" si="1">SUM(C6:C26)</f>
        <v>31775</v>
      </c>
      <c r="D27" s="97">
        <f t="shared" si="1"/>
        <v>53297</v>
      </c>
      <c r="E27" s="97">
        <f t="shared" si="1"/>
        <v>137717</v>
      </c>
      <c r="F27" s="97">
        <f t="shared" si="1"/>
        <v>191014</v>
      </c>
      <c r="G27" s="97">
        <f t="shared" si="1"/>
        <v>5734</v>
      </c>
      <c r="H27" s="97">
        <f t="shared" si="1"/>
        <v>2902</v>
      </c>
    </row>
    <row r="28" spans="1:8" ht="15.75">
      <c r="A28" s="56"/>
      <c r="B28" s="56"/>
      <c r="C28" s="56"/>
      <c r="D28" s="56"/>
      <c r="E28" s="56"/>
    </row>
    <row r="29" spans="1:8" ht="15.75">
      <c r="A29" s="56"/>
      <c r="B29" s="56"/>
      <c r="C29" s="56"/>
      <c r="D29" s="56"/>
      <c r="E29" s="56"/>
    </row>
    <row r="30" spans="1:8" ht="15.75">
      <c r="A30" s="56"/>
      <c r="B30" s="56"/>
      <c r="C30" s="56"/>
      <c r="D30" s="56"/>
      <c r="E30" s="56"/>
    </row>
  </sheetData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1"/>
  <sheetViews>
    <sheetView workbookViewId="0">
      <pane xSplit="2" topLeftCell="C1" activePane="topRight" state="frozen"/>
      <selection pane="topRight" activeCell="C2" sqref="C2"/>
    </sheetView>
  </sheetViews>
  <sheetFormatPr defaultRowHeight="15"/>
  <cols>
    <col min="1" max="1" width="5" customWidth="1"/>
    <col min="2" max="2" width="49.5703125" customWidth="1"/>
    <col min="3" max="3" width="18.42578125" customWidth="1"/>
    <col min="4" max="4" width="13.5703125" customWidth="1"/>
    <col min="5" max="5" width="13.7109375" customWidth="1"/>
    <col min="6" max="6" width="17.42578125" customWidth="1"/>
    <col min="7" max="7" width="17.42578125" hidden="1" customWidth="1"/>
    <col min="8" max="8" width="14.42578125" hidden="1" customWidth="1"/>
  </cols>
  <sheetData>
    <row r="1" spans="1:8" ht="18.75">
      <c r="B1" s="85" t="s">
        <v>0</v>
      </c>
      <c r="C1" s="86" t="s">
        <v>409</v>
      </c>
      <c r="D1" s="86"/>
    </row>
    <row r="2" spans="1:8" ht="18.75">
      <c r="B2" s="88" t="s">
        <v>1</v>
      </c>
      <c r="C2" s="5" t="s">
        <v>636</v>
      </c>
      <c r="D2" s="89"/>
    </row>
    <row r="3" spans="1:8" ht="15.75">
      <c r="B3" s="87" t="s">
        <v>225</v>
      </c>
      <c r="C3" s="86" t="s">
        <v>3</v>
      </c>
      <c r="D3" s="86"/>
    </row>
    <row r="4" spans="1:8" ht="15.75">
      <c r="A4" s="90" t="s">
        <v>303</v>
      </c>
      <c r="B4" s="91"/>
      <c r="C4" s="91" t="s">
        <v>359</v>
      </c>
      <c r="D4" s="91" t="s">
        <v>406</v>
      </c>
      <c r="E4" s="91" t="s">
        <v>375</v>
      </c>
      <c r="F4" s="91" t="s">
        <v>407</v>
      </c>
      <c r="G4" s="91" t="s">
        <v>601</v>
      </c>
      <c r="H4" s="91" t="s">
        <v>588</v>
      </c>
    </row>
    <row r="5" spans="1:8" ht="15.75">
      <c r="A5" s="92">
        <v>1</v>
      </c>
      <c r="B5" s="94" t="s">
        <v>376</v>
      </c>
      <c r="C5" s="95">
        <v>1143</v>
      </c>
      <c r="D5" s="95">
        <v>1143</v>
      </c>
      <c r="E5" s="95"/>
      <c r="F5" s="95">
        <f>D5+E5</f>
        <v>1143</v>
      </c>
      <c r="G5" s="95"/>
      <c r="H5" s="302">
        <v>1143</v>
      </c>
    </row>
    <row r="6" spans="1:8" ht="15.75">
      <c r="A6" s="92">
        <v>2</v>
      </c>
      <c r="B6" s="94" t="s">
        <v>377</v>
      </c>
      <c r="C6" s="95">
        <v>3686</v>
      </c>
      <c r="D6" s="95">
        <v>6186</v>
      </c>
      <c r="E6" s="95"/>
      <c r="F6" s="95">
        <f t="shared" ref="F6:F48" si="0">D6+E6</f>
        <v>6186</v>
      </c>
      <c r="G6" s="95"/>
      <c r="H6" s="302">
        <v>600</v>
      </c>
    </row>
    <row r="7" spans="1:8" ht="15.75">
      <c r="A7" s="92">
        <v>3</v>
      </c>
      <c r="B7" s="92" t="s">
        <v>378</v>
      </c>
      <c r="C7" s="95">
        <v>148</v>
      </c>
      <c r="D7" s="95">
        <v>148</v>
      </c>
      <c r="E7" s="95"/>
      <c r="F7" s="95">
        <f t="shared" si="0"/>
        <v>148</v>
      </c>
      <c r="G7" s="302">
        <v>148</v>
      </c>
      <c r="H7" s="95"/>
    </row>
    <row r="8" spans="1:8" ht="15.75">
      <c r="A8" s="92">
        <v>4</v>
      </c>
      <c r="B8" s="92" t="s">
        <v>379</v>
      </c>
      <c r="C8" s="95">
        <v>600</v>
      </c>
      <c r="D8" s="95">
        <v>406</v>
      </c>
      <c r="E8" s="95"/>
      <c r="F8" s="95">
        <f t="shared" si="0"/>
        <v>406</v>
      </c>
      <c r="G8" s="95"/>
      <c r="H8" s="302">
        <v>406</v>
      </c>
    </row>
    <row r="9" spans="1:8" ht="15.75">
      <c r="A9" s="92">
        <v>5</v>
      </c>
      <c r="B9" s="94" t="s">
        <v>380</v>
      </c>
      <c r="C9" s="95">
        <v>1143</v>
      </c>
      <c r="D9" s="95">
        <v>1143</v>
      </c>
      <c r="E9" s="95"/>
      <c r="F9" s="95">
        <f t="shared" si="0"/>
        <v>1143</v>
      </c>
      <c r="G9" s="95"/>
      <c r="H9" s="302">
        <v>651</v>
      </c>
    </row>
    <row r="10" spans="1:8" ht="15.75">
      <c r="A10" s="92">
        <v>6</v>
      </c>
      <c r="B10" s="94" t="s">
        <v>381</v>
      </c>
      <c r="C10" s="95">
        <v>191</v>
      </c>
      <c r="D10" s="95">
        <v>191</v>
      </c>
      <c r="E10" s="95"/>
      <c r="F10" s="95">
        <f t="shared" si="0"/>
        <v>191</v>
      </c>
      <c r="G10" s="302">
        <v>17</v>
      </c>
      <c r="H10" s="302">
        <v>106</v>
      </c>
    </row>
    <row r="11" spans="1:8" ht="15.75">
      <c r="A11" s="92">
        <v>7</v>
      </c>
      <c r="B11" s="94" t="s">
        <v>382</v>
      </c>
      <c r="C11" s="95">
        <v>1687</v>
      </c>
      <c r="D11" s="95">
        <v>1687</v>
      </c>
      <c r="E11" s="95"/>
      <c r="F11" s="95">
        <f t="shared" si="0"/>
        <v>1687</v>
      </c>
      <c r="G11" s="302">
        <v>237</v>
      </c>
      <c r="H11" s="302">
        <v>56</v>
      </c>
    </row>
    <row r="12" spans="1:8" ht="15.75">
      <c r="A12" s="92">
        <v>8</v>
      </c>
      <c r="B12" s="94" t="s">
        <v>383</v>
      </c>
      <c r="C12" s="95">
        <v>254</v>
      </c>
      <c r="D12" s="95">
        <v>2254</v>
      </c>
      <c r="E12" s="95"/>
      <c r="F12" s="95">
        <f t="shared" si="0"/>
        <v>2254</v>
      </c>
      <c r="G12" s="95"/>
      <c r="H12" s="95"/>
    </row>
    <row r="13" spans="1:8" ht="15.75">
      <c r="A13" s="92">
        <v>9</v>
      </c>
      <c r="B13" s="94" t="s">
        <v>384</v>
      </c>
      <c r="C13" s="95">
        <v>889</v>
      </c>
      <c r="D13" s="95">
        <v>1889</v>
      </c>
      <c r="E13" s="95"/>
      <c r="F13" s="95">
        <f t="shared" si="0"/>
        <v>1889</v>
      </c>
      <c r="G13" s="95"/>
      <c r="H13" s="302">
        <v>389</v>
      </c>
    </row>
    <row r="14" spans="1:8" ht="15.75">
      <c r="A14" s="92">
        <v>10</v>
      </c>
      <c r="B14" s="94" t="s">
        <v>385</v>
      </c>
      <c r="C14" s="95">
        <v>254</v>
      </c>
      <c r="D14" s="95">
        <v>954</v>
      </c>
      <c r="E14" s="95">
        <v>496</v>
      </c>
      <c r="F14" s="95">
        <f t="shared" si="0"/>
        <v>1450</v>
      </c>
      <c r="G14" s="302">
        <v>114</v>
      </c>
      <c r="H14" s="302">
        <v>9</v>
      </c>
    </row>
    <row r="15" spans="1:8" ht="15.75">
      <c r="A15" s="92">
        <v>11</v>
      </c>
      <c r="B15" s="94" t="s">
        <v>386</v>
      </c>
      <c r="C15" s="95">
        <v>889</v>
      </c>
      <c r="D15" s="95">
        <v>3336</v>
      </c>
      <c r="E15" s="95">
        <v>-496</v>
      </c>
      <c r="F15" s="95">
        <f t="shared" si="0"/>
        <v>2840</v>
      </c>
      <c r="G15" s="302">
        <v>38</v>
      </c>
      <c r="H15" s="302">
        <v>300</v>
      </c>
    </row>
    <row r="16" spans="1:8" ht="15.75">
      <c r="A16" s="92">
        <v>12</v>
      </c>
      <c r="B16" s="92" t="s">
        <v>387</v>
      </c>
      <c r="C16" s="95">
        <v>127</v>
      </c>
      <c r="D16" s="95">
        <v>127</v>
      </c>
      <c r="E16" s="95"/>
      <c r="F16" s="95">
        <f t="shared" si="0"/>
        <v>127</v>
      </c>
      <c r="G16" s="302">
        <v>98</v>
      </c>
      <c r="H16" s="95"/>
    </row>
    <row r="17" spans="1:8" ht="15.75">
      <c r="A17" s="92">
        <v>13</v>
      </c>
      <c r="B17" s="92" t="s">
        <v>388</v>
      </c>
      <c r="C17" s="95">
        <v>152</v>
      </c>
      <c r="D17" s="95">
        <v>152</v>
      </c>
      <c r="E17" s="95">
        <v>511</v>
      </c>
      <c r="F17" s="95">
        <f t="shared" si="0"/>
        <v>663</v>
      </c>
      <c r="G17" s="95"/>
      <c r="H17" s="302">
        <v>30</v>
      </c>
    </row>
    <row r="18" spans="1:8" ht="15.75">
      <c r="A18" s="92">
        <v>14</v>
      </c>
      <c r="B18" s="92" t="s">
        <v>389</v>
      </c>
      <c r="C18" s="95">
        <v>254</v>
      </c>
      <c r="D18" s="95">
        <v>0</v>
      </c>
      <c r="E18" s="95"/>
      <c r="F18" s="95">
        <f t="shared" si="0"/>
        <v>0</v>
      </c>
      <c r="G18" s="302">
        <v>64</v>
      </c>
      <c r="H18" s="302">
        <v>36</v>
      </c>
    </row>
    <row r="19" spans="1:8" ht="15.75">
      <c r="A19" s="92">
        <v>15</v>
      </c>
      <c r="B19" s="92" t="s">
        <v>587</v>
      </c>
      <c r="C19" s="95">
        <v>127</v>
      </c>
      <c r="D19" s="95">
        <v>427</v>
      </c>
      <c r="E19" s="95"/>
      <c r="F19" s="95">
        <f t="shared" si="0"/>
        <v>427</v>
      </c>
      <c r="G19" s="302">
        <v>50</v>
      </c>
      <c r="H19" s="302">
        <v>70</v>
      </c>
    </row>
    <row r="20" spans="1:8" ht="15.75">
      <c r="A20" s="92">
        <v>16</v>
      </c>
      <c r="B20" s="94" t="s">
        <v>390</v>
      </c>
      <c r="C20" s="95">
        <v>2000</v>
      </c>
      <c r="D20" s="95">
        <v>1914</v>
      </c>
      <c r="E20" s="95"/>
      <c r="F20" s="95">
        <f t="shared" si="0"/>
        <v>1914</v>
      </c>
      <c r="G20" s="95"/>
      <c r="H20" s="302">
        <v>508</v>
      </c>
    </row>
    <row r="21" spans="1:8" ht="15.75">
      <c r="A21" s="92">
        <v>17</v>
      </c>
      <c r="B21" s="94" t="s">
        <v>391</v>
      </c>
      <c r="C21" s="95">
        <v>381</v>
      </c>
      <c r="D21" s="95">
        <v>381</v>
      </c>
      <c r="E21" s="95"/>
      <c r="F21" s="95">
        <f t="shared" si="0"/>
        <v>381</v>
      </c>
      <c r="G21" s="302">
        <v>287</v>
      </c>
      <c r="H21" s="95"/>
    </row>
    <row r="22" spans="1:8" ht="15.75">
      <c r="A22" s="92">
        <v>18</v>
      </c>
      <c r="B22" s="94" t="s">
        <v>392</v>
      </c>
      <c r="C22" s="95"/>
      <c r="D22" s="95">
        <v>127</v>
      </c>
      <c r="E22" s="95">
        <v>-127</v>
      </c>
      <c r="F22" s="95">
        <f t="shared" si="0"/>
        <v>0</v>
      </c>
      <c r="G22" s="95"/>
      <c r="H22" s="95"/>
    </row>
    <row r="23" spans="1:8" ht="15.75">
      <c r="A23" s="92">
        <v>19</v>
      </c>
      <c r="B23" s="94" t="s">
        <v>393</v>
      </c>
      <c r="C23" s="95"/>
      <c r="D23" s="95">
        <v>5000</v>
      </c>
      <c r="E23" s="95"/>
      <c r="F23" s="95">
        <f t="shared" si="0"/>
        <v>5000</v>
      </c>
      <c r="G23" s="95"/>
      <c r="H23" s="302">
        <v>508</v>
      </c>
    </row>
    <row r="24" spans="1:8" ht="15.75">
      <c r="A24" s="92">
        <v>20</v>
      </c>
      <c r="B24" s="94" t="s">
        <v>585</v>
      </c>
      <c r="C24" s="95"/>
      <c r="D24" s="95">
        <v>1720</v>
      </c>
      <c r="E24" s="95"/>
      <c r="F24" s="95">
        <f t="shared" si="0"/>
        <v>1720</v>
      </c>
      <c r="G24" s="95"/>
      <c r="H24" s="302">
        <v>22</v>
      </c>
    </row>
    <row r="25" spans="1:8" ht="15.75">
      <c r="A25" s="92">
        <v>21</v>
      </c>
      <c r="B25" s="94" t="s">
        <v>394</v>
      </c>
      <c r="C25" s="95"/>
      <c r="D25" s="95">
        <v>400</v>
      </c>
      <c r="E25" s="95"/>
      <c r="F25" s="95">
        <f t="shared" si="0"/>
        <v>400</v>
      </c>
      <c r="G25" s="95"/>
      <c r="H25" s="302">
        <v>8</v>
      </c>
    </row>
    <row r="26" spans="1:8" ht="15.75">
      <c r="A26" s="92">
        <v>22</v>
      </c>
      <c r="B26" s="94" t="s">
        <v>395</v>
      </c>
      <c r="C26" s="95"/>
      <c r="D26" s="95">
        <v>35</v>
      </c>
      <c r="E26" s="95"/>
      <c r="F26" s="95">
        <f t="shared" si="0"/>
        <v>35</v>
      </c>
      <c r="G26" s="95"/>
      <c r="H26" s="95"/>
    </row>
    <row r="27" spans="1:8" ht="15.75">
      <c r="A27" s="92">
        <v>23</v>
      </c>
      <c r="B27" s="94" t="s">
        <v>396</v>
      </c>
      <c r="C27" s="95"/>
      <c r="D27" s="95">
        <v>25</v>
      </c>
      <c r="E27" s="95"/>
      <c r="F27" s="95">
        <f t="shared" si="0"/>
        <v>25</v>
      </c>
      <c r="G27" s="95"/>
      <c r="H27" s="302">
        <v>20</v>
      </c>
    </row>
    <row r="28" spans="1:8" ht="15.75">
      <c r="A28" s="92">
        <v>24</v>
      </c>
      <c r="B28" s="94" t="s">
        <v>397</v>
      </c>
      <c r="C28" s="95"/>
      <c r="D28" s="95">
        <v>420</v>
      </c>
      <c r="E28" s="95"/>
      <c r="F28" s="95">
        <f t="shared" si="0"/>
        <v>420</v>
      </c>
      <c r="G28" s="95"/>
      <c r="H28" s="95"/>
    </row>
    <row r="29" spans="1:8" ht="15.75">
      <c r="A29" s="92">
        <v>25</v>
      </c>
      <c r="B29" s="94" t="s">
        <v>398</v>
      </c>
      <c r="C29" s="95"/>
      <c r="D29" s="95">
        <v>0</v>
      </c>
      <c r="E29" s="95"/>
      <c r="F29" s="95">
        <f t="shared" si="0"/>
        <v>0</v>
      </c>
      <c r="G29" s="95"/>
      <c r="H29" s="95"/>
    </row>
    <row r="30" spans="1:8" ht="15.75">
      <c r="A30" s="92">
        <v>26</v>
      </c>
      <c r="B30" s="94" t="s">
        <v>399</v>
      </c>
      <c r="C30" s="95"/>
      <c r="D30" s="95">
        <v>3260</v>
      </c>
      <c r="E30" s="95"/>
      <c r="F30" s="95">
        <f t="shared" si="0"/>
        <v>3260</v>
      </c>
      <c r="G30" s="95"/>
      <c r="H30" s="95"/>
    </row>
    <row r="31" spans="1:8" ht="15.75">
      <c r="A31" s="92">
        <v>27</v>
      </c>
      <c r="B31" s="94" t="s">
        <v>400</v>
      </c>
      <c r="C31" s="95"/>
      <c r="D31" s="95">
        <v>2300</v>
      </c>
      <c r="E31" s="95"/>
      <c r="F31" s="95">
        <f t="shared" si="0"/>
        <v>2300</v>
      </c>
      <c r="G31" s="95"/>
      <c r="H31" s="95"/>
    </row>
    <row r="32" spans="1:8" ht="15.75">
      <c r="A32" s="92">
        <v>28</v>
      </c>
      <c r="B32" s="94" t="s">
        <v>401</v>
      </c>
      <c r="C32" s="95"/>
      <c r="D32" s="95">
        <v>3810</v>
      </c>
      <c r="E32" s="95"/>
      <c r="F32" s="95">
        <f t="shared" si="0"/>
        <v>3810</v>
      </c>
      <c r="G32" s="95"/>
      <c r="H32" s="95"/>
    </row>
    <row r="33" spans="1:8" ht="15.75">
      <c r="A33" s="92">
        <v>29</v>
      </c>
      <c r="B33" s="94" t="s">
        <v>402</v>
      </c>
      <c r="C33" s="95"/>
      <c r="D33" s="95">
        <v>76</v>
      </c>
      <c r="E33" s="95"/>
      <c r="F33" s="95">
        <f t="shared" si="0"/>
        <v>76</v>
      </c>
      <c r="G33" s="95"/>
      <c r="H33" s="95"/>
    </row>
    <row r="34" spans="1:8" ht="15.75">
      <c r="A34" s="92">
        <v>30</v>
      </c>
      <c r="B34" s="94" t="s">
        <v>403</v>
      </c>
      <c r="C34" s="95"/>
      <c r="D34" s="95">
        <v>40</v>
      </c>
      <c r="E34" s="95"/>
      <c r="F34" s="95">
        <f t="shared" si="0"/>
        <v>40</v>
      </c>
      <c r="G34" s="95"/>
      <c r="H34" s="95"/>
    </row>
    <row r="35" spans="1:8" ht="15.75">
      <c r="A35" s="92">
        <v>31</v>
      </c>
      <c r="B35" s="94" t="s">
        <v>404</v>
      </c>
      <c r="C35" s="95"/>
      <c r="D35" s="95">
        <v>3000</v>
      </c>
      <c r="E35" s="95"/>
      <c r="F35" s="95">
        <f t="shared" si="0"/>
        <v>3000</v>
      </c>
      <c r="G35" s="95"/>
      <c r="H35" s="302">
        <v>1312</v>
      </c>
    </row>
    <row r="36" spans="1:8" ht="15.75">
      <c r="A36" s="92">
        <v>32</v>
      </c>
      <c r="B36" s="303" t="s">
        <v>405</v>
      </c>
      <c r="C36" s="95"/>
      <c r="D36" s="95">
        <v>7900</v>
      </c>
      <c r="E36" s="95"/>
      <c r="F36" s="95">
        <f>D36+E36</f>
        <v>7900</v>
      </c>
      <c r="G36" s="95"/>
      <c r="H36" s="95"/>
    </row>
    <row r="37" spans="1:8" ht="15.75">
      <c r="A37" s="92">
        <v>33</v>
      </c>
      <c r="B37" s="303" t="s">
        <v>586</v>
      </c>
      <c r="C37" s="95"/>
      <c r="D37" s="95">
        <v>1200</v>
      </c>
      <c r="E37" s="95">
        <v>-270</v>
      </c>
      <c r="F37" s="95">
        <f t="shared" si="0"/>
        <v>930</v>
      </c>
      <c r="G37" s="95"/>
      <c r="H37" s="95"/>
    </row>
    <row r="38" spans="1:8" ht="15.75">
      <c r="A38" s="92">
        <v>34</v>
      </c>
      <c r="B38" s="303" t="s">
        <v>602</v>
      </c>
      <c r="C38" s="95"/>
      <c r="D38" s="95">
        <v>172</v>
      </c>
      <c r="E38" s="95"/>
      <c r="F38" s="95">
        <f t="shared" si="0"/>
        <v>172</v>
      </c>
      <c r="G38" s="95"/>
      <c r="H38" s="95"/>
    </row>
    <row r="39" spans="1:8" ht="15.75">
      <c r="A39" s="92">
        <v>35</v>
      </c>
      <c r="B39" s="94" t="s">
        <v>603</v>
      </c>
      <c r="C39" s="95"/>
      <c r="D39" s="95">
        <v>2000</v>
      </c>
      <c r="E39" s="95"/>
      <c r="F39" s="95">
        <f t="shared" si="0"/>
        <v>2000</v>
      </c>
      <c r="G39" s="95"/>
      <c r="H39" s="95"/>
    </row>
    <row r="40" spans="1:8" ht="15.75">
      <c r="A40" s="92">
        <v>36</v>
      </c>
      <c r="B40" s="303" t="s">
        <v>620</v>
      </c>
      <c r="C40" s="95"/>
      <c r="D40" s="95">
        <v>1200</v>
      </c>
      <c r="E40" s="95"/>
      <c r="F40" s="95">
        <f t="shared" si="0"/>
        <v>1200</v>
      </c>
      <c r="G40" s="95"/>
      <c r="H40" s="95"/>
    </row>
    <row r="41" spans="1:8" ht="15.75">
      <c r="A41" s="92">
        <v>37</v>
      </c>
      <c r="B41" s="303" t="s">
        <v>604</v>
      </c>
      <c r="C41" s="95"/>
      <c r="D41" s="95">
        <v>150</v>
      </c>
      <c r="E41" s="95">
        <v>270</v>
      </c>
      <c r="F41" s="95">
        <f t="shared" si="0"/>
        <v>420</v>
      </c>
      <c r="G41" s="95"/>
      <c r="H41" s="95"/>
    </row>
    <row r="42" spans="1:8" ht="15.75">
      <c r="A42" s="92">
        <v>38</v>
      </c>
      <c r="B42" s="305" t="s">
        <v>605</v>
      </c>
      <c r="C42" s="95"/>
      <c r="D42" s="95">
        <v>20203</v>
      </c>
      <c r="E42" s="95">
        <v>514</v>
      </c>
      <c r="F42" s="95">
        <f t="shared" ref="F42:F47" si="1">D42+E42</f>
        <v>20717</v>
      </c>
      <c r="G42" s="95"/>
      <c r="H42" s="95">
        <v>38</v>
      </c>
    </row>
    <row r="43" spans="1:8" ht="15.75">
      <c r="A43" s="92">
        <v>39</v>
      </c>
      <c r="B43" s="305" t="s">
        <v>629</v>
      </c>
      <c r="C43" s="95"/>
      <c r="D43" s="95">
        <v>500</v>
      </c>
      <c r="E43" s="95">
        <v>43322</v>
      </c>
      <c r="F43" s="95">
        <f t="shared" si="1"/>
        <v>43822</v>
      </c>
      <c r="G43" s="95"/>
      <c r="H43" s="95"/>
    </row>
    <row r="44" spans="1:8" ht="15.75">
      <c r="A44" s="92">
        <v>40</v>
      </c>
      <c r="B44" s="305" t="s">
        <v>397</v>
      </c>
      <c r="C44" s="95"/>
      <c r="D44" s="95">
        <v>250</v>
      </c>
      <c r="E44" s="95"/>
      <c r="F44" s="95">
        <f t="shared" si="1"/>
        <v>250</v>
      </c>
      <c r="G44" s="95"/>
      <c r="H44" s="95"/>
    </row>
    <row r="45" spans="1:8" ht="15.75">
      <c r="A45" s="92">
        <v>41</v>
      </c>
      <c r="B45" s="305" t="s">
        <v>633</v>
      </c>
      <c r="C45" s="95"/>
      <c r="D45" s="95">
        <v>95</v>
      </c>
      <c r="E45" s="95">
        <v>179</v>
      </c>
      <c r="F45" s="95">
        <f t="shared" si="1"/>
        <v>274</v>
      </c>
      <c r="G45" s="95"/>
      <c r="H45" s="95"/>
    </row>
    <row r="46" spans="1:8" ht="15.75">
      <c r="A46" s="92">
        <v>42</v>
      </c>
      <c r="B46" s="305" t="s">
        <v>632</v>
      </c>
      <c r="C46" s="95"/>
      <c r="D46" s="95"/>
      <c r="E46" s="95">
        <v>220</v>
      </c>
      <c r="F46" s="95">
        <f t="shared" si="1"/>
        <v>220</v>
      </c>
      <c r="G46" s="95"/>
      <c r="H46" s="95"/>
    </row>
    <row r="47" spans="1:8" ht="15.75">
      <c r="A47" s="92">
        <v>43</v>
      </c>
      <c r="B47" s="305" t="s">
        <v>625</v>
      </c>
      <c r="C47" s="95"/>
      <c r="D47" s="95">
        <v>579</v>
      </c>
      <c r="E47" s="95">
        <v>5</v>
      </c>
      <c r="F47" s="95">
        <f t="shared" si="1"/>
        <v>584</v>
      </c>
      <c r="G47" s="95"/>
      <c r="H47" s="95">
        <v>38</v>
      </c>
    </row>
    <row r="48" spans="1:8" ht="15.75">
      <c r="A48" s="92">
        <v>43</v>
      </c>
      <c r="B48" s="305" t="s">
        <v>628</v>
      </c>
      <c r="C48" s="95"/>
      <c r="D48" s="95"/>
      <c r="E48" s="95">
        <v>987</v>
      </c>
      <c r="F48" s="95">
        <f t="shared" si="0"/>
        <v>987</v>
      </c>
      <c r="G48" s="95"/>
      <c r="H48" s="95">
        <v>38</v>
      </c>
    </row>
    <row r="49" spans="1:9" ht="15.75">
      <c r="A49" s="92">
        <v>44</v>
      </c>
      <c r="B49" s="90" t="s">
        <v>4</v>
      </c>
      <c r="C49" s="97">
        <f t="shared" ref="C49:H49" si="2">SUM(C5:C48)</f>
        <v>13925</v>
      </c>
      <c r="D49" s="97">
        <f t="shared" si="2"/>
        <v>76800</v>
      </c>
      <c r="E49" s="97">
        <f t="shared" si="2"/>
        <v>45611</v>
      </c>
      <c r="F49" s="97">
        <f t="shared" si="2"/>
        <v>122411</v>
      </c>
      <c r="G49" s="97">
        <f t="shared" si="2"/>
        <v>1053</v>
      </c>
      <c r="H49" s="97">
        <f t="shared" si="2"/>
        <v>6288</v>
      </c>
    </row>
    <row r="51" spans="1:9">
      <c r="I51" s="304"/>
    </row>
  </sheetData>
  <pageMargins left="0.70866141732283472" right="0.70866141732283472" top="0.15748031496062992" bottom="0.15748031496062992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80"/>
  <sheetViews>
    <sheetView topLeftCell="B1" workbookViewId="0">
      <selection activeCell="C2" sqref="C2"/>
    </sheetView>
  </sheetViews>
  <sheetFormatPr defaultRowHeight="15"/>
  <cols>
    <col min="1" max="1" width="6.28515625" customWidth="1"/>
    <col min="2" max="2" width="81.85546875" customWidth="1"/>
    <col min="3" max="3" width="8.42578125" customWidth="1"/>
    <col min="4" max="4" width="10.7109375" customWidth="1"/>
    <col min="5" max="5" width="10.42578125" customWidth="1"/>
    <col min="6" max="6" width="10.140625" customWidth="1"/>
    <col min="7" max="7" width="8.7109375" customWidth="1"/>
    <col min="8" max="9" width="9.5703125" customWidth="1"/>
  </cols>
  <sheetData>
    <row r="1" spans="1:9" ht="15.75">
      <c r="B1" s="1" t="s">
        <v>0</v>
      </c>
      <c r="C1" s="2" t="s">
        <v>410</v>
      </c>
    </row>
    <row r="2" spans="1:9" ht="18.75">
      <c r="B2" s="3" t="s">
        <v>1</v>
      </c>
      <c r="C2" s="5" t="s">
        <v>636</v>
      </c>
      <c r="D2" s="6"/>
      <c r="E2" s="6"/>
      <c r="F2" s="6"/>
      <c r="G2" s="6"/>
      <c r="H2" s="6"/>
      <c r="I2" s="6"/>
    </row>
    <row r="3" spans="1:9" ht="18.75">
      <c r="B3" s="7" t="s">
        <v>225</v>
      </c>
      <c r="C3" s="8" t="s">
        <v>3</v>
      </c>
    </row>
    <row r="4" spans="1:9" ht="18.75">
      <c r="B4" s="9" t="s">
        <v>413</v>
      </c>
      <c r="C4" s="8"/>
    </row>
    <row r="5" spans="1:9">
      <c r="D5" t="s">
        <v>226</v>
      </c>
      <c r="E5" t="s">
        <v>5</v>
      </c>
      <c r="F5" t="s">
        <v>6</v>
      </c>
      <c r="G5" t="s">
        <v>7</v>
      </c>
      <c r="H5" t="s">
        <v>8</v>
      </c>
      <c r="I5" t="s">
        <v>227</v>
      </c>
    </row>
    <row r="6" spans="1:9" ht="28.5" customHeight="1">
      <c r="A6" s="11" t="s">
        <v>10</v>
      </c>
      <c r="B6" s="12" t="s">
        <v>11</v>
      </c>
      <c r="C6" s="13" t="s">
        <v>12</v>
      </c>
      <c r="D6" s="14" t="s">
        <v>411</v>
      </c>
      <c r="E6" s="14" t="s">
        <v>411</v>
      </c>
      <c r="F6" s="14" t="s">
        <v>411</v>
      </c>
      <c r="G6" s="14" t="s">
        <v>411</v>
      </c>
      <c r="H6" s="14" t="s">
        <v>411</v>
      </c>
      <c r="I6" s="14" t="s">
        <v>411</v>
      </c>
    </row>
    <row r="7" spans="1:9">
      <c r="A7" s="15" t="s">
        <v>13</v>
      </c>
      <c r="B7" s="16" t="s">
        <v>14</v>
      </c>
      <c r="C7" s="16" t="s">
        <v>15</v>
      </c>
      <c r="D7" s="17" t="s">
        <v>16</v>
      </c>
      <c r="E7" s="17" t="s">
        <v>17</v>
      </c>
      <c r="F7" s="17" t="s">
        <v>18</v>
      </c>
      <c r="G7" s="17" t="s">
        <v>19</v>
      </c>
      <c r="H7" s="17" t="s">
        <v>20</v>
      </c>
      <c r="I7" s="17" t="s">
        <v>21</v>
      </c>
    </row>
    <row r="8" spans="1:9" ht="15" customHeight="1">
      <c r="A8" s="57">
        <v>1</v>
      </c>
      <c r="B8" s="58" t="s">
        <v>228</v>
      </c>
      <c r="C8" s="59" t="s">
        <v>229</v>
      </c>
      <c r="D8" s="60">
        <f t="shared" ref="D8:D72" si="0">SUM(E8:I8)</f>
        <v>326593</v>
      </c>
      <c r="E8" s="60">
        <v>29497</v>
      </c>
      <c r="F8" s="60">
        <v>97792</v>
      </c>
      <c r="G8" s="60">
        <v>116545</v>
      </c>
      <c r="H8" s="60">
        <v>66564</v>
      </c>
      <c r="I8" s="60">
        <v>16195</v>
      </c>
    </row>
    <row r="9" spans="1:9" ht="15" customHeight="1">
      <c r="A9" s="57">
        <v>2</v>
      </c>
      <c r="B9" s="25" t="s">
        <v>230</v>
      </c>
      <c r="C9" s="59" t="s">
        <v>231</v>
      </c>
      <c r="D9" s="60">
        <f t="shared" si="0"/>
        <v>80898</v>
      </c>
      <c r="E9" s="60">
        <v>8726</v>
      </c>
      <c r="F9" s="60">
        <v>27765</v>
      </c>
      <c r="G9" s="60">
        <v>21932</v>
      </c>
      <c r="H9" s="60">
        <v>17920</v>
      </c>
      <c r="I9" s="60">
        <v>4555</v>
      </c>
    </row>
    <row r="10" spans="1:9" ht="15" customHeight="1">
      <c r="A10" s="57">
        <v>3</v>
      </c>
      <c r="B10" s="25" t="s">
        <v>232</v>
      </c>
      <c r="C10" s="59" t="s">
        <v>233</v>
      </c>
      <c r="D10" s="60">
        <f t="shared" si="0"/>
        <v>249007</v>
      </c>
      <c r="E10" s="60">
        <v>53860</v>
      </c>
      <c r="F10" s="60">
        <v>32830</v>
      </c>
      <c r="G10" s="60">
        <v>87512</v>
      </c>
      <c r="H10" s="60">
        <v>46575</v>
      </c>
      <c r="I10" s="60">
        <v>28230</v>
      </c>
    </row>
    <row r="11" spans="1:9" ht="15" customHeight="1">
      <c r="A11" s="57">
        <v>4</v>
      </c>
      <c r="B11" s="27" t="s">
        <v>234</v>
      </c>
      <c r="C11" s="61" t="s">
        <v>235</v>
      </c>
      <c r="D11" s="60">
        <f t="shared" si="0"/>
        <v>0</v>
      </c>
      <c r="E11" s="62"/>
      <c r="F11" s="62"/>
      <c r="G11" s="62"/>
      <c r="H11" s="62"/>
      <c r="I11" s="62"/>
    </row>
    <row r="12" spans="1:9" ht="15" customHeight="1">
      <c r="A12" s="57">
        <v>5</v>
      </c>
      <c r="B12" s="27" t="s">
        <v>236</v>
      </c>
      <c r="C12" s="61" t="s">
        <v>237</v>
      </c>
      <c r="D12" s="60">
        <f t="shared" si="0"/>
        <v>6554</v>
      </c>
      <c r="E12" s="62">
        <v>6554</v>
      </c>
      <c r="F12" s="62"/>
      <c r="G12" s="62"/>
      <c r="H12" s="62"/>
      <c r="I12" s="62"/>
    </row>
    <row r="13" spans="1:9" ht="15" customHeight="1">
      <c r="A13" s="57">
        <v>6</v>
      </c>
      <c r="B13" s="63" t="s">
        <v>238</v>
      </c>
      <c r="C13" s="61" t="s">
        <v>239</v>
      </c>
      <c r="D13" s="60">
        <f t="shared" si="0"/>
        <v>0</v>
      </c>
      <c r="E13" s="62"/>
      <c r="F13" s="62"/>
      <c r="G13" s="62"/>
      <c r="H13" s="62"/>
      <c r="I13" s="62"/>
    </row>
    <row r="14" spans="1:9" ht="15" customHeight="1">
      <c r="A14" s="57">
        <v>7</v>
      </c>
      <c r="B14" s="63" t="s">
        <v>240</v>
      </c>
      <c r="C14" s="61" t="s">
        <v>241</v>
      </c>
      <c r="D14" s="60">
        <f t="shared" si="0"/>
        <v>900</v>
      </c>
      <c r="E14" s="62">
        <v>900</v>
      </c>
      <c r="F14" s="62"/>
      <c r="G14" s="62"/>
      <c r="H14" s="62"/>
      <c r="I14" s="62"/>
    </row>
    <row r="15" spans="1:9" ht="15" customHeight="1">
      <c r="A15" s="57">
        <v>8</v>
      </c>
      <c r="B15" s="63" t="s">
        <v>242</v>
      </c>
      <c r="C15" s="61" t="s">
        <v>243</v>
      </c>
      <c r="D15" s="60">
        <f t="shared" si="0"/>
        <v>13085</v>
      </c>
      <c r="E15" s="62">
        <v>13085</v>
      </c>
      <c r="F15" s="62"/>
      <c r="G15" s="62"/>
      <c r="H15" s="62"/>
      <c r="I15" s="62"/>
    </row>
    <row r="16" spans="1:9" ht="15" customHeight="1">
      <c r="A16" s="57">
        <v>9</v>
      </c>
      <c r="B16" s="27" t="s">
        <v>244</v>
      </c>
      <c r="C16" s="61" t="s">
        <v>245</v>
      </c>
      <c r="D16" s="60">
        <f t="shared" si="0"/>
        <v>10079</v>
      </c>
      <c r="E16" s="62">
        <v>10079</v>
      </c>
      <c r="F16" s="62"/>
      <c r="G16" s="62"/>
      <c r="H16" s="62"/>
      <c r="I16" s="62"/>
    </row>
    <row r="17" spans="1:9" ht="15" customHeight="1">
      <c r="A17" s="57">
        <v>10</v>
      </c>
      <c r="B17" s="27" t="s">
        <v>246</v>
      </c>
      <c r="C17" s="61" t="s">
        <v>247</v>
      </c>
      <c r="D17" s="60">
        <f t="shared" si="0"/>
        <v>0</v>
      </c>
      <c r="E17" s="62"/>
      <c r="F17" s="62"/>
      <c r="G17" s="62"/>
      <c r="H17" s="62"/>
      <c r="I17" s="62"/>
    </row>
    <row r="18" spans="1:9" ht="15" customHeight="1">
      <c r="A18" s="57">
        <v>11</v>
      </c>
      <c r="B18" s="27" t="s">
        <v>248</v>
      </c>
      <c r="C18" s="61" t="s">
        <v>249</v>
      </c>
      <c r="D18" s="60">
        <f t="shared" si="0"/>
        <v>20512</v>
      </c>
      <c r="E18" s="62">
        <v>20512</v>
      </c>
      <c r="F18" s="62"/>
      <c r="G18" s="62"/>
      <c r="H18" s="62"/>
      <c r="I18" s="62"/>
    </row>
    <row r="19" spans="1:9" ht="15" customHeight="1">
      <c r="A19" s="57">
        <v>12</v>
      </c>
      <c r="B19" s="30" t="s">
        <v>250</v>
      </c>
      <c r="C19" s="59" t="s">
        <v>251</v>
      </c>
      <c r="D19" s="60">
        <f t="shared" si="0"/>
        <v>51130</v>
      </c>
      <c r="E19" s="60">
        <f>SUM(E11:E18)</f>
        <v>51130</v>
      </c>
      <c r="F19" s="60">
        <f>SUM(F11:F18)</f>
        <v>0</v>
      </c>
      <c r="G19" s="60">
        <f>SUM(G11:G18)</f>
        <v>0</v>
      </c>
      <c r="H19" s="60">
        <f>SUM(H11:H18)</f>
        <v>0</v>
      </c>
      <c r="I19" s="60">
        <f>SUM(I11:I18)</f>
        <v>0</v>
      </c>
    </row>
    <row r="20" spans="1:9" ht="15" customHeight="1">
      <c r="A20" s="57">
        <v>13</v>
      </c>
      <c r="B20" s="64" t="s">
        <v>252</v>
      </c>
      <c r="C20" s="61" t="s">
        <v>253</v>
      </c>
      <c r="D20" s="60">
        <f t="shared" si="0"/>
        <v>0</v>
      </c>
      <c r="E20" s="62"/>
      <c r="F20" s="62"/>
      <c r="G20" s="62"/>
      <c r="H20" s="62"/>
      <c r="I20" s="62"/>
    </row>
    <row r="21" spans="1:9" ht="15" customHeight="1">
      <c r="A21" s="57">
        <v>14</v>
      </c>
      <c r="B21" s="64" t="s">
        <v>254</v>
      </c>
      <c r="C21" s="61" t="s">
        <v>255</v>
      </c>
      <c r="D21" s="60">
        <f t="shared" si="0"/>
        <v>679</v>
      </c>
      <c r="E21" s="62">
        <v>541</v>
      </c>
      <c r="F21" s="62">
        <v>7</v>
      </c>
      <c r="G21" s="62">
        <v>58</v>
      </c>
      <c r="H21" s="62">
        <v>58</v>
      </c>
      <c r="I21" s="62">
        <v>15</v>
      </c>
    </row>
    <row r="22" spans="1:9" ht="15" customHeight="1">
      <c r="A22" s="57">
        <v>15</v>
      </c>
      <c r="B22" s="64" t="s">
        <v>256</v>
      </c>
      <c r="C22" s="61" t="s">
        <v>257</v>
      </c>
      <c r="D22" s="60">
        <f t="shared" si="0"/>
        <v>0</v>
      </c>
      <c r="E22" s="62"/>
      <c r="F22" s="62"/>
      <c r="G22" s="62"/>
      <c r="H22" s="62"/>
      <c r="I22" s="62"/>
    </row>
    <row r="23" spans="1:9" ht="15" customHeight="1">
      <c r="A23" s="57">
        <v>16</v>
      </c>
      <c r="B23" s="64" t="s">
        <v>258</v>
      </c>
      <c r="C23" s="61" t="s">
        <v>259</v>
      </c>
      <c r="D23" s="60">
        <f t="shared" si="0"/>
        <v>0</v>
      </c>
      <c r="E23" s="62"/>
      <c r="F23" s="62"/>
      <c r="G23" s="62"/>
      <c r="H23" s="62"/>
      <c r="I23" s="62"/>
    </row>
    <row r="24" spans="1:9" ht="15" customHeight="1">
      <c r="A24" s="57">
        <v>17</v>
      </c>
      <c r="B24" s="64" t="s">
        <v>260</v>
      </c>
      <c r="C24" s="61" t="s">
        <v>261</v>
      </c>
      <c r="D24" s="60">
        <f t="shared" si="0"/>
        <v>0</v>
      </c>
      <c r="E24" s="62"/>
      <c r="F24" s="62"/>
      <c r="G24" s="62"/>
      <c r="H24" s="62"/>
      <c r="I24" s="62"/>
    </row>
    <row r="25" spans="1:9" ht="15" customHeight="1">
      <c r="A25" s="57">
        <v>18</v>
      </c>
      <c r="B25" s="64" t="s">
        <v>262</v>
      </c>
      <c r="C25" s="61" t="s">
        <v>263</v>
      </c>
      <c r="D25" s="60">
        <f t="shared" si="0"/>
        <v>130383</v>
      </c>
      <c r="E25" s="65">
        <f>SUM(E26:E34)</f>
        <v>130383</v>
      </c>
      <c r="F25" s="65">
        <f>SUM(F26:F34)</f>
        <v>0</v>
      </c>
      <c r="G25" s="65">
        <f>SUM(G26:G34)</f>
        <v>0</v>
      </c>
      <c r="H25" s="65">
        <f>SUM(H26:H34)</f>
        <v>0</v>
      </c>
      <c r="I25" s="65">
        <f>SUM(I26:I34)</f>
        <v>0</v>
      </c>
    </row>
    <row r="26" spans="1:9" ht="15" customHeight="1">
      <c r="A26" s="66"/>
      <c r="B26" s="23" t="s">
        <v>56</v>
      </c>
      <c r="C26" s="61" t="s">
        <v>264</v>
      </c>
      <c r="D26" s="60">
        <f t="shared" si="0"/>
        <v>0</v>
      </c>
      <c r="E26" s="62"/>
      <c r="F26" s="62"/>
      <c r="G26" s="62"/>
      <c r="H26" s="62"/>
      <c r="I26" s="62"/>
    </row>
    <row r="27" spans="1:9" ht="15" customHeight="1">
      <c r="A27" s="66"/>
      <c r="B27" s="23" t="s">
        <v>58</v>
      </c>
      <c r="C27" s="61" t="s">
        <v>265</v>
      </c>
      <c r="D27" s="60">
        <f t="shared" si="0"/>
        <v>0</v>
      </c>
      <c r="E27" s="62"/>
      <c r="F27" s="62"/>
      <c r="G27" s="62"/>
      <c r="H27" s="62"/>
      <c r="I27" s="62"/>
    </row>
    <row r="28" spans="1:9" ht="15" customHeight="1">
      <c r="A28" s="66"/>
      <c r="B28" s="23" t="s">
        <v>60</v>
      </c>
      <c r="C28" s="61" t="s">
        <v>266</v>
      </c>
      <c r="D28" s="60">
        <f t="shared" si="0"/>
        <v>0</v>
      </c>
      <c r="E28" s="62"/>
      <c r="F28" s="62"/>
      <c r="G28" s="62"/>
      <c r="H28" s="62"/>
      <c r="I28" s="62"/>
    </row>
    <row r="29" spans="1:9" ht="15" customHeight="1">
      <c r="A29" s="66"/>
      <c r="B29" s="23" t="s">
        <v>267</v>
      </c>
      <c r="C29" s="61"/>
      <c r="D29" s="60"/>
      <c r="E29" s="62">
        <v>500</v>
      </c>
      <c r="F29" s="62"/>
      <c r="G29" s="62"/>
      <c r="H29" s="62"/>
      <c r="I29" s="62"/>
    </row>
    <row r="30" spans="1:9" ht="15" customHeight="1">
      <c r="A30" s="66"/>
      <c r="B30" s="23" t="s">
        <v>62</v>
      </c>
      <c r="C30" s="61" t="s">
        <v>268</v>
      </c>
      <c r="D30" s="60">
        <f t="shared" si="0"/>
        <v>494</v>
      </c>
      <c r="E30" s="62">
        <v>494</v>
      </c>
      <c r="F30" s="62"/>
      <c r="G30" s="62"/>
      <c r="H30" s="62"/>
      <c r="I30" s="62"/>
    </row>
    <row r="31" spans="1:9" ht="15" customHeight="1">
      <c r="A31" s="66"/>
      <c r="B31" s="23" t="s">
        <v>64</v>
      </c>
      <c r="C31" s="61" t="s">
        <v>269</v>
      </c>
      <c r="D31" s="60">
        <f t="shared" si="0"/>
        <v>5354</v>
      </c>
      <c r="E31" s="62">
        <v>5354</v>
      </c>
      <c r="F31" s="62"/>
      <c r="G31" s="62"/>
      <c r="H31" s="62"/>
      <c r="I31" s="62"/>
    </row>
    <row r="32" spans="1:9" ht="15" customHeight="1">
      <c r="A32" s="66"/>
      <c r="B32" s="23" t="s">
        <v>270</v>
      </c>
      <c r="C32" s="61" t="s">
        <v>271</v>
      </c>
      <c r="D32" s="60">
        <f t="shared" si="0"/>
        <v>86282</v>
      </c>
      <c r="E32" s="62">
        <v>86282</v>
      </c>
      <c r="F32" s="62"/>
      <c r="G32" s="62"/>
      <c r="H32" s="62"/>
      <c r="I32" s="62"/>
    </row>
    <row r="33" spans="1:9" ht="15" customHeight="1">
      <c r="A33" s="66"/>
      <c r="B33" s="23" t="s">
        <v>272</v>
      </c>
      <c r="C33" s="61" t="s">
        <v>273</v>
      </c>
      <c r="D33" s="60">
        <f t="shared" si="0"/>
        <v>37453</v>
      </c>
      <c r="E33" s="62">
        <v>37453</v>
      </c>
      <c r="F33" s="62"/>
      <c r="G33" s="62"/>
      <c r="H33" s="62"/>
      <c r="I33" s="62"/>
    </row>
    <row r="34" spans="1:9" ht="15" customHeight="1">
      <c r="A34" s="66"/>
      <c r="B34" s="28" t="s">
        <v>66</v>
      </c>
      <c r="C34" s="61" t="s">
        <v>274</v>
      </c>
      <c r="D34" s="60">
        <f t="shared" si="0"/>
        <v>300</v>
      </c>
      <c r="E34" s="62">
        <v>300</v>
      </c>
      <c r="F34" s="62"/>
      <c r="G34" s="62"/>
      <c r="H34" s="62"/>
      <c r="I34" s="62"/>
    </row>
    <row r="35" spans="1:9" ht="15" customHeight="1">
      <c r="A35" s="66">
        <v>19</v>
      </c>
      <c r="B35" s="64" t="s">
        <v>275</v>
      </c>
      <c r="C35" s="61" t="s">
        <v>276</v>
      </c>
      <c r="D35" s="60">
        <f t="shared" si="0"/>
        <v>0</v>
      </c>
      <c r="E35" s="62"/>
      <c r="F35" s="62"/>
      <c r="G35" s="62"/>
      <c r="H35" s="62"/>
      <c r="I35" s="62"/>
    </row>
    <row r="36" spans="1:9" ht="15" customHeight="1">
      <c r="A36" s="66">
        <v>20</v>
      </c>
      <c r="B36" s="64" t="s">
        <v>277</v>
      </c>
      <c r="C36" s="61" t="s">
        <v>278</v>
      </c>
      <c r="D36" s="60">
        <f t="shared" si="0"/>
        <v>0</v>
      </c>
      <c r="E36" s="62"/>
      <c r="F36" s="62"/>
      <c r="G36" s="62"/>
      <c r="H36" s="62"/>
      <c r="I36" s="62"/>
    </row>
    <row r="37" spans="1:9" ht="15" customHeight="1">
      <c r="A37" s="66">
        <v>21</v>
      </c>
      <c r="B37" s="64" t="s">
        <v>279</v>
      </c>
      <c r="C37" s="61" t="s">
        <v>280</v>
      </c>
      <c r="D37" s="60">
        <f t="shared" si="0"/>
        <v>0</v>
      </c>
      <c r="E37" s="62"/>
      <c r="F37" s="62"/>
      <c r="G37" s="62"/>
      <c r="H37" s="62"/>
      <c r="I37" s="62"/>
    </row>
    <row r="38" spans="1:9">
      <c r="A38" s="66">
        <v>22</v>
      </c>
      <c r="B38" s="67" t="s">
        <v>281</v>
      </c>
      <c r="C38" s="61" t="s">
        <v>282</v>
      </c>
      <c r="D38" s="60">
        <f t="shared" si="0"/>
        <v>0</v>
      </c>
      <c r="E38" s="62"/>
      <c r="F38" s="62"/>
      <c r="G38" s="62"/>
      <c r="H38" s="62"/>
      <c r="I38" s="62"/>
    </row>
    <row r="39" spans="1:9" ht="15" customHeight="1">
      <c r="A39" s="66">
        <v>23</v>
      </c>
      <c r="B39" s="64" t="s">
        <v>283</v>
      </c>
      <c r="C39" s="61" t="s">
        <v>284</v>
      </c>
      <c r="D39" s="60">
        <f t="shared" si="0"/>
        <v>4161</v>
      </c>
      <c r="E39" s="62">
        <v>4161</v>
      </c>
      <c r="F39" s="62"/>
      <c r="G39" s="62"/>
      <c r="H39" s="62"/>
      <c r="I39" s="62"/>
    </row>
    <row r="40" spans="1:9">
      <c r="A40" s="66">
        <v>24</v>
      </c>
      <c r="B40" s="67" t="s">
        <v>285</v>
      </c>
      <c r="C40" s="61" t="s">
        <v>286</v>
      </c>
      <c r="D40" s="60">
        <f t="shared" si="0"/>
        <v>137991</v>
      </c>
      <c r="E40" s="62">
        <v>137991</v>
      </c>
      <c r="F40" s="62"/>
      <c r="G40" s="62"/>
      <c r="H40" s="62"/>
      <c r="I40" s="62"/>
    </row>
    <row r="41" spans="1:9" ht="15" customHeight="1">
      <c r="A41" s="66">
        <v>25</v>
      </c>
      <c r="B41" s="30" t="s">
        <v>287</v>
      </c>
      <c r="C41" s="59" t="s">
        <v>288</v>
      </c>
      <c r="D41" s="60">
        <f t="shared" si="0"/>
        <v>273214</v>
      </c>
      <c r="E41" s="60">
        <f>E20+E21+E22+E23+E24+E25+E35+E36+E37+E38+E39+E40</f>
        <v>273076</v>
      </c>
      <c r="F41" s="60">
        <f>F20+F21+F22+F23+F24+F25+F35+F36+F37+F38+F39+F40</f>
        <v>7</v>
      </c>
      <c r="G41" s="60">
        <f>G20+G21+G22+G23+G24+G25+G35+G36+G37+G38+G39+G40</f>
        <v>58</v>
      </c>
      <c r="H41" s="60">
        <f>H20+H21+H22+H23+H24+H25+H35+H36+H37+H38+H39+H40</f>
        <v>58</v>
      </c>
      <c r="I41" s="60">
        <f>I20+I21+I22+I23+I24+I25+I35+I36+I37+I38+I39+I40</f>
        <v>15</v>
      </c>
    </row>
    <row r="42" spans="1:9">
      <c r="A42" s="66">
        <v>26</v>
      </c>
      <c r="B42" s="68" t="s">
        <v>289</v>
      </c>
      <c r="C42" s="61" t="s">
        <v>290</v>
      </c>
      <c r="D42" s="60">
        <f t="shared" si="0"/>
        <v>4214</v>
      </c>
      <c r="E42" s="62">
        <v>3900</v>
      </c>
      <c r="F42" s="62">
        <v>300</v>
      </c>
      <c r="G42" s="62">
        <v>14</v>
      </c>
      <c r="H42" s="62"/>
      <c r="I42" s="62"/>
    </row>
    <row r="43" spans="1:9">
      <c r="A43" s="66">
        <v>27</v>
      </c>
      <c r="B43" s="68" t="s">
        <v>291</v>
      </c>
      <c r="C43" s="61" t="s">
        <v>292</v>
      </c>
      <c r="D43" s="60">
        <f t="shared" si="0"/>
        <v>72787</v>
      </c>
      <c r="E43" s="62">
        <v>71887</v>
      </c>
      <c r="F43" s="62"/>
      <c r="G43" s="62">
        <v>900</v>
      </c>
      <c r="H43" s="62"/>
      <c r="I43" s="62"/>
    </row>
    <row r="44" spans="1:9">
      <c r="A44" s="66">
        <v>28</v>
      </c>
      <c r="B44" s="68" t="s">
        <v>293</v>
      </c>
      <c r="C44" s="61" t="s">
        <v>294</v>
      </c>
      <c r="D44" s="60">
        <f t="shared" si="0"/>
        <v>2908</v>
      </c>
      <c r="E44" s="62">
        <v>336</v>
      </c>
      <c r="F44" s="62">
        <v>1936</v>
      </c>
      <c r="G44" s="62">
        <v>536</v>
      </c>
      <c r="H44" s="62">
        <v>100</v>
      </c>
      <c r="I44" s="62"/>
    </row>
    <row r="45" spans="1:9">
      <c r="A45" s="66">
        <v>29</v>
      </c>
      <c r="B45" s="68" t="s">
        <v>295</v>
      </c>
      <c r="C45" s="61" t="s">
        <v>296</v>
      </c>
      <c r="D45" s="60">
        <f t="shared" si="0"/>
        <v>16554</v>
      </c>
      <c r="E45" s="62">
        <v>7394</v>
      </c>
      <c r="F45" s="62">
        <v>1142</v>
      </c>
      <c r="G45" s="62">
        <v>4719</v>
      </c>
      <c r="H45" s="62">
        <v>522</v>
      </c>
      <c r="I45" s="62">
        <v>2777</v>
      </c>
    </row>
    <row r="46" spans="1:9">
      <c r="A46" s="66">
        <v>30</v>
      </c>
      <c r="B46" s="20" t="s">
        <v>297</v>
      </c>
      <c r="C46" s="61" t="s">
        <v>298</v>
      </c>
      <c r="D46" s="60">
        <f t="shared" si="0"/>
        <v>0</v>
      </c>
      <c r="E46" s="62"/>
      <c r="F46" s="62"/>
      <c r="G46" s="62"/>
      <c r="H46" s="62"/>
      <c r="I46" s="62"/>
    </row>
    <row r="47" spans="1:9">
      <c r="A47" s="66">
        <v>31</v>
      </c>
      <c r="B47" s="20" t="s">
        <v>299</v>
      </c>
      <c r="C47" s="61" t="s">
        <v>300</v>
      </c>
      <c r="D47" s="60">
        <f t="shared" si="0"/>
        <v>0</v>
      </c>
      <c r="E47" s="62"/>
      <c r="F47" s="62"/>
      <c r="G47" s="62"/>
      <c r="H47" s="62"/>
      <c r="I47" s="62"/>
    </row>
    <row r="48" spans="1:9">
      <c r="A48" s="66">
        <v>32</v>
      </c>
      <c r="B48" s="20" t="s">
        <v>301</v>
      </c>
      <c r="C48" s="61" t="s">
        <v>302</v>
      </c>
      <c r="D48" s="60">
        <f t="shared" si="0"/>
        <v>25948</v>
      </c>
      <c r="E48" s="62">
        <v>22550</v>
      </c>
      <c r="F48" s="62">
        <v>912</v>
      </c>
      <c r="G48" s="62">
        <v>1665</v>
      </c>
      <c r="H48" s="62">
        <v>168</v>
      </c>
      <c r="I48" s="62">
        <v>653</v>
      </c>
    </row>
    <row r="49" spans="1:9">
      <c r="A49" s="66">
        <v>33</v>
      </c>
      <c r="B49" s="26" t="s">
        <v>303</v>
      </c>
      <c r="C49" s="59" t="s">
        <v>304</v>
      </c>
      <c r="D49" s="60">
        <f t="shared" si="0"/>
        <v>122411</v>
      </c>
      <c r="E49" s="60">
        <f>SUM(E42:E48)</f>
        <v>106067</v>
      </c>
      <c r="F49" s="60">
        <f>SUM(F42:F48)</f>
        <v>4290</v>
      </c>
      <c r="G49" s="60">
        <f>SUM(G42:G48)</f>
        <v>7834</v>
      </c>
      <c r="H49" s="60">
        <f>SUM(H42:H48)</f>
        <v>790</v>
      </c>
      <c r="I49" s="60">
        <f>SUM(I42:I48)</f>
        <v>3430</v>
      </c>
    </row>
    <row r="50" spans="1:9" ht="15" customHeight="1">
      <c r="A50" s="66">
        <v>34</v>
      </c>
      <c r="B50" s="27" t="s">
        <v>305</v>
      </c>
      <c r="C50" s="61" t="s">
        <v>306</v>
      </c>
      <c r="D50" s="60">
        <f t="shared" si="0"/>
        <v>149680</v>
      </c>
      <c r="E50" s="62">
        <v>149680</v>
      </c>
      <c r="F50" s="62"/>
      <c r="G50" s="62"/>
      <c r="H50" s="62"/>
      <c r="I50" s="62"/>
    </row>
    <row r="51" spans="1:9" ht="15" customHeight="1">
      <c r="A51" s="66">
        <v>35</v>
      </c>
      <c r="B51" s="27" t="s">
        <v>307</v>
      </c>
      <c r="C51" s="61" t="s">
        <v>308</v>
      </c>
      <c r="D51" s="60">
        <f t="shared" si="0"/>
        <v>400</v>
      </c>
      <c r="E51" s="62"/>
      <c r="F51" s="62">
        <v>400</v>
      </c>
      <c r="G51" s="62"/>
      <c r="H51" s="62"/>
      <c r="I51" s="62"/>
    </row>
    <row r="52" spans="1:9" ht="15" customHeight="1">
      <c r="A52" s="66">
        <v>36</v>
      </c>
      <c r="B52" s="27" t="s">
        <v>309</v>
      </c>
      <c r="C52" s="61" t="s">
        <v>310</v>
      </c>
      <c r="D52" s="60">
        <f t="shared" si="0"/>
        <v>326</v>
      </c>
      <c r="E52" s="62"/>
      <c r="F52" s="62">
        <v>200</v>
      </c>
      <c r="G52" s="62">
        <v>126</v>
      </c>
      <c r="H52" s="62"/>
      <c r="I52" s="62"/>
    </row>
    <row r="53" spans="1:9" ht="15" customHeight="1">
      <c r="A53" s="66">
        <v>37</v>
      </c>
      <c r="B53" s="27" t="s">
        <v>311</v>
      </c>
      <c r="C53" s="61" t="s">
        <v>312</v>
      </c>
      <c r="D53" s="60">
        <f t="shared" si="0"/>
        <v>40608</v>
      </c>
      <c r="E53" s="62">
        <v>40412</v>
      </c>
      <c r="F53" s="62">
        <v>162</v>
      </c>
      <c r="G53" s="62">
        <v>34</v>
      </c>
      <c r="H53" s="62"/>
      <c r="I53" s="62"/>
    </row>
    <row r="54" spans="1:9" ht="15" customHeight="1">
      <c r="A54" s="66">
        <v>38</v>
      </c>
      <c r="B54" s="30" t="s">
        <v>313</v>
      </c>
      <c r="C54" s="59" t="s">
        <v>314</v>
      </c>
      <c r="D54" s="60">
        <f t="shared" si="0"/>
        <v>191014</v>
      </c>
      <c r="E54" s="60">
        <f>SUM(E50:E53)</f>
        <v>190092</v>
      </c>
      <c r="F54" s="60">
        <f>SUM(F50:F53)</f>
        <v>762</v>
      </c>
      <c r="G54" s="60">
        <f>SUM(G50:G53)</f>
        <v>160</v>
      </c>
      <c r="H54" s="60">
        <f>SUM(H50:H53)</f>
        <v>0</v>
      </c>
      <c r="I54" s="60">
        <f>SUM(I50:I53)</f>
        <v>0</v>
      </c>
    </row>
    <row r="55" spans="1:9" ht="15" customHeight="1">
      <c r="A55" s="66">
        <v>39</v>
      </c>
      <c r="B55" s="27" t="s">
        <v>315</v>
      </c>
      <c r="C55" s="61" t="s">
        <v>316</v>
      </c>
      <c r="D55" s="60">
        <f t="shared" si="0"/>
        <v>0</v>
      </c>
      <c r="E55" s="62"/>
      <c r="F55" s="62"/>
      <c r="G55" s="62"/>
      <c r="H55" s="62"/>
      <c r="I55" s="62"/>
    </row>
    <row r="56" spans="1:9" ht="15" customHeight="1">
      <c r="A56" s="66">
        <v>40</v>
      </c>
      <c r="B56" s="27" t="s">
        <v>317</v>
      </c>
      <c r="C56" s="61" t="s">
        <v>318</v>
      </c>
      <c r="D56" s="60">
        <f t="shared" si="0"/>
        <v>0</v>
      </c>
      <c r="E56" s="62"/>
      <c r="F56" s="62"/>
      <c r="G56" s="62"/>
      <c r="H56" s="62"/>
      <c r="I56" s="62"/>
    </row>
    <row r="57" spans="1:9" ht="15" customHeight="1">
      <c r="A57" s="66">
        <v>41</v>
      </c>
      <c r="B57" s="27" t="s">
        <v>319</v>
      </c>
      <c r="C57" s="61" t="s">
        <v>320</v>
      </c>
      <c r="D57" s="60">
        <f t="shared" si="0"/>
        <v>0</v>
      </c>
      <c r="E57" s="62"/>
      <c r="F57" s="62"/>
      <c r="G57" s="62"/>
      <c r="H57" s="62"/>
      <c r="I57" s="62"/>
    </row>
    <row r="58" spans="1:9" ht="15" customHeight="1">
      <c r="A58" s="66">
        <v>42</v>
      </c>
      <c r="B58" s="27" t="s">
        <v>321</v>
      </c>
      <c r="C58" s="61" t="s">
        <v>322</v>
      </c>
      <c r="D58" s="60">
        <f t="shared" si="0"/>
        <v>1155</v>
      </c>
      <c r="E58" s="62">
        <v>1155</v>
      </c>
      <c r="F58" s="62"/>
      <c r="G58" s="62"/>
      <c r="H58" s="62"/>
      <c r="I58" s="62"/>
    </row>
    <row r="59" spans="1:9" ht="15" customHeight="1">
      <c r="A59" s="66">
        <v>43</v>
      </c>
      <c r="B59" s="27" t="s">
        <v>323</v>
      </c>
      <c r="C59" s="61" t="s">
        <v>324</v>
      </c>
      <c r="D59" s="60">
        <f t="shared" si="0"/>
        <v>0</v>
      </c>
      <c r="E59" s="62"/>
      <c r="F59" s="62"/>
      <c r="G59" s="62"/>
      <c r="H59" s="62"/>
      <c r="I59" s="62"/>
    </row>
    <row r="60" spans="1:9" ht="15" customHeight="1">
      <c r="A60" s="66">
        <v>44</v>
      </c>
      <c r="B60" s="27" t="s">
        <v>325</v>
      </c>
      <c r="C60" s="61" t="s">
        <v>326</v>
      </c>
      <c r="D60" s="60">
        <f t="shared" si="0"/>
        <v>0</v>
      </c>
      <c r="E60" s="62"/>
      <c r="F60" s="62"/>
      <c r="G60" s="62"/>
      <c r="H60" s="62"/>
      <c r="I60" s="62"/>
    </row>
    <row r="61" spans="1:9" ht="15" customHeight="1">
      <c r="A61" s="66">
        <v>45</v>
      </c>
      <c r="B61" s="27" t="s">
        <v>327</v>
      </c>
      <c r="C61" s="61" t="s">
        <v>328</v>
      </c>
      <c r="D61" s="60">
        <f t="shared" si="0"/>
        <v>0</v>
      </c>
      <c r="E61" s="62"/>
      <c r="F61" s="62"/>
      <c r="G61" s="62"/>
      <c r="H61" s="62"/>
      <c r="I61" s="62"/>
    </row>
    <row r="62" spans="1:9" ht="15" customHeight="1">
      <c r="A62" s="66">
        <v>46</v>
      </c>
      <c r="B62" s="27" t="s">
        <v>329</v>
      </c>
      <c r="C62" s="61" t="s">
        <v>330</v>
      </c>
      <c r="D62" s="60">
        <f t="shared" si="0"/>
        <v>1976</v>
      </c>
      <c r="E62" s="62">
        <v>1976</v>
      </c>
      <c r="F62" s="62"/>
      <c r="G62" s="62"/>
      <c r="H62" s="62"/>
      <c r="I62" s="62"/>
    </row>
    <row r="63" spans="1:9" ht="15" customHeight="1" thickBot="1">
      <c r="A63" s="66">
        <v>47</v>
      </c>
      <c r="B63" s="69" t="s">
        <v>331</v>
      </c>
      <c r="C63" s="70" t="s">
        <v>332</v>
      </c>
      <c r="D63" s="60">
        <f t="shared" si="0"/>
        <v>3131</v>
      </c>
      <c r="E63" s="71">
        <f>SUM(E55:E62)</f>
        <v>3131</v>
      </c>
      <c r="F63" s="71">
        <f>SUM(F55:F62)</f>
        <v>0</v>
      </c>
      <c r="G63" s="71">
        <f>SUM(G55:G62)</f>
        <v>0</v>
      </c>
      <c r="H63" s="71">
        <f>SUM(H55:H62)</f>
        <v>0</v>
      </c>
      <c r="I63" s="71">
        <f>SUM(I55:I62)</f>
        <v>0</v>
      </c>
    </row>
    <row r="64" spans="1:9" ht="15.75" thickBot="1">
      <c r="A64" s="66">
        <v>48</v>
      </c>
      <c r="B64" s="72" t="s">
        <v>333</v>
      </c>
      <c r="C64" s="73" t="s">
        <v>334</v>
      </c>
      <c r="D64" s="60">
        <f t="shared" si="0"/>
        <v>1297398</v>
      </c>
      <c r="E64" s="74">
        <f>E8+E9+E10+E19+E41+E49+E54+E63</f>
        <v>715579</v>
      </c>
      <c r="F64" s="74">
        <f>F8+F9+F10+F19+F41+F49+F54+F63</f>
        <v>163446</v>
      </c>
      <c r="G64" s="74">
        <f>G8+G9+G10+G19+G41+G49+G54+G63</f>
        <v>234041</v>
      </c>
      <c r="H64" s="74">
        <f>H8+H9+H10+H19+H41+H49+H54+H63</f>
        <v>131907</v>
      </c>
      <c r="I64" s="74">
        <f>I8+I9+I10+I19+I41+I49+I54+I63</f>
        <v>52425</v>
      </c>
    </row>
    <row r="65" spans="1:9">
      <c r="A65" s="66">
        <v>49</v>
      </c>
      <c r="B65" s="40" t="s">
        <v>335</v>
      </c>
      <c r="C65" s="41" t="s">
        <v>336</v>
      </c>
      <c r="D65" s="60">
        <f t="shared" si="0"/>
        <v>0</v>
      </c>
      <c r="E65" s="75"/>
      <c r="F65" s="75"/>
      <c r="G65" s="75"/>
      <c r="H65" s="75"/>
      <c r="I65" s="75"/>
    </row>
    <row r="66" spans="1:9">
      <c r="A66" s="66">
        <v>50</v>
      </c>
      <c r="B66" s="42" t="s">
        <v>337</v>
      </c>
      <c r="C66" s="43" t="s">
        <v>338</v>
      </c>
      <c r="D66" s="60">
        <f t="shared" si="0"/>
        <v>0</v>
      </c>
      <c r="E66" s="76"/>
      <c r="F66" s="76"/>
      <c r="G66" s="76"/>
      <c r="H66" s="76"/>
      <c r="I66" s="76"/>
    </row>
    <row r="67" spans="1:9">
      <c r="A67" s="66">
        <v>51</v>
      </c>
      <c r="B67" s="44" t="s">
        <v>339</v>
      </c>
      <c r="C67" s="41" t="s">
        <v>340</v>
      </c>
      <c r="D67" s="60">
        <f t="shared" si="0"/>
        <v>0</v>
      </c>
      <c r="E67" s="76"/>
      <c r="F67" s="76"/>
      <c r="G67" s="76"/>
      <c r="H67" s="76"/>
      <c r="I67" s="76"/>
    </row>
    <row r="68" spans="1:9">
      <c r="A68" s="66">
        <v>52</v>
      </c>
      <c r="B68" s="44" t="s">
        <v>341</v>
      </c>
      <c r="C68" s="43" t="s">
        <v>342</v>
      </c>
      <c r="D68" s="60">
        <f t="shared" si="0"/>
        <v>43643</v>
      </c>
      <c r="E68" s="76">
        <v>43643</v>
      </c>
      <c r="F68" s="76"/>
      <c r="G68" s="76"/>
      <c r="H68" s="76"/>
      <c r="I68" s="76"/>
    </row>
    <row r="69" spans="1:9">
      <c r="A69" s="66">
        <v>53</v>
      </c>
      <c r="B69" s="44" t="s">
        <v>343</v>
      </c>
      <c r="C69" s="41" t="s">
        <v>344</v>
      </c>
      <c r="D69" s="60">
        <f t="shared" si="0"/>
        <v>443755</v>
      </c>
      <c r="E69" s="76">
        <v>443755</v>
      </c>
      <c r="F69" s="76"/>
      <c r="G69" s="76"/>
      <c r="H69" s="76"/>
      <c r="I69" s="76"/>
    </row>
    <row r="70" spans="1:9">
      <c r="A70" s="66">
        <v>54</v>
      </c>
      <c r="B70" s="44" t="s">
        <v>345</v>
      </c>
      <c r="C70" s="43" t="s">
        <v>346</v>
      </c>
      <c r="D70" s="60">
        <f t="shared" si="0"/>
        <v>0</v>
      </c>
      <c r="E70" s="76"/>
      <c r="F70" s="76"/>
      <c r="G70" s="76"/>
      <c r="H70" s="76"/>
      <c r="I70" s="76"/>
    </row>
    <row r="71" spans="1:9">
      <c r="A71" s="66">
        <v>55</v>
      </c>
      <c r="B71" s="44" t="s">
        <v>347</v>
      </c>
      <c r="C71" s="41" t="s">
        <v>348</v>
      </c>
      <c r="D71" s="60">
        <f t="shared" si="0"/>
        <v>0</v>
      </c>
      <c r="E71" s="76"/>
      <c r="F71" s="76"/>
      <c r="G71" s="76"/>
      <c r="H71" s="76"/>
      <c r="I71" s="76"/>
    </row>
    <row r="72" spans="1:9">
      <c r="A72" s="66">
        <v>56</v>
      </c>
      <c r="B72" s="44" t="s">
        <v>349</v>
      </c>
      <c r="C72" s="43" t="s">
        <v>350</v>
      </c>
      <c r="D72" s="60">
        <f t="shared" si="0"/>
        <v>0</v>
      </c>
      <c r="E72" s="76"/>
      <c r="F72" s="76"/>
      <c r="G72" s="76"/>
      <c r="H72" s="76"/>
      <c r="I72" s="76"/>
    </row>
    <row r="73" spans="1:9">
      <c r="A73" s="66">
        <v>57</v>
      </c>
      <c r="B73" s="42" t="s">
        <v>351</v>
      </c>
      <c r="C73" s="43" t="s">
        <v>352</v>
      </c>
      <c r="D73" s="60">
        <f>SUM(E73:I73)</f>
        <v>487398</v>
      </c>
      <c r="E73" s="77">
        <f>SUM(E65:E72)</f>
        <v>487398</v>
      </c>
      <c r="F73" s="77">
        <f>SUM(F65:F72)</f>
        <v>0</v>
      </c>
      <c r="G73" s="77">
        <f>SUM(G65:G72)</f>
        <v>0</v>
      </c>
      <c r="H73" s="77">
        <f>SUM(H65:H72)</f>
        <v>0</v>
      </c>
      <c r="I73" s="77">
        <f>SUM(I65:I72)</f>
        <v>0</v>
      </c>
    </row>
    <row r="74" spans="1:9">
      <c r="A74" s="66">
        <v>58</v>
      </c>
      <c r="B74" s="42" t="s">
        <v>353</v>
      </c>
      <c r="C74" s="43" t="s">
        <v>354</v>
      </c>
      <c r="D74" s="60">
        <f>SUM(E74:I74)</f>
        <v>0</v>
      </c>
      <c r="E74" s="76"/>
      <c r="F74" s="76"/>
      <c r="G74" s="76"/>
      <c r="H74" s="76"/>
      <c r="I74" s="76"/>
    </row>
    <row r="75" spans="1:9" ht="15.75" thickBot="1">
      <c r="A75" s="66">
        <v>59</v>
      </c>
      <c r="B75" s="78" t="s">
        <v>355</v>
      </c>
      <c r="C75" s="79" t="s">
        <v>356</v>
      </c>
      <c r="D75" s="60">
        <f>SUM(E75:I75)</f>
        <v>487398</v>
      </c>
      <c r="E75" s="80">
        <f>SUM(E73:E74)</f>
        <v>487398</v>
      </c>
      <c r="F75" s="80">
        <f>SUM(F73:F74)</f>
        <v>0</v>
      </c>
      <c r="G75" s="80">
        <f>SUM(G73:G74)</f>
        <v>0</v>
      </c>
      <c r="H75" s="80">
        <f>SUM(H73:H74)</f>
        <v>0</v>
      </c>
      <c r="I75" s="80">
        <f>SUM(I73:I74)</f>
        <v>0</v>
      </c>
    </row>
    <row r="76" spans="1:9" ht="15.75" thickBot="1">
      <c r="A76" s="66">
        <v>60</v>
      </c>
      <c r="B76" s="81" t="s">
        <v>357</v>
      </c>
      <c r="C76" s="82"/>
      <c r="D76" s="60">
        <f>SUM(E76:I76)</f>
        <v>1784796</v>
      </c>
      <c r="E76" s="83">
        <f>E64+E75</f>
        <v>1202977</v>
      </c>
      <c r="F76" s="83">
        <f>F64+F75</f>
        <v>163446</v>
      </c>
      <c r="G76" s="83">
        <f>G64+G75</f>
        <v>234041</v>
      </c>
      <c r="H76" s="83">
        <f>H64+H75</f>
        <v>131907</v>
      </c>
      <c r="I76" s="83">
        <f>I64+I75</f>
        <v>52425</v>
      </c>
    </row>
    <row r="78" spans="1:9">
      <c r="B78" s="84"/>
    </row>
    <row r="80" spans="1:9">
      <c r="B80" s="84"/>
    </row>
  </sheetData>
  <phoneticPr fontId="38" type="noConversion"/>
  <pageMargins left="0" right="0" top="0" bottom="0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G2" sqref="G2"/>
    </sheetView>
  </sheetViews>
  <sheetFormatPr defaultRowHeight="12.75"/>
  <cols>
    <col min="1" max="1" width="5.7109375" style="219" customWidth="1"/>
    <col min="2" max="2" width="4.5703125" style="219" customWidth="1"/>
    <col min="3" max="3" width="27.28515625" style="219" customWidth="1"/>
    <col min="4" max="4" width="11.7109375" style="219" customWidth="1"/>
    <col min="5" max="5" width="7.42578125" style="219" customWidth="1"/>
    <col min="6" max="6" width="24.7109375" style="219" customWidth="1"/>
    <col min="7" max="16384" width="9.140625" style="219"/>
  </cols>
  <sheetData>
    <row r="1" spans="1:8">
      <c r="C1" s="221" t="s">
        <v>467</v>
      </c>
      <c r="D1" s="221"/>
      <c r="E1" s="222"/>
      <c r="F1" s="222"/>
      <c r="G1" s="2" t="s">
        <v>468</v>
      </c>
    </row>
    <row r="2" spans="1:8">
      <c r="C2" s="222"/>
      <c r="D2" s="222" t="s">
        <v>469</v>
      </c>
      <c r="E2" s="222"/>
      <c r="F2" s="222"/>
      <c r="G2" s="5" t="s">
        <v>636</v>
      </c>
      <c r="H2" s="223"/>
    </row>
    <row r="3" spans="1:8">
      <c r="C3" s="219" t="s">
        <v>470</v>
      </c>
      <c r="G3" s="8" t="s">
        <v>3</v>
      </c>
      <c r="H3" s="223"/>
    </row>
    <row r="4" spans="1:8">
      <c r="G4" s="8"/>
      <c r="H4" s="223"/>
    </row>
    <row r="5" spans="1:8">
      <c r="B5" s="219" t="s">
        <v>471</v>
      </c>
      <c r="C5" s="219" t="s">
        <v>472</v>
      </c>
      <c r="D5" s="219" t="s">
        <v>473</v>
      </c>
      <c r="E5" s="219" t="s">
        <v>474</v>
      </c>
      <c r="F5" s="219" t="s">
        <v>475</v>
      </c>
      <c r="G5" s="8" t="s">
        <v>476</v>
      </c>
      <c r="H5" s="223"/>
    </row>
    <row r="6" spans="1:8">
      <c r="A6" s="224">
        <v>1</v>
      </c>
      <c r="B6" s="352" t="s">
        <v>477</v>
      </c>
      <c r="C6" s="352"/>
      <c r="D6" s="352"/>
      <c r="E6" s="352" t="s">
        <v>478</v>
      </c>
      <c r="F6" s="352"/>
      <c r="G6" s="352"/>
    </row>
    <row r="7" spans="1:8">
      <c r="A7" s="224">
        <v>2</v>
      </c>
      <c r="B7" s="225" t="s">
        <v>479</v>
      </c>
      <c r="C7" s="225" t="s">
        <v>480</v>
      </c>
      <c r="D7" s="225"/>
      <c r="E7" s="225" t="s">
        <v>479</v>
      </c>
      <c r="F7" s="225" t="s">
        <v>481</v>
      </c>
      <c r="G7" s="225"/>
    </row>
    <row r="8" spans="1:8">
      <c r="A8" s="224">
        <v>3</v>
      </c>
      <c r="B8" s="226" t="s">
        <v>482</v>
      </c>
      <c r="C8" s="227" t="s">
        <v>483</v>
      </c>
      <c r="D8" s="226">
        <v>529049</v>
      </c>
      <c r="E8" s="226" t="s">
        <v>482</v>
      </c>
      <c r="F8" s="226" t="s">
        <v>484</v>
      </c>
      <c r="G8" s="226">
        <v>326593</v>
      </c>
    </row>
    <row r="9" spans="1:8">
      <c r="A9" s="224">
        <v>4</v>
      </c>
      <c r="B9" s="226" t="s">
        <v>485</v>
      </c>
      <c r="C9" s="227" t="s">
        <v>486</v>
      </c>
      <c r="D9" s="226">
        <v>263440</v>
      </c>
      <c r="E9" s="226" t="s">
        <v>485</v>
      </c>
      <c r="F9" s="226" t="s">
        <v>487</v>
      </c>
      <c r="G9" s="226">
        <v>80898</v>
      </c>
    </row>
    <row r="10" spans="1:8">
      <c r="A10" s="224">
        <v>5</v>
      </c>
      <c r="B10" s="226" t="s">
        <v>488</v>
      </c>
      <c r="C10" s="227" t="s">
        <v>168</v>
      </c>
      <c r="D10" s="226">
        <v>66903</v>
      </c>
      <c r="E10" s="226" t="s">
        <v>488</v>
      </c>
      <c r="F10" s="226" t="s">
        <v>489</v>
      </c>
      <c r="G10" s="226">
        <v>249007</v>
      </c>
    </row>
    <row r="11" spans="1:8">
      <c r="A11" s="224">
        <v>6</v>
      </c>
      <c r="B11" s="226" t="s">
        <v>490</v>
      </c>
      <c r="C11" s="227" t="s">
        <v>491</v>
      </c>
      <c r="D11" s="226"/>
      <c r="E11" s="226" t="s">
        <v>490</v>
      </c>
      <c r="F11" s="226" t="s">
        <v>492</v>
      </c>
      <c r="G11" s="226">
        <v>51130</v>
      </c>
    </row>
    <row r="12" spans="1:8">
      <c r="A12" s="224">
        <v>7</v>
      </c>
      <c r="B12" s="226" t="s">
        <v>493</v>
      </c>
      <c r="C12" s="226" t="s">
        <v>494</v>
      </c>
      <c r="D12" s="226">
        <v>178769</v>
      </c>
      <c r="E12" s="226" t="s">
        <v>493</v>
      </c>
      <c r="F12" s="226" t="s">
        <v>495</v>
      </c>
      <c r="G12" s="226">
        <v>273214</v>
      </c>
    </row>
    <row r="13" spans="1:8">
      <c r="A13" s="224">
        <v>8</v>
      </c>
      <c r="B13" s="226" t="s">
        <v>496</v>
      </c>
      <c r="C13" s="226" t="s">
        <v>584</v>
      </c>
      <c r="D13" s="226">
        <v>31298</v>
      </c>
      <c r="E13" s="226" t="s">
        <v>496</v>
      </c>
      <c r="F13" s="226" t="s">
        <v>584</v>
      </c>
      <c r="G13" s="226">
        <v>43643</v>
      </c>
    </row>
    <row r="14" spans="1:8">
      <c r="A14" s="224">
        <v>9</v>
      </c>
      <c r="B14" s="226"/>
      <c r="C14" s="226"/>
      <c r="D14" s="226"/>
      <c r="E14" s="226" t="s">
        <v>497</v>
      </c>
      <c r="F14" s="226"/>
      <c r="G14" s="226"/>
    </row>
    <row r="15" spans="1:8">
      <c r="A15" s="224">
        <v>10</v>
      </c>
      <c r="B15" s="226"/>
      <c r="C15" s="226"/>
      <c r="D15" s="226"/>
      <c r="E15" s="226"/>
      <c r="F15" s="226"/>
      <c r="G15" s="226"/>
    </row>
    <row r="16" spans="1:8">
      <c r="A16" s="224">
        <v>11</v>
      </c>
      <c r="B16" s="228"/>
      <c r="C16" s="228" t="s">
        <v>498</v>
      </c>
      <c r="D16" s="228">
        <f>SUM(D8:D15)</f>
        <v>1069459</v>
      </c>
      <c r="E16" s="228"/>
      <c r="F16" s="228" t="s">
        <v>499</v>
      </c>
      <c r="G16" s="228">
        <f>SUM(G8:G14)</f>
        <v>1024485</v>
      </c>
    </row>
    <row r="17" spans="1:7">
      <c r="A17" s="224">
        <v>12</v>
      </c>
      <c r="B17" s="226"/>
      <c r="C17" s="226"/>
      <c r="D17" s="226"/>
      <c r="E17" s="226"/>
      <c r="F17" s="226" t="s">
        <v>500</v>
      </c>
      <c r="G17" s="226">
        <f>D16</f>
        <v>1069459</v>
      </c>
    </row>
    <row r="18" spans="1:7">
      <c r="A18" s="224">
        <v>13</v>
      </c>
      <c r="B18" s="226"/>
      <c r="C18" s="226"/>
      <c r="D18" s="226"/>
      <c r="E18" s="226"/>
      <c r="F18" s="226" t="s">
        <v>501</v>
      </c>
      <c r="G18" s="226">
        <f>G16-G17</f>
        <v>-44974</v>
      </c>
    </row>
    <row r="19" spans="1:7">
      <c r="A19" s="224">
        <v>14</v>
      </c>
      <c r="B19" s="226"/>
      <c r="C19" s="229"/>
      <c r="D19" s="226"/>
      <c r="E19" s="226"/>
      <c r="F19" s="226"/>
      <c r="G19" s="226"/>
    </row>
    <row r="20" spans="1:7">
      <c r="A20" s="224">
        <v>15</v>
      </c>
      <c r="B20" s="228" t="s">
        <v>502</v>
      </c>
      <c r="C20" s="228" t="s">
        <v>503</v>
      </c>
      <c r="D20" s="228"/>
      <c r="E20" s="228" t="s">
        <v>502</v>
      </c>
      <c r="F20" s="228" t="s">
        <v>504</v>
      </c>
      <c r="G20" s="228"/>
    </row>
    <row r="21" spans="1:7">
      <c r="A21" s="224">
        <v>16</v>
      </c>
      <c r="B21" s="226" t="s">
        <v>505</v>
      </c>
      <c r="C21" s="226" t="s">
        <v>506</v>
      </c>
      <c r="D21" s="226">
        <v>200551</v>
      </c>
      <c r="E21" s="226" t="s">
        <v>505</v>
      </c>
      <c r="F21" s="226" t="s">
        <v>303</v>
      </c>
      <c r="G21" s="226">
        <v>122411</v>
      </c>
    </row>
    <row r="22" spans="1:7">
      <c r="A22" s="224">
        <v>17</v>
      </c>
      <c r="B22" s="226" t="s">
        <v>507</v>
      </c>
      <c r="C22" s="226" t="s">
        <v>508</v>
      </c>
      <c r="D22" s="226">
        <v>375</v>
      </c>
      <c r="E22" s="226" t="s">
        <v>507</v>
      </c>
      <c r="F22" s="226" t="s">
        <v>358</v>
      </c>
      <c r="G22" s="226">
        <v>191014</v>
      </c>
    </row>
    <row r="23" spans="1:7">
      <c r="A23" s="224">
        <v>18</v>
      </c>
      <c r="B23" s="226" t="s">
        <v>509</v>
      </c>
      <c r="C23" s="226" t="s">
        <v>510</v>
      </c>
      <c r="D23" s="226">
        <v>570</v>
      </c>
      <c r="E23" s="226" t="s">
        <v>509</v>
      </c>
      <c r="F23" s="226" t="s">
        <v>511</v>
      </c>
      <c r="G23" s="226">
        <v>3131</v>
      </c>
    </row>
    <row r="24" spans="1:7">
      <c r="A24" s="224">
        <v>19</v>
      </c>
      <c r="B24" s="226" t="s">
        <v>512</v>
      </c>
      <c r="C24" s="226" t="s">
        <v>513</v>
      </c>
      <c r="D24" s="226">
        <v>70086</v>
      </c>
      <c r="E24" s="226" t="s">
        <v>512</v>
      </c>
      <c r="F24" s="227"/>
      <c r="G24" s="226"/>
    </row>
    <row r="25" spans="1:7">
      <c r="A25" s="224">
        <v>20</v>
      </c>
      <c r="B25" s="226" t="s">
        <v>514</v>
      </c>
      <c r="C25" s="226"/>
      <c r="D25" s="226"/>
      <c r="E25" s="226" t="s">
        <v>514</v>
      </c>
      <c r="F25" s="226"/>
      <c r="G25" s="226"/>
    </row>
    <row r="26" spans="1:7">
      <c r="A26" s="224">
        <v>21</v>
      </c>
      <c r="B26" s="226" t="s">
        <v>515</v>
      </c>
      <c r="C26" s="226"/>
      <c r="D26" s="226"/>
      <c r="E26" s="226"/>
      <c r="F26" s="226"/>
      <c r="G26" s="226"/>
    </row>
    <row r="27" spans="1:7">
      <c r="A27" s="224">
        <v>22</v>
      </c>
      <c r="B27" s="226" t="s">
        <v>516</v>
      </c>
      <c r="C27" s="230"/>
      <c r="D27" s="226"/>
      <c r="E27" s="226"/>
      <c r="F27" s="226"/>
      <c r="G27" s="226"/>
    </row>
    <row r="28" spans="1:7">
      <c r="A28" s="224">
        <v>23</v>
      </c>
      <c r="B28" s="226" t="s">
        <v>517</v>
      </c>
      <c r="C28" s="226"/>
      <c r="D28" s="226"/>
      <c r="E28" s="226"/>
      <c r="F28" s="226"/>
      <c r="G28" s="226"/>
    </row>
    <row r="29" spans="1:7">
      <c r="A29" s="224">
        <v>24</v>
      </c>
      <c r="B29" s="228"/>
      <c r="C29" s="228" t="s">
        <v>518</v>
      </c>
      <c r="D29" s="228">
        <f>SUM(D21:D28)</f>
        <v>271582</v>
      </c>
      <c r="E29" s="228"/>
      <c r="F29" s="228" t="s">
        <v>519</v>
      </c>
      <c r="G29" s="228">
        <f>SUM(G21:G26)</f>
        <v>316556</v>
      </c>
    </row>
    <row r="30" spans="1:7">
      <c r="A30" s="224">
        <v>25</v>
      </c>
      <c r="B30" s="226"/>
      <c r="C30" s="226"/>
      <c r="D30" s="226"/>
      <c r="E30" s="226"/>
      <c r="F30" s="226" t="s">
        <v>520</v>
      </c>
      <c r="G30" s="226">
        <f>D29</f>
        <v>271582</v>
      </c>
    </row>
    <row r="31" spans="1:7">
      <c r="A31" s="224">
        <v>26</v>
      </c>
      <c r="B31" s="226"/>
      <c r="C31" s="226"/>
      <c r="D31" s="226"/>
      <c r="E31" s="226"/>
      <c r="F31" s="226" t="s">
        <v>521</v>
      </c>
      <c r="G31" s="226">
        <f>G29-G30</f>
        <v>44974</v>
      </c>
    </row>
    <row r="32" spans="1:7">
      <c r="A32" s="224">
        <v>27</v>
      </c>
      <c r="B32" s="226"/>
      <c r="D32" s="226"/>
      <c r="E32" s="226"/>
      <c r="F32" s="226"/>
      <c r="G32" s="226"/>
    </row>
    <row r="33" spans="1:7">
      <c r="A33" s="224">
        <v>28</v>
      </c>
      <c r="B33" s="231"/>
      <c r="C33" s="231" t="s">
        <v>522</v>
      </c>
      <c r="D33" s="231">
        <f>D16+D29</f>
        <v>1341041</v>
      </c>
      <c r="E33" s="231"/>
      <c r="F33" s="231" t="s">
        <v>523</v>
      </c>
      <c r="G33" s="231">
        <f>SUM(G16+G29)</f>
        <v>1341041</v>
      </c>
    </row>
    <row r="34" spans="1:7">
      <c r="A34" s="232"/>
      <c r="B34" s="232"/>
      <c r="C34" s="232"/>
      <c r="D34" s="232"/>
    </row>
    <row r="35" spans="1:7">
      <c r="A35" s="232"/>
      <c r="B35" s="232"/>
      <c r="C35" s="232" t="s">
        <v>635</v>
      </c>
      <c r="D35" s="232">
        <v>443755</v>
      </c>
      <c r="G35" s="219">
        <v>443755</v>
      </c>
    </row>
    <row r="36" spans="1:7">
      <c r="A36" s="232"/>
      <c r="B36" s="232"/>
      <c r="C36" s="232" t="s">
        <v>623</v>
      </c>
      <c r="D36" s="232">
        <f>D33+D35</f>
        <v>1784796</v>
      </c>
      <c r="G36" s="219">
        <f>G33+G35</f>
        <v>1784796</v>
      </c>
    </row>
    <row r="37" spans="1:7">
      <c r="A37" s="232"/>
      <c r="B37" s="232"/>
      <c r="C37" s="232"/>
      <c r="D37" s="232"/>
    </row>
    <row r="38" spans="1:7">
      <c r="A38" s="232"/>
      <c r="B38" s="232"/>
      <c r="D38" s="232"/>
    </row>
  </sheetData>
  <mergeCells count="2">
    <mergeCell ref="B6:D6"/>
    <mergeCell ref="E6:G6"/>
  </mergeCells>
  <phoneticPr fontId="38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F3" sqref="F3"/>
    </sheetView>
  </sheetViews>
  <sheetFormatPr defaultRowHeight="12.75"/>
  <cols>
    <col min="1" max="1" width="5.140625" style="252" customWidth="1"/>
    <col min="2" max="2" width="28.5703125" style="233" customWidth="1"/>
    <col min="3" max="3" width="13.42578125" style="233" customWidth="1"/>
    <col min="4" max="4" width="13.85546875" style="233" customWidth="1"/>
    <col min="5" max="5" width="15.85546875" style="233" customWidth="1"/>
    <col min="6" max="6" width="14.7109375" style="233" customWidth="1"/>
    <col min="7" max="7" width="13.140625" style="233" customWidth="1"/>
    <col min="8" max="8" width="11.140625" style="233" customWidth="1"/>
    <col min="9" max="16384" width="9.140625" style="233"/>
  </cols>
  <sheetData>
    <row r="1" spans="1:8">
      <c r="A1" s="224"/>
      <c r="C1" s="234" t="s">
        <v>0</v>
      </c>
      <c r="D1" s="234"/>
      <c r="E1" s="234"/>
    </row>
    <row r="2" spans="1:8">
      <c r="A2" s="224"/>
      <c r="C2" s="235" t="s">
        <v>524</v>
      </c>
      <c r="D2" s="235"/>
      <c r="E2" s="235"/>
      <c r="F2" s="236" t="s">
        <v>525</v>
      </c>
    </row>
    <row r="3" spans="1:8">
      <c r="A3" s="224"/>
      <c r="C3" s="234" t="s">
        <v>526</v>
      </c>
      <c r="D3" s="234"/>
      <c r="E3" s="234"/>
      <c r="F3" s="5" t="s">
        <v>636</v>
      </c>
    </row>
    <row r="4" spans="1:8">
      <c r="A4" s="224"/>
      <c r="F4" s="237" t="s">
        <v>3</v>
      </c>
    </row>
    <row r="5" spans="1:8">
      <c r="A5" s="224"/>
      <c r="B5" s="238" t="s">
        <v>527</v>
      </c>
      <c r="C5" s="238" t="s">
        <v>528</v>
      </c>
      <c r="D5" s="238" t="s">
        <v>473</v>
      </c>
      <c r="E5" s="238" t="s">
        <v>529</v>
      </c>
      <c r="F5" s="238" t="s">
        <v>530</v>
      </c>
      <c r="G5" s="238" t="s">
        <v>476</v>
      </c>
    </row>
    <row r="6" spans="1:8">
      <c r="A6" s="224"/>
      <c r="B6" s="239" t="s">
        <v>531</v>
      </c>
      <c r="C6" s="353" t="s">
        <v>532</v>
      </c>
      <c r="D6" s="354"/>
      <c r="E6" s="239" t="s">
        <v>533</v>
      </c>
      <c r="F6" s="239" t="s">
        <v>534</v>
      </c>
      <c r="G6" s="239" t="s">
        <v>535</v>
      </c>
    </row>
    <row r="7" spans="1:8">
      <c r="A7" s="224"/>
      <c r="B7" s="240"/>
      <c r="C7" s="240" t="s">
        <v>536</v>
      </c>
      <c r="D7" s="240" t="s">
        <v>537</v>
      </c>
      <c r="E7" s="240"/>
      <c r="F7" s="240"/>
      <c r="G7" s="240" t="s">
        <v>466</v>
      </c>
    </row>
    <row r="8" spans="1:8">
      <c r="A8" s="224">
        <v>1</v>
      </c>
      <c r="B8" s="241" t="s">
        <v>538</v>
      </c>
      <c r="C8" s="241">
        <f>SUM(C9:C21)</f>
        <v>3300</v>
      </c>
      <c r="D8" s="241">
        <f>SUM(D9:D21)</f>
        <v>13900</v>
      </c>
      <c r="E8" s="241">
        <f>SUM(E9:E21)</f>
        <v>2500</v>
      </c>
      <c r="F8" s="241">
        <f>SUM(F9:F21)</f>
        <v>31430</v>
      </c>
      <c r="G8" s="241">
        <f>SUM(G9:G21)</f>
        <v>51130</v>
      </c>
    </row>
    <row r="9" spans="1:8">
      <c r="A9" s="224">
        <v>2</v>
      </c>
      <c r="B9" s="242" t="s">
        <v>539</v>
      </c>
      <c r="C9" s="242"/>
      <c r="D9" s="242"/>
      <c r="E9" s="242"/>
      <c r="F9" s="242">
        <v>1712</v>
      </c>
      <c r="G9" s="242">
        <f t="shared" ref="G9:G21" si="0">SUM(C9:F9)</f>
        <v>1712</v>
      </c>
    </row>
    <row r="10" spans="1:8">
      <c r="A10" s="224">
        <v>3</v>
      </c>
      <c r="B10" s="243" t="s">
        <v>540</v>
      </c>
      <c r="C10" s="242"/>
      <c r="D10" s="242"/>
      <c r="E10" s="242"/>
      <c r="F10" s="242">
        <v>13085</v>
      </c>
      <c r="G10" s="242">
        <f t="shared" si="0"/>
        <v>13085</v>
      </c>
      <c r="H10" s="244"/>
    </row>
    <row r="11" spans="1:8">
      <c r="A11" s="224">
        <v>4</v>
      </c>
      <c r="B11" s="242" t="s">
        <v>541</v>
      </c>
      <c r="C11" s="242"/>
      <c r="D11" s="242"/>
      <c r="E11" s="242"/>
      <c r="F11" s="242">
        <v>10079</v>
      </c>
      <c r="G11" s="242">
        <f>SUM(C11:F11)</f>
        <v>10079</v>
      </c>
    </row>
    <row r="12" spans="1:8">
      <c r="A12" s="224"/>
      <c r="B12" s="242" t="s">
        <v>600</v>
      </c>
      <c r="C12" s="242"/>
      <c r="D12" s="242"/>
      <c r="E12" s="242"/>
      <c r="F12" s="242">
        <v>510</v>
      </c>
      <c r="G12" s="242">
        <f>SUM(C12:F12)</f>
        <v>510</v>
      </c>
    </row>
    <row r="13" spans="1:8">
      <c r="A13" s="224">
        <v>4</v>
      </c>
      <c r="B13" s="245" t="s">
        <v>599</v>
      </c>
      <c r="C13" s="245"/>
      <c r="D13" s="245"/>
      <c r="E13" s="245"/>
      <c r="F13" s="245">
        <v>6044</v>
      </c>
      <c r="G13" s="245">
        <f t="shared" si="0"/>
        <v>6044</v>
      </c>
    </row>
    <row r="14" spans="1:8">
      <c r="A14" s="224">
        <v>5</v>
      </c>
      <c r="B14" s="246" t="s">
        <v>542</v>
      </c>
      <c r="C14" s="247"/>
      <c r="D14" s="247"/>
      <c r="E14" s="247"/>
      <c r="F14" s="247"/>
      <c r="G14" s="247"/>
    </row>
    <row r="15" spans="1:8">
      <c r="A15" s="224">
        <v>6</v>
      </c>
      <c r="B15" s="242" t="s">
        <v>543</v>
      </c>
      <c r="C15" s="242"/>
      <c r="D15" s="242">
        <v>12000</v>
      </c>
      <c r="E15" s="242"/>
      <c r="F15" s="242"/>
      <c r="G15" s="242">
        <f t="shared" si="0"/>
        <v>12000</v>
      </c>
    </row>
    <row r="16" spans="1:8">
      <c r="A16" s="224">
        <v>7</v>
      </c>
      <c r="B16" s="248" t="s">
        <v>544</v>
      </c>
      <c r="C16" s="242"/>
      <c r="D16" s="242">
        <v>900</v>
      </c>
      <c r="E16" s="242">
        <v>100</v>
      </c>
      <c r="F16" s="242"/>
      <c r="G16" s="242">
        <f t="shared" si="0"/>
        <v>1000</v>
      </c>
      <c r="H16" s="249"/>
    </row>
    <row r="17" spans="1:8">
      <c r="A17" s="224">
        <v>8</v>
      </c>
      <c r="B17" s="248" t="s">
        <v>545</v>
      </c>
      <c r="C17" s="242"/>
      <c r="D17" s="242"/>
      <c r="E17" s="242">
        <v>2400</v>
      </c>
      <c r="F17" s="242"/>
      <c r="G17" s="242">
        <f>SUM(C17:F17)</f>
        <v>2400</v>
      </c>
      <c r="H17" s="249"/>
    </row>
    <row r="18" spans="1:8">
      <c r="A18" s="224">
        <v>9</v>
      </c>
      <c r="B18" s="248" t="s">
        <v>546</v>
      </c>
      <c r="C18" s="242">
        <v>1500</v>
      </c>
      <c r="D18" s="242"/>
      <c r="E18" s="242"/>
      <c r="F18" s="242"/>
      <c r="G18" s="242">
        <f t="shared" si="0"/>
        <v>1500</v>
      </c>
      <c r="H18" s="249"/>
    </row>
    <row r="19" spans="1:8">
      <c r="A19" s="224">
        <v>10</v>
      </c>
      <c r="B19" s="248" t="s">
        <v>547</v>
      </c>
      <c r="C19" s="242"/>
      <c r="D19" s="242">
        <v>1000</v>
      </c>
      <c r="E19" s="242"/>
      <c r="F19" s="242"/>
      <c r="G19" s="242">
        <f>SUM(C19:F19)</f>
        <v>1000</v>
      </c>
    </row>
    <row r="20" spans="1:8">
      <c r="A20" s="224">
        <v>11</v>
      </c>
      <c r="B20" s="248" t="s">
        <v>548</v>
      </c>
      <c r="C20" s="242">
        <v>900</v>
      </c>
      <c r="D20" s="242"/>
      <c r="E20" s="242"/>
      <c r="F20" s="242"/>
      <c r="G20" s="242">
        <f t="shared" si="0"/>
        <v>900</v>
      </c>
    </row>
    <row r="21" spans="1:8">
      <c r="A21" s="224">
        <v>12</v>
      </c>
      <c r="B21" s="245" t="s">
        <v>549</v>
      </c>
      <c r="C21" s="245">
        <v>900</v>
      </c>
      <c r="D21" s="245"/>
      <c r="E21" s="245"/>
      <c r="F21" s="245"/>
      <c r="G21" s="245">
        <f t="shared" si="0"/>
        <v>900</v>
      </c>
    </row>
    <row r="22" spans="1:8">
      <c r="A22" s="224"/>
    </row>
    <row r="23" spans="1:8">
      <c r="A23" s="224"/>
    </row>
    <row r="24" spans="1:8">
      <c r="A24" s="224"/>
    </row>
    <row r="25" spans="1:8">
      <c r="A25" s="224"/>
    </row>
    <row r="26" spans="1:8">
      <c r="A26" s="250"/>
    </row>
    <row r="27" spans="1:8">
      <c r="A27" s="250"/>
    </row>
    <row r="28" spans="1:8">
      <c r="A28" s="250"/>
    </row>
    <row r="29" spans="1:8">
      <c r="A29" s="250"/>
    </row>
    <row r="30" spans="1:8">
      <c r="A30" s="251"/>
    </row>
  </sheetData>
  <mergeCells count="1">
    <mergeCell ref="C6:D6"/>
  </mergeCells>
  <phoneticPr fontId="38" type="noConversion"/>
  <pageMargins left="0.75" right="0.75" top="1" bottom="1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60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306" t="s">
        <v>0</v>
      </c>
      <c r="D1" s="2" t="s">
        <v>610</v>
      </c>
    </row>
    <row r="2" spans="1:9" ht="18.75">
      <c r="B2" s="307" t="s">
        <v>1</v>
      </c>
      <c r="C2" s="308"/>
      <c r="D2" s="5" t="s">
        <v>636</v>
      </c>
      <c r="E2" s="309"/>
      <c r="F2" s="309"/>
      <c r="G2" s="309"/>
      <c r="H2" s="309"/>
      <c r="I2" s="309"/>
    </row>
    <row r="3" spans="1:9" ht="18.75">
      <c r="B3" s="310" t="s">
        <v>2</v>
      </c>
      <c r="D3" s="8" t="s">
        <v>3</v>
      </c>
    </row>
    <row r="4" spans="1:9" ht="18.75">
      <c r="B4" s="311" t="s">
        <v>611</v>
      </c>
      <c r="D4" s="8"/>
    </row>
    <row r="5" spans="1:9">
      <c r="B5" s="312"/>
      <c r="C5" s="312"/>
      <c r="D5" s="312" t="s">
        <v>4</v>
      </c>
      <c r="E5" s="312" t="s">
        <v>5</v>
      </c>
      <c r="F5" s="312" t="s">
        <v>6</v>
      </c>
      <c r="G5" s="312" t="s">
        <v>7</v>
      </c>
      <c r="H5" s="312" t="s">
        <v>8</v>
      </c>
      <c r="I5" s="312" t="s">
        <v>9</v>
      </c>
    </row>
    <row r="6" spans="1:9" ht="15" customHeight="1">
      <c r="A6" s="11" t="s">
        <v>10</v>
      </c>
      <c r="B6" s="12" t="s">
        <v>11</v>
      </c>
      <c r="C6" s="13" t="s">
        <v>12</v>
      </c>
      <c r="D6" s="14" t="s">
        <v>612</v>
      </c>
      <c r="E6" s="14" t="s">
        <v>612</v>
      </c>
      <c r="F6" s="14" t="s">
        <v>612</v>
      </c>
      <c r="G6" s="14" t="s">
        <v>612</v>
      </c>
      <c r="H6" s="14" t="s">
        <v>612</v>
      </c>
      <c r="I6" s="14" t="s">
        <v>612</v>
      </c>
    </row>
    <row r="7" spans="1:9">
      <c r="A7" s="15" t="s">
        <v>13</v>
      </c>
      <c r="B7" s="16" t="s">
        <v>14</v>
      </c>
      <c r="C7" s="16">
        <v>3</v>
      </c>
      <c r="D7" s="17">
        <v>4</v>
      </c>
      <c r="E7" s="16">
        <v>5</v>
      </c>
      <c r="F7" s="17">
        <v>6</v>
      </c>
      <c r="G7" s="16">
        <v>7</v>
      </c>
      <c r="H7" s="17">
        <v>8</v>
      </c>
      <c r="I7" s="16">
        <v>9</v>
      </c>
    </row>
    <row r="8" spans="1:9" ht="15" customHeight="1">
      <c r="A8" s="18" t="s">
        <v>22</v>
      </c>
      <c r="B8" s="19" t="s">
        <v>23</v>
      </c>
      <c r="C8" s="20" t="s">
        <v>24</v>
      </c>
      <c r="D8" s="322">
        <f>'1b'!D8-'9b mell'!D8-'9c mell'!D8</f>
        <v>132649</v>
      </c>
      <c r="E8" s="322">
        <f>'1b'!E8-'9b mell'!E8-'9c mell'!E8</f>
        <v>132649</v>
      </c>
      <c r="F8" s="322">
        <f>'1b'!F8-'9b mell'!F8-'9c mell'!F8</f>
        <v>0</v>
      </c>
      <c r="G8" s="322">
        <f>'1b'!G8-'9b mell'!G8-'9c mell'!G8</f>
        <v>0</v>
      </c>
      <c r="H8" s="322">
        <f>'1b'!H8-'9b mell'!H8-'9c mell'!H8</f>
        <v>0</v>
      </c>
      <c r="I8" s="322">
        <f>'1b'!I8-'9b mell'!I8-'9c mell'!I8</f>
        <v>0</v>
      </c>
    </row>
    <row r="9" spans="1:9" ht="15" customHeight="1">
      <c r="A9" s="18" t="s">
        <v>25</v>
      </c>
      <c r="B9" s="23" t="s">
        <v>26</v>
      </c>
      <c r="C9" s="20" t="s">
        <v>27</v>
      </c>
      <c r="D9" s="322">
        <f>'1b'!D9-'9b mell'!D9-'9c mell'!D9</f>
        <v>125823</v>
      </c>
      <c r="E9" s="322">
        <f>'1b'!E9-'9b mell'!E9-'9c mell'!E9</f>
        <v>125823</v>
      </c>
      <c r="F9" s="322">
        <f>'1b'!F9-'9b mell'!F9-'9c mell'!F9</f>
        <v>0</v>
      </c>
      <c r="G9" s="322">
        <f>'1b'!G9-'9b mell'!G9-'9c mell'!G9</f>
        <v>0</v>
      </c>
      <c r="H9" s="322">
        <f>'1b'!H9-'9b mell'!H9-'9c mell'!H9</f>
        <v>0</v>
      </c>
      <c r="I9" s="322">
        <f>'1b'!I9-'9b mell'!I9-'9c mell'!I9</f>
        <v>0</v>
      </c>
    </row>
    <row r="10" spans="1:9" ht="15" customHeight="1">
      <c r="A10" s="18" t="s">
        <v>28</v>
      </c>
      <c r="B10" s="23" t="s">
        <v>29</v>
      </c>
      <c r="C10" s="20" t="s">
        <v>30</v>
      </c>
      <c r="D10" s="322">
        <f>'1b'!D10-'9b mell'!D10-'9c mell'!D10</f>
        <v>133736</v>
      </c>
      <c r="E10" s="322">
        <f>'1b'!E10-'9b mell'!E10-'9c mell'!E10</f>
        <v>133736</v>
      </c>
      <c r="F10" s="322">
        <f>'1b'!F10-'9b mell'!F10-'9c mell'!F10</f>
        <v>0</v>
      </c>
      <c r="G10" s="322">
        <f>'1b'!G10-'9b mell'!G10-'9c mell'!G10</f>
        <v>0</v>
      </c>
      <c r="H10" s="322">
        <f>'1b'!H10-'9b mell'!H10-'9c mell'!H10</f>
        <v>0</v>
      </c>
      <c r="I10" s="322">
        <f>'1b'!I10-'9b mell'!I10-'9c mell'!I10</f>
        <v>0</v>
      </c>
    </row>
    <row r="11" spans="1:9" ht="15" customHeight="1">
      <c r="A11" s="18" t="s">
        <v>31</v>
      </c>
      <c r="B11" s="23" t="s">
        <v>32</v>
      </c>
      <c r="C11" s="20" t="s">
        <v>33</v>
      </c>
      <c r="D11" s="322">
        <f>'1b'!D11-'9b mell'!D11-'9c mell'!D11</f>
        <v>7094</v>
      </c>
      <c r="E11" s="322">
        <f>'1b'!E11-'9b mell'!E11-'9c mell'!E11</f>
        <v>7094</v>
      </c>
      <c r="F11" s="322">
        <f>'1b'!F11-'9b mell'!F11-'9c mell'!F11</f>
        <v>0</v>
      </c>
      <c r="G11" s="322">
        <f>'1b'!G11-'9b mell'!G11-'9c mell'!G11</f>
        <v>0</v>
      </c>
      <c r="H11" s="322">
        <f>'1b'!H11-'9b mell'!H11-'9c mell'!H11</f>
        <v>0</v>
      </c>
      <c r="I11" s="322">
        <f>'1b'!I11-'9b mell'!I11-'9c mell'!I11</f>
        <v>0</v>
      </c>
    </row>
    <row r="12" spans="1:9" ht="15" customHeight="1">
      <c r="A12" s="18" t="s">
        <v>34</v>
      </c>
      <c r="B12" s="23" t="s">
        <v>613</v>
      </c>
      <c r="C12" s="20" t="s">
        <v>35</v>
      </c>
      <c r="D12" s="322">
        <f>'1b'!D12-'9b mell'!D12-'9c mell'!D12</f>
        <v>6790</v>
      </c>
      <c r="E12" s="322">
        <f>'1b'!E12-'9b mell'!E12-'9c mell'!E12</f>
        <v>6790</v>
      </c>
      <c r="F12" s="322">
        <f>'1b'!F12-'9b mell'!F12-'9c mell'!F12</f>
        <v>0</v>
      </c>
      <c r="G12" s="322">
        <f>'1b'!G12-'9b mell'!G12-'9c mell'!G12</f>
        <v>0</v>
      </c>
      <c r="H12" s="322">
        <f>'1b'!H12-'9b mell'!H12-'9c mell'!H12</f>
        <v>0</v>
      </c>
      <c r="I12" s="322">
        <f>'1b'!I12-'9b mell'!I12-'9c mell'!I12</f>
        <v>0</v>
      </c>
    </row>
    <row r="13" spans="1:9" ht="15" customHeight="1">
      <c r="A13" s="18" t="s">
        <v>36</v>
      </c>
      <c r="B13" s="23" t="s">
        <v>614</v>
      </c>
      <c r="C13" s="20" t="s">
        <v>37</v>
      </c>
      <c r="D13" s="322">
        <f>'1b'!D13-'9b mell'!D13-'9c mell'!D13</f>
        <v>2782</v>
      </c>
      <c r="E13" s="322">
        <f>'1b'!E13-'9b mell'!E13-'9c mell'!E13</f>
        <v>2782</v>
      </c>
      <c r="F13" s="322">
        <f>'1b'!F13-'9b mell'!F13-'9c mell'!F13</f>
        <v>0</v>
      </c>
      <c r="G13" s="322">
        <f>'1b'!G13-'9b mell'!G13-'9c mell'!G13</f>
        <v>0</v>
      </c>
      <c r="H13" s="322">
        <f>'1b'!H13-'9b mell'!H13-'9c mell'!H13</f>
        <v>0</v>
      </c>
      <c r="I13" s="322">
        <f>'1b'!I13-'9b mell'!I13-'9c mell'!I13</f>
        <v>0</v>
      </c>
    </row>
    <row r="14" spans="1:9" ht="15" customHeight="1">
      <c r="A14" s="24" t="s">
        <v>38</v>
      </c>
      <c r="B14" s="25" t="s">
        <v>39</v>
      </c>
      <c r="C14" s="26" t="s">
        <v>40</v>
      </c>
      <c r="D14" s="322">
        <f>'1b'!D14-'9b mell'!D14-'9c mell'!D14</f>
        <v>408874</v>
      </c>
      <c r="E14" s="322">
        <f>'1b'!E14-'9b mell'!E14-'9c mell'!E14</f>
        <v>408874</v>
      </c>
      <c r="F14" s="322">
        <f>'1b'!F14-'9b mell'!F14-'9c mell'!F14</f>
        <v>0</v>
      </c>
      <c r="G14" s="322">
        <f>'1b'!G14-'9b mell'!G14-'9c mell'!G14</f>
        <v>0</v>
      </c>
      <c r="H14" s="322">
        <f>'1b'!H14-'9b mell'!H14-'9c mell'!H14</f>
        <v>0</v>
      </c>
      <c r="I14" s="322">
        <f>'1b'!I14-'9b mell'!I14-'9c mell'!I14</f>
        <v>0</v>
      </c>
    </row>
    <row r="15" spans="1:9" ht="15" customHeight="1">
      <c r="A15" s="18" t="s">
        <v>41</v>
      </c>
      <c r="B15" s="23" t="s">
        <v>42</v>
      </c>
      <c r="C15" s="20" t="s">
        <v>43</v>
      </c>
      <c r="D15" s="322">
        <f>'1b'!D15-'9b mell'!D15-'9c mell'!D15</f>
        <v>0</v>
      </c>
      <c r="E15" s="322">
        <f>'1b'!E15-'9b mell'!E15-'9c mell'!E15</f>
        <v>0</v>
      </c>
      <c r="F15" s="322">
        <f>'1b'!F15-'9b mell'!F15-'9c mell'!F15</f>
        <v>0</v>
      </c>
      <c r="G15" s="322">
        <f>'1b'!G15-'9b mell'!G15-'9c mell'!G15</f>
        <v>0</v>
      </c>
      <c r="H15" s="322">
        <f>'1b'!H15-'9b mell'!H15-'9c mell'!H15</f>
        <v>0</v>
      </c>
      <c r="I15" s="322">
        <f>'1b'!I15-'9b mell'!I15-'9c mell'!I15</f>
        <v>0</v>
      </c>
    </row>
    <row r="16" spans="1:9" ht="15" customHeight="1">
      <c r="A16" s="18" t="s">
        <v>44</v>
      </c>
      <c r="B16" s="23" t="s">
        <v>45</v>
      </c>
      <c r="C16" s="20" t="s">
        <v>46</v>
      </c>
      <c r="D16" s="322">
        <f>'1b'!D16-'9b mell'!D16-'9c mell'!D16</f>
        <v>0</v>
      </c>
      <c r="E16" s="322">
        <f>'1b'!E16-'9b mell'!E16-'9c mell'!E16</f>
        <v>0</v>
      </c>
      <c r="F16" s="322">
        <f>'1b'!F16-'9b mell'!F16-'9c mell'!F16</f>
        <v>0</v>
      </c>
      <c r="G16" s="322">
        <f>'1b'!G16-'9b mell'!G16-'9c mell'!G16</f>
        <v>0</v>
      </c>
      <c r="H16" s="322">
        <f>'1b'!H16-'9b mell'!H16-'9c mell'!H16</f>
        <v>0</v>
      </c>
      <c r="I16" s="322">
        <f>'1b'!I16-'9b mell'!I16-'9c mell'!I16</f>
        <v>0</v>
      </c>
    </row>
    <row r="17" spans="1:9" ht="15" customHeight="1">
      <c r="A17" s="18" t="s">
        <v>47</v>
      </c>
      <c r="B17" s="23" t="s">
        <v>48</v>
      </c>
      <c r="C17" s="20" t="s">
        <v>49</v>
      </c>
      <c r="D17" s="322">
        <f>'1b'!D17-'9b mell'!D17-'9c mell'!D17</f>
        <v>0</v>
      </c>
      <c r="E17" s="322">
        <f>'1b'!E17-'9b mell'!E17-'9c mell'!E17</f>
        <v>0</v>
      </c>
      <c r="F17" s="322">
        <f>'1b'!F17-'9b mell'!F17-'9c mell'!F17</f>
        <v>0</v>
      </c>
      <c r="G17" s="322">
        <f>'1b'!G17-'9b mell'!G17-'9c mell'!G17</f>
        <v>0</v>
      </c>
      <c r="H17" s="322">
        <f>'1b'!H17-'9b mell'!H17-'9c mell'!H17</f>
        <v>0</v>
      </c>
      <c r="I17" s="322">
        <f>'1b'!I17-'9b mell'!I17-'9c mell'!I17</f>
        <v>0</v>
      </c>
    </row>
    <row r="18" spans="1:9" ht="15" customHeight="1">
      <c r="A18" s="18" t="s">
        <v>50</v>
      </c>
      <c r="B18" s="23" t="s">
        <v>51</v>
      </c>
      <c r="C18" s="20" t="s">
        <v>52</v>
      </c>
      <c r="D18" s="322">
        <f>'1b'!D18-'9b mell'!D18-'9c mell'!D18</f>
        <v>0</v>
      </c>
      <c r="E18" s="322">
        <f>'1b'!E18-'9b mell'!E18-'9c mell'!E18</f>
        <v>0</v>
      </c>
      <c r="F18" s="322">
        <f>'1b'!F18-'9b mell'!F18-'9c mell'!F18</f>
        <v>0</v>
      </c>
      <c r="G18" s="322">
        <f>'1b'!G18-'9b mell'!G18-'9c mell'!G18</f>
        <v>0</v>
      </c>
      <c r="H18" s="322">
        <f>'1b'!H18-'9b mell'!H18-'9c mell'!H18</f>
        <v>0</v>
      </c>
      <c r="I18" s="322">
        <f>'1b'!I18-'9b mell'!I18-'9c mell'!I18</f>
        <v>0</v>
      </c>
    </row>
    <row r="19" spans="1:9" ht="15" customHeight="1">
      <c r="A19" s="18" t="s">
        <v>53</v>
      </c>
      <c r="B19" s="23" t="s">
        <v>54</v>
      </c>
      <c r="C19" s="20" t="s">
        <v>55</v>
      </c>
      <c r="D19" s="322">
        <f>'1b'!D19-'9b mell'!D19-'9c mell'!D19</f>
        <v>109301</v>
      </c>
      <c r="E19" s="322">
        <f>'1b'!E19-'9b mell'!E19-'9c mell'!E19</f>
        <v>23664</v>
      </c>
      <c r="F19" s="322">
        <f>'1b'!F19-'9b mell'!F19-'9c mell'!F19</f>
        <v>561</v>
      </c>
      <c r="G19" s="322">
        <f>'1b'!G19-'9b mell'!G19-'9c mell'!G19</f>
        <v>83409</v>
      </c>
      <c r="H19" s="322">
        <f>'1b'!H19-'9b mell'!H19-'9c mell'!H19</f>
        <v>1667</v>
      </c>
      <c r="I19" s="322">
        <f>'1b'!I19-'9b mell'!I19-'9c mell'!I19</f>
        <v>0</v>
      </c>
    </row>
    <row r="20" spans="1:9" ht="15" customHeight="1">
      <c r="A20" s="18"/>
      <c r="B20" s="23" t="s">
        <v>56</v>
      </c>
      <c r="C20" s="20" t="s">
        <v>57</v>
      </c>
      <c r="D20" s="322">
        <f>'1b'!D20-'9b mell'!D20-'9c mell'!D20</f>
        <v>942</v>
      </c>
      <c r="E20" s="322">
        <f>'1b'!E20-'9b mell'!E20-'9c mell'!E20</f>
        <v>381</v>
      </c>
      <c r="F20" s="322">
        <f>'1b'!F20-'9b mell'!F20-'9c mell'!F20</f>
        <v>561</v>
      </c>
      <c r="G20" s="322">
        <f>'1b'!G20-'9b mell'!G20-'9c mell'!G20</f>
        <v>0</v>
      </c>
      <c r="H20" s="322">
        <f>'1b'!H20-'9b mell'!H20-'9c mell'!H20</f>
        <v>0</v>
      </c>
      <c r="I20" s="322">
        <f>'1b'!I20-'9b mell'!I20-'9c mell'!I20</f>
        <v>0</v>
      </c>
    </row>
    <row r="21" spans="1:9" ht="15" customHeight="1">
      <c r="A21" s="18"/>
      <c r="B21" s="23" t="s">
        <v>58</v>
      </c>
      <c r="C21" s="20" t="s">
        <v>59</v>
      </c>
      <c r="D21" s="322">
        <f>'1b'!D21-'9b mell'!D21-'9c mell'!D21</f>
        <v>12922</v>
      </c>
      <c r="E21" s="322">
        <f>'1b'!E21-'9b mell'!E21-'9c mell'!E21</f>
        <v>12922</v>
      </c>
      <c r="F21" s="322">
        <f>'1b'!F21-'9b mell'!F21-'9c mell'!F21</f>
        <v>0</v>
      </c>
      <c r="G21" s="322">
        <f>'1b'!G21-'9b mell'!G21-'9c mell'!G21</f>
        <v>0</v>
      </c>
      <c r="H21" s="322">
        <f>'1b'!H21-'9b mell'!H21-'9c mell'!H21</f>
        <v>0</v>
      </c>
      <c r="I21" s="322">
        <f>'1b'!I21-'9b mell'!I21-'9c mell'!I21</f>
        <v>0</v>
      </c>
    </row>
    <row r="22" spans="1:9" ht="15" customHeight="1">
      <c r="A22" s="18"/>
      <c r="B22" s="23" t="s">
        <v>60</v>
      </c>
      <c r="C22" s="20" t="s">
        <v>61</v>
      </c>
      <c r="D22" s="322">
        <f>'1b'!D22-'9b mell'!D22-'9c mell'!D22</f>
        <v>85076</v>
      </c>
      <c r="E22" s="322">
        <f>'1b'!E22-'9b mell'!E22-'9c mell'!E22</f>
        <v>0</v>
      </c>
      <c r="F22" s="322">
        <f>'1b'!F22-'9b mell'!F22-'9c mell'!F22</f>
        <v>0</v>
      </c>
      <c r="G22" s="322">
        <f>'1b'!G22-'9b mell'!G22-'9c mell'!G22</f>
        <v>83409</v>
      </c>
      <c r="H22" s="322">
        <f>'1b'!H22-'9b mell'!H22-'9c mell'!H22</f>
        <v>1667</v>
      </c>
      <c r="I22" s="322">
        <f>'1b'!I22-'9b mell'!I22-'9c mell'!I22</f>
        <v>0</v>
      </c>
    </row>
    <row r="23" spans="1:9" ht="15" customHeight="1">
      <c r="A23" s="18"/>
      <c r="B23" s="23" t="s">
        <v>62</v>
      </c>
      <c r="C23" s="20" t="s">
        <v>63</v>
      </c>
      <c r="D23" s="322">
        <f>'1b'!D23-'9b mell'!D23-'9c mell'!D23</f>
        <v>0</v>
      </c>
      <c r="E23" s="322">
        <f>'1b'!E23-'9b mell'!E23-'9c mell'!E23</f>
        <v>0</v>
      </c>
      <c r="F23" s="322">
        <f>'1b'!F23-'9b mell'!F23-'9c mell'!F23</f>
        <v>0</v>
      </c>
      <c r="G23" s="322">
        <f>'1b'!G23-'9b mell'!G23-'9c mell'!G23</f>
        <v>0</v>
      </c>
      <c r="H23" s="322">
        <f>'1b'!H23-'9b mell'!H23-'9c mell'!H23</f>
        <v>0</v>
      </c>
      <c r="I23" s="322">
        <f>'1b'!I23-'9b mell'!I23-'9c mell'!I23</f>
        <v>0</v>
      </c>
    </row>
    <row r="24" spans="1:9" ht="15" customHeight="1">
      <c r="A24" s="18"/>
      <c r="B24" s="23" t="s">
        <v>64</v>
      </c>
      <c r="C24" s="20" t="s">
        <v>65</v>
      </c>
      <c r="D24" s="322">
        <f>'1b'!D24-'9b mell'!D24-'9c mell'!D24</f>
        <v>0</v>
      </c>
      <c r="E24" s="322">
        <f>'1b'!E24-'9b mell'!E24-'9c mell'!E24</f>
        <v>0</v>
      </c>
      <c r="F24" s="322">
        <f>'1b'!F24-'9b mell'!F24-'9c mell'!F24</f>
        <v>0</v>
      </c>
      <c r="G24" s="322">
        <f>'1b'!G24-'9b mell'!G24-'9c mell'!G24</f>
        <v>0</v>
      </c>
      <c r="H24" s="322">
        <f>'1b'!H24-'9b mell'!H24-'9c mell'!H24</f>
        <v>0</v>
      </c>
      <c r="I24" s="322">
        <f>'1b'!I24-'9b mell'!I24-'9c mell'!I24</f>
        <v>0</v>
      </c>
    </row>
    <row r="25" spans="1:9" ht="15" customHeight="1">
      <c r="A25" s="18"/>
      <c r="B25" s="23" t="s">
        <v>66</v>
      </c>
      <c r="C25" s="20" t="s">
        <v>67</v>
      </c>
      <c r="D25" s="322">
        <f>'1b'!D25-'9b mell'!D25-'9c mell'!D25</f>
        <v>0</v>
      </c>
      <c r="E25" s="322">
        <f>'1b'!E25-'9b mell'!E25-'9c mell'!E25</f>
        <v>0</v>
      </c>
      <c r="F25" s="322">
        <f>'1b'!F25-'9b mell'!F25-'9c mell'!F25</f>
        <v>0</v>
      </c>
      <c r="G25" s="322">
        <f>'1b'!G25-'9b mell'!G25-'9c mell'!G25</f>
        <v>0</v>
      </c>
      <c r="H25" s="322">
        <f>'1b'!H25-'9b mell'!H25-'9c mell'!H25</f>
        <v>0</v>
      </c>
      <c r="I25" s="322">
        <f>'1b'!I25-'9b mell'!I25-'9c mell'!I25</f>
        <v>0</v>
      </c>
    </row>
    <row r="26" spans="1:9" ht="15" customHeight="1">
      <c r="A26" s="18"/>
      <c r="B26" s="23" t="s">
        <v>68</v>
      </c>
      <c r="C26" s="20" t="s">
        <v>69</v>
      </c>
      <c r="D26" s="322">
        <f>'1b'!D26-'9b mell'!D26-'9c mell'!D26</f>
        <v>10361</v>
      </c>
      <c r="E26" s="322">
        <f>'1b'!E26-'9b mell'!E26-'9c mell'!E26</f>
        <v>10361</v>
      </c>
      <c r="F26" s="322">
        <f>'1b'!F26-'9b mell'!F26-'9c mell'!F26</f>
        <v>0</v>
      </c>
      <c r="G26" s="322">
        <f>'1b'!G26-'9b mell'!G26-'9c mell'!G26</f>
        <v>0</v>
      </c>
      <c r="H26" s="322">
        <f>'1b'!H26-'9b mell'!H26-'9c mell'!H26</f>
        <v>0</v>
      </c>
      <c r="I26" s="322">
        <f>'1b'!I26-'9b mell'!I26-'9c mell'!I26</f>
        <v>0</v>
      </c>
    </row>
    <row r="27" spans="1:9" ht="15" customHeight="1">
      <c r="A27" s="24" t="s">
        <v>70</v>
      </c>
      <c r="B27" s="25" t="s">
        <v>71</v>
      </c>
      <c r="C27" s="26" t="s">
        <v>72</v>
      </c>
      <c r="D27" s="322">
        <f>'1b'!D27-'9b mell'!D27-'9c mell'!D27</f>
        <v>518175</v>
      </c>
      <c r="E27" s="322">
        <f>'1b'!E27-'9b mell'!E27-'9c mell'!E27</f>
        <v>432538</v>
      </c>
      <c r="F27" s="322">
        <f>'1b'!F27-'9b mell'!F27-'9c mell'!F27</f>
        <v>561</v>
      </c>
      <c r="G27" s="322">
        <f>'1b'!G27-'9b mell'!G27-'9c mell'!G27</f>
        <v>83409</v>
      </c>
      <c r="H27" s="322">
        <f>'1b'!H27-'9b mell'!H27-'9c mell'!H27</f>
        <v>1667</v>
      </c>
      <c r="I27" s="322">
        <f>'1b'!I27-'9b mell'!I27-'9c mell'!I27</f>
        <v>0</v>
      </c>
    </row>
    <row r="28" spans="1:9" ht="15" customHeight="1">
      <c r="A28" s="18" t="s">
        <v>73</v>
      </c>
      <c r="B28" s="23" t="s">
        <v>74</v>
      </c>
      <c r="C28" s="20" t="s">
        <v>75</v>
      </c>
      <c r="D28" s="322">
        <f>'1b'!D28-'9b mell'!D28-'9c mell'!D28</f>
        <v>181261</v>
      </c>
      <c r="E28" s="322">
        <f>'1b'!E28-'9b mell'!E28-'9c mell'!E28</f>
        <v>181261</v>
      </c>
      <c r="F28" s="322">
        <f>'1b'!F28-'9b mell'!F28-'9c mell'!F28</f>
        <v>0</v>
      </c>
      <c r="G28" s="322">
        <f>'1b'!G28-'9b mell'!G28-'9c mell'!G28</f>
        <v>0</v>
      </c>
      <c r="H28" s="322">
        <f>'1b'!H28-'9b mell'!H28-'9c mell'!H28</f>
        <v>0</v>
      </c>
      <c r="I28" s="322">
        <f>'1b'!I28-'9b mell'!I28-'9c mell'!I28</f>
        <v>0</v>
      </c>
    </row>
    <row r="29" spans="1:9" ht="15" customHeight="1">
      <c r="A29" s="18" t="s">
        <v>76</v>
      </c>
      <c r="B29" s="23" t="s">
        <v>77</v>
      </c>
      <c r="C29" s="20" t="s">
        <v>78</v>
      </c>
      <c r="D29" s="322">
        <f>'1b'!D29-'9b mell'!D29-'9c mell'!D29</f>
        <v>0</v>
      </c>
      <c r="E29" s="322">
        <f>'1b'!E29-'9b mell'!E29-'9c mell'!E29</f>
        <v>0</v>
      </c>
      <c r="F29" s="322">
        <f>'1b'!F29-'9b mell'!F29-'9c mell'!F29</f>
        <v>0</v>
      </c>
      <c r="G29" s="322">
        <f>'1b'!G29-'9b mell'!G29-'9c mell'!G29</f>
        <v>0</v>
      </c>
      <c r="H29" s="322">
        <f>'1b'!H29-'9b mell'!H29-'9c mell'!H29</f>
        <v>0</v>
      </c>
      <c r="I29" s="322">
        <f>'1b'!I29-'9b mell'!I29-'9c mell'!I29</f>
        <v>0</v>
      </c>
    </row>
    <row r="30" spans="1:9" ht="15" customHeight="1">
      <c r="A30" s="18" t="s">
        <v>79</v>
      </c>
      <c r="B30" s="23" t="s">
        <v>80</v>
      </c>
      <c r="C30" s="20" t="s">
        <v>81</v>
      </c>
      <c r="D30" s="322">
        <f>'1b'!D30-'9b mell'!D30-'9c mell'!D30</f>
        <v>19290</v>
      </c>
      <c r="E30" s="322">
        <f>'1b'!E30-'9b mell'!E30-'9c mell'!E30</f>
        <v>19290</v>
      </c>
      <c r="F30" s="322">
        <f>'1b'!F30-'9b mell'!F30-'9c mell'!F30</f>
        <v>0</v>
      </c>
      <c r="G30" s="322">
        <f>'1b'!G30-'9b mell'!G30-'9c mell'!G30</f>
        <v>0</v>
      </c>
      <c r="H30" s="322">
        <f>'1b'!H30-'9b mell'!H30-'9c mell'!H30</f>
        <v>0</v>
      </c>
      <c r="I30" s="322">
        <f>'1b'!I30-'9b mell'!I30-'9c mell'!I30</f>
        <v>0</v>
      </c>
    </row>
    <row r="31" spans="1:9" ht="15" customHeight="1">
      <c r="A31" s="18" t="s">
        <v>82</v>
      </c>
      <c r="B31" s="23" t="s">
        <v>83</v>
      </c>
      <c r="C31" s="20" t="s">
        <v>84</v>
      </c>
      <c r="D31" s="322">
        <f>'1b'!D31-'9b mell'!D31-'9c mell'!D31</f>
        <v>0</v>
      </c>
      <c r="E31" s="322">
        <f>'1b'!E31-'9b mell'!E31-'9c mell'!E31</f>
        <v>0</v>
      </c>
      <c r="F31" s="322">
        <f>'1b'!F31-'9b mell'!F31-'9c mell'!F31</f>
        <v>0</v>
      </c>
      <c r="G31" s="322">
        <f>'1b'!G31-'9b mell'!G31-'9c mell'!G31</f>
        <v>0</v>
      </c>
      <c r="H31" s="322">
        <f>'1b'!H31-'9b mell'!H31-'9c mell'!H31</f>
        <v>0</v>
      </c>
      <c r="I31" s="322">
        <f>'1b'!I31-'9b mell'!I31-'9c mell'!I31</f>
        <v>0</v>
      </c>
    </row>
    <row r="32" spans="1:9" ht="15" customHeight="1">
      <c r="A32" s="18" t="s">
        <v>85</v>
      </c>
      <c r="B32" s="23" t="s">
        <v>86</v>
      </c>
      <c r="C32" s="20" t="s">
        <v>87</v>
      </c>
      <c r="D32" s="322">
        <f>'1b'!D32-'9b mell'!D32-'9c mell'!D32</f>
        <v>0</v>
      </c>
      <c r="E32" s="322">
        <f>'1b'!E32-'9b mell'!E32-'9c mell'!E32</f>
        <v>0</v>
      </c>
      <c r="F32" s="322">
        <f>'1b'!F32-'9b mell'!F32-'9c mell'!F32</f>
        <v>0</v>
      </c>
      <c r="G32" s="322">
        <f>'1b'!G32-'9b mell'!G32-'9c mell'!G32</f>
        <v>0</v>
      </c>
      <c r="H32" s="322">
        <f>'1b'!H32-'9b mell'!H32-'9c mell'!H32</f>
        <v>0</v>
      </c>
      <c r="I32" s="322">
        <f>'1b'!I32-'9b mell'!I32-'9c mell'!I32</f>
        <v>0</v>
      </c>
    </row>
    <row r="33" spans="1:9" ht="15" customHeight="1">
      <c r="A33" s="24" t="s">
        <v>88</v>
      </c>
      <c r="B33" s="25" t="s">
        <v>89</v>
      </c>
      <c r="C33" s="26" t="s">
        <v>90</v>
      </c>
      <c r="D33" s="322">
        <f>'1b'!D33-'9b mell'!D33-'9c mell'!D33</f>
        <v>200551</v>
      </c>
      <c r="E33" s="322">
        <f>'1b'!E33-'9b mell'!E33-'9c mell'!E33</f>
        <v>200551</v>
      </c>
      <c r="F33" s="322">
        <f>'1b'!F33-'9b mell'!F33-'9c mell'!F33</f>
        <v>0</v>
      </c>
      <c r="G33" s="322">
        <f>'1b'!G33-'9b mell'!G33-'9c mell'!G33</f>
        <v>0</v>
      </c>
      <c r="H33" s="322">
        <f>'1b'!H33-'9b mell'!H33-'9c mell'!H33</f>
        <v>0</v>
      </c>
      <c r="I33" s="322">
        <f>'1b'!I33-'9b mell'!I33-'9c mell'!I33</f>
        <v>0</v>
      </c>
    </row>
    <row r="34" spans="1:9" ht="15" customHeight="1">
      <c r="A34" s="18" t="s">
        <v>91</v>
      </c>
      <c r="B34" s="23" t="s">
        <v>92</v>
      </c>
      <c r="C34" s="20" t="s">
        <v>93</v>
      </c>
      <c r="D34" s="322">
        <f>'1b'!D34-'9b mell'!D34-'9c mell'!D34</f>
        <v>0</v>
      </c>
      <c r="E34" s="322">
        <f>'1b'!E34-'9b mell'!E34-'9c mell'!E34</f>
        <v>0</v>
      </c>
      <c r="F34" s="322">
        <f>'1b'!F34-'9b mell'!F34-'9c mell'!F34</f>
        <v>0</v>
      </c>
      <c r="G34" s="322">
        <f>'1b'!G34-'9b mell'!G34-'9c mell'!G34</f>
        <v>0</v>
      </c>
      <c r="H34" s="322">
        <f>'1b'!H34-'9b mell'!H34-'9c mell'!H34</f>
        <v>0</v>
      </c>
      <c r="I34" s="322">
        <f>'1b'!I34-'9b mell'!I34-'9c mell'!I34</f>
        <v>0</v>
      </c>
    </row>
    <row r="35" spans="1:9" ht="15" customHeight="1">
      <c r="A35" s="18" t="s">
        <v>94</v>
      </c>
      <c r="B35" s="23" t="s">
        <v>95</v>
      </c>
      <c r="C35" s="20" t="s">
        <v>96</v>
      </c>
      <c r="D35" s="322">
        <f>'1b'!D35-'9b mell'!D35-'9c mell'!D35</f>
        <v>0</v>
      </c>
      <c r="E35" s="322">
        <f>'1b'!E35-'9b mell'!E35-'9c mell'!E35</f>
        <v>0</v>
      </c>
      <c r="F35" s="322">
        <f>'1b'!F35-'9b mell'!F35-'9c mell'!F35</f>
        <v>0</v>
      </c>
      <c r="G35" s="322">
        <f>'1b'!G35-'9b mell'!G35-'9c mell'!G35</f>
        <v>0</v>
      </c>
      <c r="H35" s="322">
        <f>'1b'!H35-'9b mell'!H35-'9c mell'!H35</f>
        <v>0</v>
      </c>
      <c r="I35" s="322">
        <f>'1b'!I35-'9b mell'!I35-'9c mell'!I35</f>
        <v>0</v>
      </c>
    </row>
    <row r="36" spans="1:9" ht="15" customHeight="1">
      <c r="A36" s="24" t="s">
        <v>97</v>
      </c>
      <c r="B36" s="25" t="s">
        <v>98</v>
      </c>
      <c r="C36" s="26" t="s">
        <v>99</v>
      </c>
      <c r="D36" s="322">
        <f>'1b'!D36-'9b mell'!D36-'9c mell'!D36</f>
        <v>0</v>
      </c>
      <c r="E36" s="322">
        <f>'1b'!E36-'9b mell'!E36-'9c mell'!E36</f>
        <v>0</v>
      </c>
      <c r="F36" s="322">
        <f>'1b'!F36-'9b mell'!F36-'9c mell'!F36</f>
        <v>0</v>
      </c>
      <c r="G36" s="322">
        <f>'1b'!G36-'9b mell'!G36-'9c mell'!G36</f>
        <v>0</v>
      </c>
      <c r="H36" s="322">
        <f>'1b'!H36-'9b mell'!H36-'9c mell'!H36</f>
        <v>0</v>
      </c>
      <c r="I36" s="322">
        <f>'1b'!I36-'9b mell'!I36-'9c mell'!I36</f>
        <v>0</v>
      </c>
    </row>
    <row r="37" spans="1:9" ht="15" customHeight="1">
      <c r="A37" s="18" t="s">
        <v>100</v>
      </c>
      <c r="B37" s="23" t="s">
        <v>101</v>
      </c>
      <c r="C37" s="20" t="s">
        <v>102</v>
      </c>
      <c r="D37" s="322">
        <f>'1b'!D37-'9b mell'!D37-'9c mell'!D37</f>
        <v>0</v>
      </c>
      <c r="E37" s="322">
        <f>'1b'!E37-'9b mell'!E37-'9c mell'!E37</f>
        <v>0</v>
      </c>
      <c r="F37" s="322">
        <f>'1b'!F37-'9b mell'!F37-'9c mell'!F37</f>
        <v>0</v>
      </c>
      <c r="G37" s="322">
        <f>'1b'!G37-'9b mell'!G37-'9c mell'!G37</f>
        <v>0</v>
      </c>
      <c r="H37" s="322">
        <f>'1b'!H37-'9b mell'!H37-'9c mell'!H37</f>
        <v>0</v>
      </c>
      <c r="I37" s="322">
        <f>'1b'!I37-'9b mell'!I37-'9c mell'!I37</f>
        <v>0</v>
      </c>
    </row>
    <row r="38" spans="1:9" ht="15" customHeight="1">
      <c r="A38" s="18" t="s">
        <v>103</v>
      </c>
      <c r="B38" s="23" t="s">
        <v>104</v>
      </c>
      <c r="C38" s="20" t="s">
        <v>105</v>
      </c>
      <c r="D38" s="322">
        <f>'1b'!D38-'9b mell'!D38-'9c mell'!D38</f>
        <v>0</v>
      </c>
      <c r="E38" s="322">
        <f>'1b'!E38-'9b mell'!E38-'9c mell'!E38</f>
        <v>0</v>
      </c>
      <c r="F38" s="322">
        <f>'1b'!F38-'9b mell'!F38-'9c mell'!F38</f>
        <v>0</v>
      </c>
      <c r="G38" s="322">
        <f>'1b'!G38-'9b mell'!G38-'9c mell'!G38</f>
        <v>0</v>
      </c>
      <c r="H38" s="322">
        <f>'1b'!H38-'9b mell'!H38-'9c mell'!H38</f>
        <v>0</v>
      </c>
      <c r="I38" s="322">
        <f>'1b'!I38-'9b mell'!I38-'9c mell'!I38</f>
        <v>0</v>
      </c>
    </row>
    <row r="39" spans="1:9" ht="15" customHeight="1">
      <c r="A39" s="18" t="s">
        <v>106</v>
      </c>
      <c r="B39" s="23" t="s">
        <v>107</v>
      </c>
      <c r="C39" s="20" t="s">
        <v>108</v>
      </c>
      <c r="D39" s="322">
        <f>'1b'!D39-'9b mell'!D39-'9c mell'!D39</f>
        <v>92700</v>
      </c>
      <c r="E39" s="322">
        <f>'1b'!E39-'9b mell'!E39-'9c mell'!E39</f>
        <v>92700</v>
      </c>
      <c r="F39" s="322">
        <f>'1b'!F39-'9b mell'!F39-'9c mell'!F39</f>
        <v>0</v>
      </c>
      <c r="G39" s="322">
        <f>'1b'!G39-'9b mell'!G39-'9c mell'!G39</f>
        <v>0</v>
      </c>
      <c r="H39" s="322">
        <f>'1b'!H39-'9b mell'!H39-'9c mell'!H39</f>
        <v>0</v>
      </c>
      <c r="I39" s="322">
        <f>'1b'!I39-'9b mell'!I39-'9c mell'!I39</f>
        <v>0</v>
      </c>
    </row>
    <row r="40" spans="1:9" ht="15" customHeight="1">
      <c r="A40" s="18" t="s">
        <v>109</v>
      </c>
      <c r="B40" s="23" t="s">
        <v>110</v>
      </c>
      <c r="C40" s="20" t="s">
        <v>111</v>
      </c>
      <c r="D40" s="322">
        <f>'1b'!D40-'9b mell'!D40-'9c mell'!D40</f>
        <v>151828</v>
      </c>
      <c r="E40" s="322">
        <f>'1b'!E40-'9b mell'!E40-'9c mell'!E40</f>
        <v>151828</v>
      </c>
      <c r="F40" s="322">
        <f>'1b'!F40-'9b mell'!F40-'9c mell'!F40</f>
        <v>0</v>
      </c>
      <c r="G40" s="322">
        <f>'1b'!G40-'9b mell'!G40-'9c mell'!G40</f>
        <v>0</v>
      </c>
      <c r="H40" s="322">
        <f>'1b'!H40-'9b mell'!H40-'9c mell'!H40</f>
        <v>0</v>
      </c>
      <c r="I40" s="322">
        <f>'1b'!I40-'9b mell'!I40-'9c mell'!I40</f>
        <v>0</v>
      </c>
    </row>
    <row r="41" spans="1:9" ht="15" customHeight="1">
      <c r="A41" s="18" t="s">
        <v>112</v>
      </c>
      <c r="B41" s="23" t="s">
        <v>113</v>
      </c>
      <c r="C41" s="20" t="s">
        <v>114</v>
      </c>
      <c r="D41" s="322">
        <f>'1b'!D41-'9b mell'!D41-'9c mell'!D41</f>
        <v>0</v>
      </c>
      <c r="E41" s="322">
        <f>'1b'!E41-'9b mell'!E41-'9c mell'!E41</f>
        <v>0</v>
      </c>
      <c r="F41" s="322">
        <f>'1b'!F41-'9b mell'!F41-'9c mell'!F41</f>
        <v>0</v>
      </c>
      <c r="G41" s="322">
        <f>'1b'!G41-'9b mell'!G41-'9c mell'!G41</f>
        <v>0</v>
      </c>
      <c r="H41" s="322">
        <f>'1b'!H41-'9b mell'!H41-'9c mell'!H41</f>
        <v>0</v>
      </c>
      <c r="I41" s="322">
        <f>'1b'!I41-'9b mell'!I41-'9c mell'!I41</f>
        <v>0</v>
      </c>
    </row>
    <row r="42" spans="1:9" ht="15" customHeight="1">
      <c r="A42" s="18" t="s">
        <v>115</v>
      </c>
      <c r="B42" s="23" t="s">
        <v>116</v>
      </c>
      <c r="C42" s="20" t="s">
        <v>117</v>
      </c>
      <c r="D42" s="322">
        <f>'1b'!D42-'9b mell'!D42-'9c mell'!D42</f>
        <v>0</v>
      </c>
      <c r="E42" s="322">
        <f>'1b'!E42-'9b mell'!E42-'9c mell'!E42</f>
        <v>0</v>
      </c>
      <c r="F42" s="322">
        <f>'1b'!F42-'9b mell'!F42-'9c mell'!F42</f>
        <v>0</v>
      </c>
      <c r="G42" s="322">
        <f>'1b'!G42-'9b mell'!G42-'9c mell'!G42</f>
        <v>0</v>
      </c>
      <c r="H42" s="322">
        <f>'1b'!H42-'9b mell'!H42-'9c mell'!H42</f>
        <v>0</v>
      </c>
      <c r="I42" s="322">
        <f>'1b'!I42-'9b mell'!I42-'9c mell'!I42</f>
        <v>0</v>
      </c>
    </row>
    <row r="43" spans="1:9" ht="15" customHeight="1">
      <c r="A43" s="18" t="s">
        <v>118</v>
      </c>
      <c r="B43" s="23" t="s">
        <v>119</v>
      </c>
      <c r="C43" s="20" t="s">
        <v>120</v>
      </c>
      <c r="D43" s="322">
        <f>'1b'!D43-'9b mell'!D43-'9c mell'!D43</f>
        <v>10200</v>
      </c>
      <c r="E43" s="322">
        <f>'1b'!E43-'9b mell'!E43-'9c mell'!E43</f>
        <v>10200</v>
      </c>
      <c r="F43" s="322">
        <f>'1b'!F43-'9b mell'!F43-'9c mell'!F43</f>
        <v>0</v>
      </c>
      <c r="G43" s="322">
        <f>'1b'!G43-'9b mell'!G43-'9c mell'!G43</f>
        <v>0</v>
      </c>
      <c r="H43" s="322">
        <f>'1b'!H43-'9b mell'!H43-'9c mell'!H43</f>
        <v>0</v>
      </c>
      <c r="I43" s="322">
        <f>'1b'!I43-'9b mell'!I43-'9c mell'!I43</f>
        <v>0</v>
      </c>
    </row>
    <row r="44" spans="1:9" ht="15" customHeight="1">
      <c r="A44" s="18" t="s">
        <v>121</v>
      </c>
      <c r="B44" s="23" t="s">
        <v>122</v>
      </c>
      <c r="C44" s="20" t="s">
        <v>123</v>
      </c>
      <c r="D44" s="322">
        <f>'1b'!D44-'9b mell'!D44-'9c mell'!D44</f>
        <v>340</v>
      </c>
      <c r="E44" s="322">
        <f>'1b'!E44-'9b mell'!E44-'9c mell'!E44</f>
        <v>340</v>
      </c>
      <c r="F44" s="322">
        <f>'1b'!F44-'9b mell'!F44-'9c mell'!F44</f>
        <v>0</v>
      </c>
      <c r="G44" s="322">
        <f>'1b'!G44-'9b mell'!G44-'9c mell'!G44</f>
        <v>0</v>
      </c>
      <c r="H44" s="322">
        <f>'1b'!H44-'9b mell'!H44-'9c mell'!H44</f>
        <v>0</v>
      </c>
      <c r="I44" s="322">
        <f>'1b'!I44-'9b mell'!I44-'9c mell'!I44</f>
        <v>0</v>
      </c>
    </row>
    <row r="45" spans="1:9" ht="15" customHeight="1">
      <c r="A45" s="24" t="s">
        <v>124</v>
      </c>
      <c r="B45" s="25" t="s">
        <v>125</v>
      </c>
      <c r="C45" s="26" t="s">
        <v>126</v>
      </c>
      <c r="D45" s="322">
        <f>'1b'!D45-'9b mell'!D45-'9c mell'!D45</f>
        <v>162368</v>
      </c>
      <c r="E45" s="322">
        <f>'1b'!E45-'9b mell'!E45-'9c mell'!E45</f>
        <v>162368</v>
      </c>
      <c r="F45" s="322">
        <f>'1b'!F45-'9b mell'!F45-'9c mell'!F45</f>
        <v>0</v>
      </c>
      <c r="G45" s="322">
        <f>'1b'!G45-'9b mell'!G45-'9c mell'!G45</f>
        <v>0</v>
      </c>
      <c r="H45" s="322">
        <f>'1b'!H45-'9b mell'!H45-'9c mell'!H45</f>
        <v>0</v>
      </c>
      <c r="I45" s="322">
        <f>'1b'!I45-'9b mell'!I45-'9c mell'!I45</f>
        <v>0</v>
      </c>
    </row>
    <row r="46" spans="1:9" ht="15" customHeight="1">
      <c r="A46" s="18" t="s">
        <v>127</v>
      </c>
      <c r="B46" s="23" t="s">
        <v>128</v>
      </c>
      <c r="C46" s="20" t="s">
        <v>129</v>
      </c>
      <c r="D46" s="322">
        <f>'1b'!D46-'9b mell'!D46-'9c mell'!D46</f>
        <v>1200</v>
      </c>
      <c r="E46" s="322">
        <f>'1b'!E46-'9b mell'!E46-'9c mell'!E46</f>
        <v>1200</v>
      </c>
      <c r="F46" s="322">
        <f>'1b'!F46-'9b mell'!F46-'9c mell'!F46</f>
        <v>0</v>
      </c>
      <c r="G46" s="322">
        <f>'1b'!G46-'9b mell'!G46-'9c mell'!G46</f>
        <v>0</v>
      </c>
      <c r="H46" s="322">
        <f>'1b'!H46-'9b mell'!H46-'9c mell'!H46</f>
        <v>0</v>
      </c>
      <c r="I46" s="322">
        <f>'1b'!I46-'9b mell'!I46-'9c mell'!I46</f>
        <v>0</v>
      </c>
    </row>
    <row r="47" spans="1:9" ht="15" customHeight="1">
      <c r="A47" s="24" t="s">
        <v>130</v>
      </c>
      <c r="B47" s="25" t="s">
        <v>131</v>
      </c>
      <c r="C47" s="26" t="s">
        <v>132</v>
      </c>
      <c r="D47" s="322">
        <f>'1b'!D47-'9b mell'!D47-'9c mell'!D47</f>
        <v>256268</v>
      </c>
      <c r="E47" s="322">
        <f>'1b'!E47-'9b mell'!E47-'9c mell'!E47</f>
        <v>256268</v>
      </c>
      <c r="F47" s="322">
        <f>'1b'!F47-'9b mell'!F47-'9c mell'!F47</f>
        <v>0</v>
      </c>
      <c r="G47" s="322">
        <f>'1b'!G47-'9b mell'!G47-'9c mell'!G47</f>
        <v>0</v>
      </c>
      <c r="H47" s="322">
        <f>'1b'!H47-'9b mell'!H47-'9c mell'!H47</f>
        <v>0</v>
      </c>
      <c r="I47" s="322">
        <f>'1b'!I47-'9b mell'!I47-'9c mell'!I47</f>
        <v>0</v>
      </c>
    </row>
    <row r="48" spans="1:9" ht="15" customHeight="1">
      <c r="A48" s="18" t="s">
        <v>133</v>
      </c>
      <c r="B48" s="27" t="s">
        <v>134</v>
      </c>
      <c r="C48" s="20" t="s">
        <v>135</v>
      </c>
      <c r="D48" s="322">
        <f>'1b'!D48-'9b mell'!D48-'9c mell'!D48</f>
        <v>0</v>
      </c>
      <c r="E48" s="322">
        <f>'1b'!E48-'9b mell'!E48-'9c mell'!E48</f>
        <v>0</v>
      </c>
      <c r="F48" s="322">
        <f>'1b'!F48-'9b mell'!F48-'9c mell'!F48</f>
        <v>0</v>
      </c>
      <c r="G48" s="322">
        <f>'1b'!G48-'9b mell'!G48-'9c mell'!G48</f>
        <v>0</v>
      </c>
      <c r="H48" s="322">
        <f>'1b'!H48-'9b mell'!H48-'9c mell'!H48</f>
        <v>0</v>
      </c>
      <c r="I48" s="322">
        <f>'1b'!I48-'9b mell'!I48-'9c mell'!I48</f>
        <v>0</v>
      </c>
    </row>
    <row r="49" spans="1:9" ht="15" customHeight="1">
      <c r="A49" s="18" t="s">
        <v>136</v>
      </c>
      <c r="B49" s="27" t="s">
        <v>137</v>
      </c>
      <c r="C49" s="20" t="s">
        <v>138</v>
      </c>
      <c r="D49" s="322">
        <f>'1b'!D49-'9b mell'!D49-'9c mell'!D49</f>
        <v>13290</v>
      </c>
      <c r="E49" s="322">
        <f>'1b'!E49-'9b mell'!E49-'9c mell'!E49</f>
        <v>0</v>
      </c>
      <c r="F49" s="322">
        <f>'1b'!F49-'9b mell'!F49-'9c mell'!F49</f>
        <v>730</v>
      </c>
      <c r="G49" s="322">
        <f>'1b'!G49-'9b mell'!G49-'9c mell'!G49</f>
        <v>-730</v>
      </c>
      <c r="H49" s="322">
        <f>'1b'!H49-'9b mell'!H49-'9c mell'!H49</f>
        <v>11211</v>
      </c>
      <c r="I49" s="322">
        <f>'1b'!I49-'9b mell'!I49-'9c mell'!I49</f>
        <v>2079</v>
      </c>
    </row>
    <row r="50" spans="1:9" ht="15" customHeight="1">
      <c r="A50" s="18" t="s">
        <v>139</v>
      </c>
      <c r="B50" s="27" t="s">
        <v>140</v>
      </c>
      <c r="C50" s="20" t="s">
        <v>141</v>
      </c>
      <c r="D50" s="322">
        <f>'1b'!D50-'9b mell'!D50-'9c mell'!D50</f>
        <v>2740</v>
      </c>
      <c r="E50" s="322">
        <f>'1b'!E50-'9b mell'!E50-'9c mell'!E50</f>
        <v>110</v>
      </c>
      <c r="F50" s="322">
        <f>'1b'!F50-'9b mell'!F50-'9c mell'!F50</f>
        <v>1400</v>
      </c>
      <c r="G50" s="322">
        <f>'1b'!G50-'9b mell'!G50-'9c mell'!G50</f>
        <v>1230</v>
      </c>
      <c r="H50" s="322">
        <f>'1b'!H50-'9b mell'!H50-'9c mell'!H50</f>
        <v>0</v>
      </c>
      <c r="I50" s="322">
        <f>'1b'!I50-'9b mell'!I50-'9c mell'!I50</f>
        <v>0</v>
      </c>
    </row>
    <row r="51" spans="1:9" ht="15" customHeight="1">
      <c r="A51" s="18"/>
      <c r="B51" s="28" t="s">
        <v>142</v>
      </c>
      <c r="C51" s="20" t="s">
        <v>143</v>
      </c>
      <c r="D51" s="322">
        <f>'1b'!D51-'9b mell'!D51-'9c mell'!D51</f>
        <v>2740</v>
      </c>
      <c r="E51" s="322">
        <f>'1b'!E51-'9b mell'!E51-'9c mell'!E51</f>
        <v>110</v>
      </c>
      <c r="F51" s="322">
        <f>'1b'!F51-'9b mell'!F51-'9c mell'!F51</f>
        <v>1400</v>
      </c>
      <c r="G51" s="322">
        <f>'1b'!G51-'9b mell'!G51-'9c mell'!G51</f>
        <v>1230</v>
      </c>
      <c r="H51" s="322">
        <f>'1b'!H51-'9b mell'!H51-'9c mell'!H51</f>
        <v>0</v>
      </c>
      <c r="I51" s="322">
        <f>'1b'!I51-'9b mell'!I51-'9c mell'!I51</f>
        <v>0</v>
      </c>
    </row>
    <row r="52" spans="1:9" ht="15" customHeight="1">
      <c r="A52" s="18"/>
      <c r="B52" s="28" t="s">
        <v>144</v>
      </c>
      <c r="C52" s="20" t="s">
        <v>145</v>
      </c>
      <c r="D52" s="322">
        <f>'1b'!D52-'9b mell'!D52-'9c mell'!D52</f>
        <v>0</v>
      </c>
      <c r="E52" s="322">
        <f>'1b'!E52-'9b mell'!E52-'9c mell'!E52</f>
        <v>0</v>
      </c>
      <c r="F52" s="322">
        <f>'1b'!F52-'9b mell'!F52-'9c mell'!F52</f>
        <v>0</v>
      </c>
      <c r="G52" s="322">
        <f>'1b'!G52-'9b mell'!G52-'9c mell'!G52</f>
        <v>0</v>
      </c>
      <c r="H52" s="322">
        <f>'1b'!H52-'9b mell'!H52-'9c mell'!H52</f>
        <v>0</v>
      </c>
      <c r="I52" s="322">
        <f>'1b'!I52-'9b mell'!I52-'9c mell'!I52</f>
        <v>0</v>
      </c>
    </row>
    <row r="53" spans="1:9" ht="15" customHeight="1">
      <c r="A53" s="18" t="s">
        <v>146</v>
      </c>
      <c r="B53" s="27" t="s">
        <v>147</v>
      </c>
      <c r="C53" s="20" t="s">
        <v>148</v>
      </c>
      <c r="D53" s="322">
        <f>'1b'!D53-'9b mell'!D53-'9c mell'!D53</f>
        <v>12863</v>
      </c>
      <c r="E53" s="322">
        <f>'1b'!E53-'9b mell'!E53-'9c mell'!E53</f>
        <v>12863</v>
      </c>
      <c r="F53" s="322">
        <f>'1b'!F53-'9b mell'!F53-'9c mell'!F53</f>
        <v>0</v>
      </c>
      <c r="G53" s="322">
        <f>'1b'!G53-'9b mell'!G53-'9c mell'!G53</f>
        <v>0</v>
      </c>
      <c r="H53" s="322">
        <f>'1b'!H53-'9b mell'!H53-'9c mell'!H53</f>
        <v>0</v>
      </c>
      <c r="I53" s="322">
        <f>'1b'!I53-'9b mell'!I53-'9c mell'!I53</f>
        <v>0</v>
      </c>
    </row>
    <row r="54" spans="1:9" ht="15" customHeight="1">
      <c r="A54" s="18" t="s">
        <v>149</v>
      </c>
      <c r="B54" s="27" t="s">
        <v>150</v>
      </c>
      <c r="C54" s="20" t="s">
        <v>151</v>
      </c>
      <c r="D54" s="322">
        <f>'1b'!D54-'9b mell'!D54-'9c mell'!D54</f>
        <v>12598</v>
      </c>
      <c r="E54" s="322">
        <f>'1b'!E54-'9b mell'!E54-'9c mell'!E54</f>
        <v>3035</v>
      </c>
      <c r="F54" s="322">
        <f>'1b'!F54-'9b mell'!F54-'9c mell'!F54</f>
        <v>0</v>
      </c>
      <c r="G54" s="322">
        <f>'1b'!G54-'9b mell'!G54-'9c mell'!G54</f>
        <v>0</v>
      </c>
      <c r="H54" s="322">
        <f>'1b'!H54-'9b mell'!H54-'9c mell'!H54</f>
        <v>9563</v>
      </c>
      <c r="I54" s="322">
        <f>'1b'!I54-'9b mell'!I54-'9c mell'!I54</f>
        <v>0</v>
      </c>
    </row>
    <row r="55" spans="1:9" ht="15" customHeight="1">
      <c r="A55" s="18" t="s">
        <v>152</v>
      </c>
      <c r="B55" s="27" t="s">
        <v>153</v>
      </c>
      <c r="C55" s="20" t="s">
        <v>154</v>
      </c>
      <c r="D55" s="322">
        <f>'1b'!D55-'9b mell'!D55-'9c mell'!D55</f>
        <v>9592</v>
      </c>
      <c r="E55" s="322">
        <f>'1b'!E55-'9b mell'!E55-'9c mell'!E55</f>
        <v>3469</v>
      </c>
      <c r="F55" s="322">
        <f>'1b'!F55-'9b mell'!F55-'9c mell'!F55</f>
        <v>378</v>
      </c>
      <c r="G55" s="322">
        <f>'1b'!G55-'9b mell'!G55-'9c mell'!G55</f>
        <v>135</v>
      </c>
      <c r="H55" s="322">
        <f>'1b'!H55-'9b mell'!H55-'9c mell'!H55</f>
        <v>5610</v>
      </c>
      <c r="I55" s="322">
        <f>'1b'!I55-'9b mell'!I55-'9c mell'!I55</f>
        <v>0</v>
      </c>
    </row>
    <row r="56" spans="1:9" ht="15" customHeight="1">
      <c r="A56" s="18" t="s">
        <v>155</v>
      </c>
      <c r="B56" s="27" t="s">
        <v>156</v>
      </c>
      <c r="C56" s="20" t="s">
        <v>157</v>
      </c>
      <c r="D56" s="322">
        <f>'1b'!D56-'9b mell'!D56-'9c mell'!D56</f>
        <v>0</v>
      </c>
      <c r="E56" s="322">
        <f>'1b'!E56-'9b mell'!E56-'9c mell'!E56</f>
        <v>0</v>
      </c>
      <c r="F56" s="322">
        <f>'1b'!F56-'9b mell'!F56-'9c mell'!F56</f>
        <v>0</v>
      </c>
      <c r="G56" s="322">
        <f>'1b'!G56-'9b mell'!G56-'9c mell'!G56</f>
        <v>0</v>
      </c>
      <c r="H56" s="322">
        <f>'1b'!H56-'9b mell'!H56-'9c mell'!H56</f>
        <v>0</v>
      </c>
      <c r="I56" s="322">
        <f>'1b'!I56-'9b mell'!I56-'9c mell'!I56</f>
        <v>0</v>
      </c>
    </row>
    <row r="57" spans="1:9" ht="15" customHeight="1">
      <c r="A57" s="18" t="s">
        <v>158</v>
      </c>
      <c r="B57" s="27" t="s">
        <v>159</v>
      </c>
      <c r="C57" s="20" t="s">
        <v>160</v>
      </c>
      <c r="D57" s="322">
        <f>'1b'!D57-'9b mell'!D57-'9c mell'!D57</f>
        <v>471</v>
      </c>
      <c r="E57" s="322">
        <f>'1b'!E57-'9b mell'!E57-'9c mell'!E57</f>
        <v>471</v>
      </c>
      <c r="F57" s="322">
        <f>'1b'!F57-'9b mell'!F57-'9c mell'!F57</f>
        <v>0</v>
      </c>
      <c r="G57" s="322">
        <f>'1b'!G57-'9b mell'!G57-'9c mell'!G57</f>
        <v>0</v>
      </c>
      <c r="H57" s="322">
        <f>'1b'!H57-'9b mell'!H57-'9c mell'!H57</f>
        <v>0</v>
      </c>
      <c r="I57" s="322">
        <f>'1b'!I57-'9b mell'!I57-'9c mell'!I57</f>
        <v>0</v>
      </c>
    </row>
    <row r="58" spans="1:9" ht="15" customHeight="1">
      <c r="A58" s="18" t="s">
        <v>161</v>
      </c>
      <c r="B58" s="27" t="s">
        <v>162</v>
      </c>
      <c r="C58" s="20" t="s">
        <v>163</v>
      </c>
      <c r="D58" s="322">
        <f>'1b'!D58-'9b mell'!D58-'9c mell'!D58</f>
        <v>0</v>
      </c>
      <c r="E58" s="322">
        <f>'1b'!E58-'9b mell'!E58-'9c mell'!E58</f>
        <v>0</v>
      </c>
      <c r="F58" s="322">
        <f>'1b'!F58-'9b mell'!F58-'9c mell'!F58</f>
        <v>0</v>
      </c>
      <c r="G58" s="322">
        <f>'1b'!G58-'9b mell'!G58-'9c mell'!G58</f>
        <v>0</v>
      </c>
      <c r="H58" s="322">
        <f>'1b'!H58-'9b mell'!H58-'9c mell'!H58</f>
        <v>0</v>
      </c>
      <c r="I58" s="322">
        <f>'1b'!I58-'9b mell'!I58-'9c mell'!I58</f>
        <v>0</v>
      </c>
    </row>
    <row r="59" spans="1:9" ht="15" customHeight="1">
      <c r="A59" s="18" t="s">
        <v>164</v>
      </c>
      <c r="B59" s="27" t="s">
        <v>165</v>
      </c>
      <c r="C59" s="20" t="s">
        <v>166</v>
      </c>
      <c r="D59" s="322">
        <f>'1b'!D59-'9b mell'!D59-'9c mell'!D59</f>
        <v>606</v>
      </c>
      <c r="E59" s="322">
        <f>'1b'!E59-'9b mell'!E59-'9c mell'!E59</f>
        <v>536</v>
      </c>
      <c r="F59" s="322">
        <f>'1b'!F59-'9b mell'!F59-'9c mell'!F59</f>
        <v>0</v>
      </c>
      <c r="G59" s="322">
        <f>'1b'!G59-'9b mell'!G59-'9c mell'!G59</f>
        <v>70</v>
      </c>
      <c r="H59" s="322">
        <f>'1b'!H59-'9b mell'!H59-'9c mell'!H59</f>
        <v>0</v>
      </c>
      <c r="I59" s="322">
        <f>'1b'!I59-'9b mell'!I59-'9c mell'!I59</f>
        <v>0</v>
      </c>
    </row>
    <row r="60" spans="1:9" ht="15" customHeight="1">
      <c r="A60" s="24" t="s">
        <v>167</v>
      </c>
      <c r="B60" s="30" t="s">
        <v>168</v>
      </c>
      <c r="C60" s="26" t="s">
        <v>169</v>
      </c>
      <c r="D60" s="322">
        <f>'1b'!D60-'9b mell'!D60-'9c mell'!D60</f>
        <v>52160</v>
      </c>
      <c r="E60" s="322">
        <f>'1b'!E60-'9b mell'!E60-'9c mell'!E60</f>
        <v>20484</v>
      </c>
      <c r="F60" s="322">
        <f>'1b'!F60-'9b mell'!F60-'9c mell'!F60</f>
        <v>2508</v>
      </c>
      <c r="G60" s="322">
        <f>'1b'!G60-'9b mell'!G60-'9c mell'!G60</f>
        <v>705</v>
      </c>
      <c r="H60" s="322">
        <f>'1b'!H60-'9b mell'!H60-'9c mell'!H60</f>
        <v>26384</v>
      </c>
      <c r="I60" s="322">
        <f>'1b'!I60-'9b mell'!I60-'9c mell'!I60</f>
        <v>2079</v>
      </c>
    </row>
    <row r="61" spans="1:9" ht="15" customHeight="1">
      <c r="A61" s="18">
        <v>45</v>
      </c>
      <c r="B61" s="27" t="s">
        <v>170</v>
      </c>
      <c r="C61" s="20" t="s">
        <v>171</v>
      </c>
      <c r="D61" s="322">
        <f>'1b'!D61-'9b mell'!D61-'9c mell'!D61</f>
        <v>0</v>
      </c>
      <c r="E61" s="322">
        <f>'1b'!E61-'9b mell'!E61-'9c mell'!E61</f>
        <v>0</v>
      </c>
      <c r="F61" s="322">
        <f>'1b'!F61-'9b mell'!F61-'9c mell'!F61</f>
        <v>0</v>
      </c>
      <c r="G61" s="322">
        <f>'1b'!G61-'9b mell'!G61-'9c mell'!G61</f>
        <v>0</v>
      </c>
      <c r="H61" s="322">
        <f>'1b'!H61-'9b mell'!H61-'9c mell'!H61</f>
        <v>0</v>
      </c>
      <c r="I61" s="322">
        <f>'1b'!I61-'9b mell'!I61-'9c mell'!I61</f>
        <v>0</v>
      </c>
    </row>
    <row r="62" spans="1:9" ht="15" customHeight="1">
      <c r="A62" s="18">
        <v>46</v>
      </c>
      <c r="B62" s="27" t="s">
        <v>172</v>
      </c>
      <c r="C62" s="20" t="s">
        <v>173</v>
      </c>
      <c r="D62" s="322">
        <f>'1b'!D62-'9b mell'!D62-'9c mell'!D62</f>
        <v>375</v>
      </c>
      <c r="E62" s="322">
        <f>'1b'!E62-'9b mell'!E62-'9c mell'!E62</f>
        <v>375</v>
      </c>
      <c r="F62" s="322">
        <f>'1b'!F62-'9b mell'!F62-'9c mell'!F62</f>
        <v>0</v>
      </c>
      <c r="G62" s="322">
        <f>'1b'!G62-'9b mell'!G62-'9c mell'!G62</f>
        <v>0</v>
      </c>
      <c r="H62" s="322">
        <f>'1b'!H62-'9b mell'!H62-'9c mell'!H62</f>
        <v>0</v>
      </c>
      <c r="I62" s="322">
        <f>'1b'!I62-'9b mell'!I62-'9c mell'!I62</f>
        <v>0</v>
      </c>
    </row>
    <row r="63" spans="1:9" ht="15" customHeight="1">
      <c r="A63" s="18">
        <v>47</v>
      </c>
      <c r="B63" s="27" t="s">
        <v>174</v>
      </c>
      <c r="C63" s="20" t="s">
        <v>175</v>
      </c>
      <c r="D63" s="322">
        <f>'1b'!D63-'9b mell'!D63-'9c mell'!D63</f>
        <v>0</v>
      </c>
      <c r="E63" s="322">
        <f>'1b'!E63-'9b mell'!E63-'9c mell'!E63</f>
        <v>0</v>
      </c>
      <c r="F63" s="322">
        <f>'1b'!F63-'9b mell'!F63-'9c mell'!F63</f>
        <v>0</v>
      </c>
      <c r="G63" s="322">
        <f>'1b'!G63-'9b mell'!G63-'9c mell'!G63</f>
        <v>0</v>
      </c>
      <c r="H63" s="322">
        <f>'1b'!H63-'9b mell'!H63-'9c mell'!H63</f>
        <v>0</v>
      </c>
      <c r="I63" s="322">
        <f>'1b'!I63-'9b mell'!I63-'9c mell'!I63</f>
        <v>0</v>
      </c>
    </row>
    <row r="64" spans="1:9" ht="15" customHeight="1">
      <c r="A64" s="18">
        <v>48</v>
      </c>
      <c r="B64" s="27" t="s">
        <v>176</v>
      </c>
      <c r="C64" s="20" t="s">
        <v>177</v>
      </c>
      <c r="D64" s="322">
        <f>'1b'!D64-'9b mell'!D64-'9c mell'!D64</f>
        <v>0</v>
      </c>
      <c r="E64" s="322">
        <f>'1b'!E64-'9b mell'!E64-'9c mell'!E64</f>
        <v>0</v>
      </c>
      <c r="F64" s="322">
        <f>'1b'!F64-'9b mell'!F64-'9c mell'!F64</f>
        <v>0</v>
      </c>
      <c r="G64" s="322">
        <f>'1b'!G64-'9b mell'!G64-'9c mell'!G64</f>
        <v>0</v>
      </c>
      <c r="H64" s="322">
        <f>'1b'!H64-'9b mell'!H64-'9c mell'!H64</f>
        <v>0</v>
      </c>
      <c r="I64" s="322">
        <f>'1b'!I64-'9b mell'!I64-'9c mell'!I64</f>
        <v>0</v>
      </c>
    </row>
    <row r="65" spans="1:9" ht="15" customHeight="1">
      <c r="A65" s="18">
        <v>49</v>
      </c>
      <c r="B65" s="27" t="s">
        <v>178</v>
      </c>
      <c r="C65" s="20" t="s">
        <v>179</v>
      </c>
      <c r="D65" s="322">
        <f>'1b'!D65-'9b mell'!D65-'9c mell'!D65</f>
        <v>0</v>
      </c>
      <c r="E65" s="322">
        <f>'1b'!E65-'9b mell'!E65-'9c mell'!E65</f>
        <v>0</v>
      </c>
      <c r="F65" s="322">
        <f>'1b'!F65-'9b mell'!F65-'9c mell'!F65</f>
        <v>0</v>
      </c>
      <c r="G65" s="322">
        <f>'1b'!G65-'9b mell'!G65-'9c mell'!G65</f>
        <v>0</v>
      </c>
      <c r="H65" s="322">
        <f>'1b'!H65-'9b mell'!H65-'9c mell'!H65</f>
        <v>0</v>
      </c>
      <c r="I65" s="322">
        <f>'1b'!I65-'9b mell'!I65-'9c mell'!I65</f>
        <v>0</v>
      </c>
    </row>
    <row r="66" spans="1:9" ht="15" customHeight="1">
      <c r="A66" s="24">
        <v>50</v>
      </c>
      <c r="B66" s="25" t="s">
        <v>180</v>
      </c>
      <c r="C66" s="26" t="s">
        <v>181</v>
      </c>
      <c r="D66" s="322">
        <f>'1b'!D66-'9b mell'!D66-'9c mell'!D66</f>
        <v>375</v>
      </c>
      <c r="E66" s="322">
        <f>'1b'!E66-'9b mell'!E66-'9c mell'!E66</f>
        <v>375</v>
      </c>
      <c r="F66" s="322">
        <f>'1b'!F66-'9b mell'!F66-'9c mell'!F66</f>
        <v>0</v>
      </c>
      <c r="G66" s="322">
        <f>'1b'!G66-'9b mell'!G66-'9c mell'!G66</f>
        <v>0</v>
      </c>
      <c r="H66" s="322">
        <f>'1b'!H66-'9b mell'!H66-'9c mell'!H66</f>
        <v>0</v>
      </c>
      <c r="I66" s="322">
        <f>'1b'!I66-'9b mell'!I66-'9c mell'!I66</f>
        <v>0</v>
      </c>
    </row>
    <row r="67" spans="1:9" ht="15" customHeight="1">
      <c r="A67" s="18">
        <v>51</v>
      </c>
      <c r="B67" s="27" t="s">
        <v>182</v>
      </c>
      <c r="C67" s="20" t="s">
        <v>183</v>
      </c>
      <c r="D67" s="322">
        <f>'1b'!D67-'9b mell'!D67-'9c mell'!D67</f>
        <v>0</v>
      </c>
      <c r="E67" s="322">
        <f>'1b'!E67-'9b mell'!E67-'9c mell'!E67</f>
        <v>0</v>
      </c>
      <c r="F67" s="322">
        <f>'1b'!F67-'9b mell'!F67-'9c mell'!F67</f>
        <v>0</v>
      </c>
      <c r="G67" s="322">
        <f>'1b'!G67-'9b mell'!G67-'9c mell'!G67</f>
        <v>0</v>
      </c>
      <c r="H67" s="322">
        <f>'1b'!H67-'9b mell'!H67-'9c mell'!H67</f>
        <v>0</v>
      </c>
      <c r="I67" s="322">
        <f>'1b'!I67-'9b mell'!I67-'9c mell'!I67</f>
        <v>0</v>
      </c>
    </row>
    <row r="68" spans="1:9" ht="15" customHeight="1">
      <c r="A68" s="18">
        <v>52</v>
      </c>
      <c r="B68" s="23" t="s">
        <v>184</v>
      </c>
      <c r="C68" s="20" t="s">
        <v>185</v>
      </c>
      <c r="D68" s="322">
        <f>'1b'!D68-'9b mell'!D68-'9c mell'!D68</f>
        <v>0</v>
      </c>
      <c r="E68" s="322">
        <f>'1b'!E68-'9b mell'!E68-'9c mell'!E68</f>
        <v>0</v>
      </c>
      <c r="F68" s="322">
        <f>'1b'!F68-'9b mell'!F68-'9c mell'!F68</f>
        <v>0</v>
      </c>
      <c r="G68" s="322">
        <f>'1b'!G68-'9b mell'!G68-'9c mell'!G68</f>
        <v>0</v>
      </c>
      <c r="H68" s="322">
        <f>'1b'!H68-'9b mell'!H68-'9c mell'!H68</f>
        <v>0</v>
      </c>
      <c r="I68" s="322">
        <f>'1b'!I68-'9b mell'!I68-'9c mell'!I68</f>
        <v>0</v>
      </c>
    </row>
    <row r="69" spans="1:9" ht="15" customHeight="1">
      <c r="A69" s="18">
        <v>53</v>
      </c>
      <c r="B69" s="27" t="s">
        <v>186</v>
      </c>
      <c r="C69" s="20" t="s">
        <v>615</v>
      </c>
      <c r="D69" s="322">
        <f>'1b'!D69-'9b mell'!D69-'9c mell'!D69</f>
        <v>-70</v>
      </c>
      <c r="E69" s="322">
        <f>'1b'!E69-'9b mell'!E69-'9c mell'!E69</f>
        <v>0</v>
      </c>
      <c r="F69" s="322">
        <f>'1b'!F69-'9b mell'!F69-'9c mell'!F69</f>
        <v>0</v>
      </c>
      <c r="G69" s="322">
        <f>'1b'!G69-'9b mell'!G69-'9c mell'!G69</f>
        <v>-70</v>
      </c>
      <c r="H69" s="322">
        <f>'1b'!H69-'9b mell'!H69-'9c mell'!H69</f>
        <v>0</v>
      </c>
      <c r="I69" s="322">
        <f>'1b'!I69-'9b mell'!I69-'9c mell'!I69</f>
        <v>0</v>
      </c>
    </row>
    <row r="70" spans="1:9" ht="15" customHeight="1">
      <c r="A70" s="24">
        <v>54</v>
      </c>
      <c r="B70" s="25" t="s">
        <v>187</v>
      </c>
      <c r="C70" s="26" t="s">
        <v>188</v>
      </c>
      <c r="D70" s="322">
        <f>'1b'!D70-'9b mell'!D70-'9c mell'!D70</f>
        <v>-70</v>
      </c>
      <c r="E70" s="322">
        <f>'1b'!E70-'9b mell'!E70-'9c mell'!E70</f>
        <v>0</v>
      </c>
      <c r="F70" s="322">
        <f>'1b'!F70-'9b mell'!F70-'9c mell'!F70</f>
        <v>0</v>
      </c>
      <c r="G70" s="322">
        <f>'1b'!G70-'9b mell'!G70-'9c mell'!G70</f>
        <v>-70</v>
      </c>
      <c r="H70" s="322">
        <f>'1b'!H70-'9b mell'!H70-'9c mell'!H70</f>
        <v>0</v>
      </c>
      <c r="I70" s="322">
        <f>'1b'!I70-'9b mell'!I70-'9c mell'!I70</f>
        <v>0</v>
      </c>
    </row>
    <row r="71" spans="1:9" ht="15" customHeight="1">
      <c r="A71" s="18">
        <v>55</v>
      </c>
      <c r="B71" s="27" t="s">
        <v>189</v>
      </c>
      <c r="C71" s="20" t="s">
        <v>190</v>
      </c>
      <c r="D71" s="322">
        <f>'1b'!D71-'9b mell'!D71-'9c mell'!D71</f>
        <v>0</v>
      </c>
      <c r="E71" s="322">
        <f>'1b'!E71-'9b mell'!E71-'9c mell'!E71</f>
        <v>0</v>
      </c>
      <c r="F71" s="322">
        <f>'1b'!F71-'9b mell'!F71-'9c mell'!F71</f>
        <v>0</v>
      </c>
      <c r="G71" s="322">
        <f>'1b'!G71-'9b mell'!G71-'9c mell'!G71</f>
        <v>0</v>
      </c>
      <c r="H71" s="322">
        <f>'1b'!H71-'9b mell'!H71-'9c mell'!H71</f>
        <v>0</v>
      </c>
      <c r="I71" s="322">
        <f>'1b'!I71-'9b mell'!I71-'9c mell'!I71</f>
        <v>0</v>
      </c>
    </row>
    <row r="72" spans="1:9" ht="15" customHeight="1">
      <c r="A72" s="18">
        <v>56</v>
      </c>
      <c r="B72" s="23" t="s">
        <v>191</v>
      </c>
      <c r="C72" s="20" t="s">
        <v>192</v>
      </c>
      <c r="D72" s="322">
        <f>'1b'!D72-'9b mell'!D72-'9c mell'!D72</f>
        <v>0</v>
      </c>
      <c r="E72" s="322">
        <f>'1b'!E72-'9b mell'!E72-'9c mell'!E72</f>
        <v>0</v>
      </c>
      <c r="F72" s="322">
        <f>'1b'!F72-'9b mell'!F72-'9c mell'!F72</f>
        <v>0</v>
      </c>
      <c r="G72" s="322">
        <f>'1b'!G72-'9b mell'!G72-'9c mell'!G72</f>
        <v>0</v>
      </c>
      <c r="H72" s="322">
        <f>'1b'!H72-'9b mell'!H72-'9c mell'!H72</f>
        <v>0</v>
      </c>
      <c r="I72" s="322">
        <f>'1b'!I72-'9b mell'!I72-'9c mell'!I72</f>
        <v>0</v>
      </c>
    </row>
    <row r="73" spans="1:9" ht="15" customHeight="1">
      <c r="A73" s="18">
        <v>57</v>
      </c>
      <c r="B73" s="27" t="s">
        <v>193</v>
      </c>
      <c r="C73" s="20" t="s">
        <v>616</v>
      </c>
      <c r="D73" s="322">
        <f>'1b'!D73-'9b mell'!D73-'9c mell'!D73</f>
        <v>0</v>
      </c>
      <c r="E73" s="322">
        <f>'1b'!E73-'9b mell'!E73-'9c mell'!E73</f>
        <v>0</v>
      </c>
      <c r="F73" s="322">
        <f>'1b'!F73-'9b mell'!F73-'9c mell'!F73</f>
        <v>0</v>
      </c>
      <c r="G73" s="322">
        <f>'1b'!G73-'9b mell'!G73-'9c mell'!G73</f>
        <v>0</v>
      </c>
      <c r="H73" s="322">
        <f>'1b'!H73-'9b mell'!H73-'9c mell'!H73</f>
        <v>0</v>
      </c>
      <c r="I73" s="322">
        <f>'1b'!I73-'9b mell'!I73-'9c mell'!I73</f>
        <v>0</v>
      </c>
    </row>
    <row r="74" spans="1:9" ht="15" customHeight="1" thickBot="1">
      <c r="A74" s="31">
        <v>58</v>
      </c>
      <c r="B74" s="32" t="s">
        <v>194</v>
      </c>
      <c r="C74" s="33" t="s">
        <v>195</v>
      </c>
      <c r="D74" s="322">
        <f>'1b'!D74-'9b mell'!D74-'9c mell'!D74</f>
        <v>0</v>
      </c>
      <c r="E74" s="322">
        <f>'1b'!E74-'9b mell'!E74-'9c mell'!E74</f>
        <v>0</v>
      </c>
      <c r="F74" s="322">
        <f>'1b'!F74-'9b mell'!F74-'9c mell'!F74</f>
        <v>0</v>
      </c>
      <c r="G74" s="322">
        <f>'1b'!G74-'9b mell'!G74-'9c mell'!G74</f>
        <v>0</v>
      </c>
      <c r="H74" s="322">
        <f>'1b'!H74-'9b mell'!H74-'9c mell'!H74</f>
        <v>0</v>
      </c>
      <c r="I74" s="322">
        <f>'1b'!I74-'9b mell'!I74-'9c mell'!I74</f>
        <v>0</v>
      </c>
    </row>
    <row r="75" spans="1:9" ht="15" customHeight="1" thickBot="1">
      <c r="A75" s="35">
        <v>59</v>
      </c>
      <c r="B75" s="36" t="s">
        <v>196</v>
      </c>
      <c r="C75" s="37" t="s">
        <v>197</v>
      </c>
      <c r="D75" s="21">
        <f>'1b'!D75-'9b mell'!D75-'9c mell'!D75</f>
        <v>1027459</v>
      </c>
      <c r="E75" s="21">
        <f>'1b'!E75-'9b mell'!E75-'9c mell'!E75</f>
        <v>910216</v>
      </c>
      <c r="F75" s="21">
        <f>'1b'!F75-'9b mell'!F75-'9c mell'!F75</f>
        <v>3069</v>
      </c>
      <c r="G75" s="21">
        <f>'1b'!G75-'9b mell'!G75-'9c mell'!G75</f>
        <v>84044</v>
      </c>
      <c r="H75" s="21">
        <f>'1b'!H75-'9b mell'!H75-'9c mell'!H75</f>
        <v>28051</v>
      </c>
      <c r="I75" s="21">
        <f>'1b'!I75-'9b mell'!I75-'9c mell'!I75</f>
        <v>2079</v>
      </c>
    </row>
    <row r="76" spans="1:9">
      <c r="A76" s="39">
        <v>60</v>
      </c>
      <c r="B76" s="40" t="s">
        <v>198</v>
      </c>
      <c r="C76" s="313" t="s">
        <v>199</v>
      </c>
      <c r="D76" s="322">
        <f>'1b'!D76-'9b mell'!D76-'9c mell'!D76</f>
        <v>0</v>
      </c>
      <c r="E76" s="322">
        <f>'1b'!E76-'9b mell'!E76-'9c mell'!E76</f>
        <v>0</v>
      </c>
      <c r="F76" s="322">
        <f>'1b'!F76-'9b mell'!F76-'9c mell'!F76</f>
        <v>0</v>
      </c>
      <c r="G76" s="322">
        <f>'1b'!G76-'9b mell'!G76-'9c mell'!G76</f>
        <v>0</v>
      </c>
      <c r="H76" s="322">
        <f>'1b'!H76-'9b mell'!H76-'9c mell'!H76</f>
        <v>0</v>
      </c>
      <c r="I76" s="322">
        <f>'1b'!I76-'9b mell'!I76-'9c mell'!I76</f>
        <v>0</v>
      </c>
    </row>
    <row r="77" spans="1:9">
      <c r="A77" s="24">
        <v>61</v>
      </c>
      <c r="B77" s="42" t="s">
        <v>200</v>
      </c>
      <c r="C77" s="305" t="s">
        <v>201</v>
      </c>
      <c r="D77" s="322">
        <f>'1b'!D77-'9b mell'!D77-'9c mell'!D77</f>
        <v>0</v>
      </c>
      <c r="E77" s="322">
        <f>'1b'!E77-'9b mell'!E77-'9c mell'!E77</f>
        <v>0</v>
      </c>
      <c r="F77" s="322">
        <f>'1b'!F77-'9b mell'!F77-'9c mell'!F77</f>
        <v>0</v>
      </c>
      <c r="G77" s="322">
        <f>'1b'!G77-'9b mell'!G77-'9c mell'!G77</f>
        <v>0</v>
      </c>
      <c r="H77" s="322">
        <f>'1b'!H77-'9b mell'!H77-'9c mell'!H77</f>
        <v>0</v>
      </c>
      <c r="I77" s="322">
        <f>'1b'!I77-'9b mell'!I77-'9c mell'!I77</f>
        <v>0</v>
      </c>
    </row>
    <row r="78" spans="1:9">
      <c r="A78" s="24">
        <v>62</v>
      </c>
      <c r="B78" s="23" t="s">
        <v>202</v>
      </c>
      <c r="C78" s="305" t="s">
        <v>203</v>
      </c>
      <c r="D78" s="322">
        <f>'1b'!D78-'9b mell'!D78-'9c mell'!D78</f>
        <v>248855</v>
      </c>
      <c r="E78" s="322">
        <f>'1b'!E78-'9b mell'!E78-'9c mell'!E78</f>
        <v>229666</v>
      </c>
      <c r="F78" s="322">
        <f>'1b'!F78-'9b mell'!F78-'9c mell'!F78</f>
        <v>4273</v>
      </c>
      <c r="G78" s="322">
        <f>'1b'!G78-'9b mell'!G78-'9c mell'!G78</f>
        <v>9447</v>
      </c>
      <c r="H78" s="322">
        <f>'1b'!H78-'9b mell'!H78-'9c mell'!H78</f>
        <v>4091</v>
      </c>
      <c r="I78" s="322">
        <f>'1b'!I78-'9b mell'!I78-'9c mell'!I78</f>
        <v>1378</v>
      </c>
    </row>
    <row r="79" spans="1:9">
      <c r="A79" s="24">
        <v>63</v>
      </c>
      <c r="B79" s="23" t="s">
        <v>204</v>
      </c>
      <c r="C79" s="305" t="s">
        <v>205</v>
      </c>
      <c r="D79" s="322">
        <f>'1b'!D79-'9b mell'!D79-'9c mell'!D79</f>
        <v>0</v>
      </c>
      <c r="E79" s="322">
        <f>'1b'!E79-'9b mell'!E79-'9c mell'!E79</f>
        <v>0</v>
      </c>
      <c r="F79" s="322">
        <f>'1b'!F79-'9b mell'!F79-'9c mell'!F79</f>
        <v>0</v>
      </c>
      <c r="G79" s="322">
        <f>'1b'!G79-'9b mell'!G79-'9c mell'!G79</f>
        <v>0</v>
      </c>
      <c r="H79" s="322">
        <f>'1b'!H79-'9b mell'!H79-'9c mell'!H79</f>
        <v>0</v>
      </c>
      <c r="I79" s="322">
        <f>'1b'!I79-'9b mell'!I79-'9c mell'!I79</f>
        <v>0</v>
      </c>
    </row>
    <row r="80" spans="1:9">
      <c r="A80" s="24">
        <v>64</v>
      </c>
      <c r="B80" s="25" t="s">
        <v>206</v>
      </c>
      <c r="C80" s="305" t="s">
        <v>207</v>
      </c>
      <c r="D80" s="322">
        <f>'1b'!D80-'9b mell'!D80-'9c mell'!D80</f>
        <v>248855</v>
      </c>
      <c r="E80" s="322">
        <f>'1b'!E80-'9b mell'!E80-'9c mell'!E80</f>
        <v>229666</v>
      </c>
      <c r="F80" s="322">
        <f>'1b'!F80-'9b mell'!F80-'9c mell'!F80</f>
        <v>4273</v>
      </c>
      <c r="G80" s="322">
        <f>'1b'!G80-'9b mell'!G80-'9c mell'!G80</f>
        <v>9447</v>
      </c>
      <c r="H80" s="322">
        <f>'1b'!H80-'9b mell'!H80-'9c mell'!H80</f>
        <v>4091</v>
      </c>
      <c r="I80" s="322">
        <f>'1b'!I80-'9b mell'!I80-'9c mell'!I80</f>
        <v>1378</v>
      </c>
    </row>
    <row r="81" spans="1:9">
      <c r="A81" s="24">
        <v>65</v>
      </c>
      <c r="B81" s="44" t="s">
        <v>208</v>
      </c>
      <c r="C81" s="305" t="s">
        <v>209</v>
      </c>
      <c r="D81" s="322">
        <f>'1b'!D81-'9b mell'!D81-'9c mell'!D81</f>
        <v>31298</v>
      </c>
      <c r="E81" s="322">
        <f>'1b'!E81-'9b mell'!E81-'9c mell'!E81</f>
        <v>31298</v>
      </c>
      <c r="F81" s="322">
        <f>'1b'!F81-'9b mell'!F81-'9c mell'!F81</f>
        <v>0</v>
      </c>
      <c r="G81" s="322">
        <f>'1b'!G81-'9b mell'!G81-'9c mell'!G81</f>
        <v>0</v>
      </c>
      <c r="H81" s="322">
        <f>'1b'!H81-'9b mell'!H81-'9c mell'!H81</f>
        <v>0</v>
      </c>
      <c r="I81" s="322">
        <f>'1b'!I81-'9b mell'!I81-'9c mell'!I81</f>
        <v>0</v>
      </c>
    </row>
    <row r="82" spans="1:9">
      <c r="A82" s="24">
        <v>66</v>
      </c>
      <c r="B82" s="44" t="s">
        <v>210</v>
      </c>
      <c r="C82" s="305" t="s">
        <v>211</v>
      </c>
      <c r="D82" s="322">
        <f>'1b'!D82-'9b mell'!D82-'9c mell'!D82</f>
        <v>0</v>
      </c>
      <c r="E82" s="322">
        <f>'1b'!E82-'9b mell'!E82-'9c mell'!E82</f>
        <v>0</v>
      </c>
      <c r="F82" s="322">
        <f>'1b'!F82-'9b mell'!F82-'9c mell'!F82</f>
        <v>0</v>
      </c>
      <c r="G82" s="322">
        <f>'1b'!G82-'9b mell'!G82-'9c mell'!G82</f>
        <v>0</v>
      </c>
      <c r="H82" s="322">
        <f>'1b'!H82-'9b mell'!H82-'9c mell'!H82</f>
        <v>0</v>
      </c>
      <c r="I82" s="322">
        <f>'1b'!I82-'9b mell'!I82-'9c mell'!I82</f>
        <v>0</v>
      </c>
    </row>
    <row r="83" spans="1:9">
      <c r="A83" s="24">
        <v>67</v>
      </c>
      <c r="B83" s="44" t="s">
        <v>212</v>
      </c>
      <c r="C83" s="305" t="s">
        <v>213</v>
      </c>
      <c r="D83" s="322">
        <f>'1b'!D83-'9b mell'!D83-'9c mell'!D83</f>
        <v>429718</v>
      </c>
      <c r="E83" s="322">
        <f>'1b'!E83-'9b mell'!E83-'9c mell'!E83</f>
        <v>0</v>
      </c>
      <c r="F83" s="322">
        <f>'1b'!F83-'9b mell'!F83-'9c mell'!F83</f>
        <v>149183</v>
      </c>
      <c r="G83" s="322">
        <f>'1b'!G83-'9b mell'!G83-'9c mell'!G83</f>
        <v>133122</v>
      </c>
      <c r="H83" s="322">
        <f>'1b'!H83-'9b mell'!H83-'9c mell'!H83</f>
        <v>99765</v>
      </c>
      <c r="I83" s="322">
        <f>'1b'!I83-'9b mell'!I83-'9c mell'!I83</f>
        <v>47648</v>
      </c>
    </row>
    <row r="84" spans="1:9">
      <c r="A84" s="24">
        <v>68</v>
      </c>
      <c r="B84" s="44" t="s">
        <v>214</v>
      </c>
      <c r="C84" s="305" t="s">
        <v>215</v>
      </c>
      <c r="D84" s="322">
        <f>'1b'!D84-'9b mell'!D84-'9c mell'!D84</f>
        <v>0</v>
      </c>
      <c r="E84" s="322">
        <f>'1b'!E84-'9b mell'!E84-'9c mell'!E84</f>
        <v>0</v>
      </c>
      <c r="F84" s="322">
        <f>'1b'!F84-'9b mell'!F84-'9c mell'!F84</f>
        <v>0</v>
      </c>
      <c r="G84" s="322">
        <f>'1b'!G84-'9b mell'!G84-'9c mell'!G84</f>
        <v>0</v>
      </c>
      <c r="H84" s="322">
        <f>'1b'!H84-'9b mell'!H84-'9c mell'!H84</f>
        <v>0</v>
      </c>
      <c r="I84" s="322">
        <f>'1b'!I84-'9b mell'!I84-'9c mell'!I84</f>
        <v>0</v>
      </c>
    </row>
    <row r="85" spans="1:9">
      <c r="A85" s="24">
        <v>69</v>
      </c>
      <c r="B85" s="27" t="s">
        <v>216</v>
      </c>
      <c r="C85" s="305" t="s">
        <v>217</v>
      </c>
      <c r="D85" s="322">
        <f>'1b'!D85-'9b mell'!D85-'9c mell'!D85</f>
        <v>0</v>
      </c>
      <c r="E85" s="322">
        <f>'1b'!E85-'9b mell'!E85-'9c mell'!E85</f>
        <v>0</v>
      </c>
      <c r="F85" s="322">
        <f>'1b'!F85-'9b mell'!F85-'9c mell'!F85</f>
        <v>0</v>
      </c>
      <c r="G85" s="322">
        <f>'1b'!G85-'9b mell'!G85-'9c mell'!G85</f>
        <v>0</v>
      </c>
      <c r="H85" s="322">
        <f>'1b'!H85-'9b mell'!H85-'9c mell'!H85</f>
        <v>0</v>
      </c>
      <c r="I85" s="322">
        <f>'1b'!I85-'9b mell'!I85-'9c mell'!I85</f>
        <v>0</v>
      </c>
    </row>
    <row r="86" spans="1:9">
      <c r="A86" s="24">
        <v>70</v>
      </c>
      <c r="B86" s="30" t="s">
        <v>218</v>
      </c>
      <c r="C86" s="305" t="s">
        <v>219</v>
      </c>
      <c r="D86" s="322">
        <f>'1b'!D86-'9b mell'!D86-'9c mell'!D86</f>
        <v>709871</v>
      </c>
      <c r="E86" s="322">
        <f>'1b'!E86-'9b mell'!E86-'9c mell'!E86</f>
        <v>260964</v>
      </c>
      <c r="F86" s="322">
        <f>'1b'!F86-'9b mell'!F86-'9c mell'!F86</f>
        <v>153456</v>
      </c>
      <c r="G86" s="322">
        <f>'1b'!G86-'9b mell'!G86-'9c mell'!G86</f>
        <v>142569</v>
      </c>
      <c r="H86" s="322">
        <f>'1b'!H86-'9b mell'!H86-'9c mell'!H86</f>
        <v>103856</v>
      </c>
      <c r="I86" s="322">
        <f>'1b'!I86-'9b mell'!I86-'9c mell'!I86</f>
        <v>49026</v>
      </c>
    </row>
    <row r="87" spans="1:9">
      <c r="A87" s="24">
        <v>71</v>
      </c>
      <c r="B87" s="42" t="s">
        <v>220</v>
      </c>
      <c r="C87" s="305" t="s">
        <v>221</v>
      </c>
      <c r="D87" s="322">
        <f>'1b'!D87-'9b mell'!D87-'9c mell'!D87</f>
        <v>0</v>
      </c>
      <c r="E87" s="322">
        <f>'1b'!E87-'9b mell'!E87-'9c mell'!E87</f>
        <v>0</v>
      </c>
      <c r="F87" s="322">
        <f>'1b'!F87-'9b mell'!F87-'9c mell'!F87</f>
        <v>0</v>
      </c>
      <c r="G87" s="322">
        <f>'1b'!G87-'9b mell'!G87-'9c mell'!G87</f>
        <v>0</v>
      </c>
      <c r="H87" s="322">
        <f>'1b'!H87-'9b mell'!H87-'9c mell'!H87</f>
        <v>0</v>
      </c>
      <c r="I87" s="322">
        <f>'1b'!I87-'9b mell'!I87-'9c mell'!I87</f>
        <v>0</v>
      </c>
    </row>
    <row r="88" spans="1:9">
      <c r="A88" s="24">
        <v>72</v>
      </c>
      <c r="B88" s="42" t="s">
        <v>222</v>
      </c>
      <c r="C88" s="305" t="s">
        <v>223</v>
      </c>
      <c r="D88" s="322">
        <f>'1b'!D88-'9b mell'!D88-'9c mell'!D88</f>
        <v>709871</v>
      </c>
      <c r="E88" s="322">
        <f>'1b'!E88-'9b mell'!E88-'9c mell'!E88</f>
        <v>260964</v>
      </c>
      <c r="F88" s="322">
        <f>'1b'!F88-'9b mell'!F88-'9c mell'!F88</f>
        <v>153456</v>
      </c>
      <c r="G88" s="322">
        <f>'1b'!G88-'9b mell'!G88-'9c mell'!G88</f>
        <v>142569</v>
      </c>
      <c r="H88" s="322">
        <f>'1b'!H88-'9b mell'!H88-'9c mell'!H88</f>
        <v>103856</v>
      </c>
      <c r="I88" s="322">
        <f>'1b'!I88-'9b mell'!I88-'9c mell'!I88</f>
        <v>49026</v>
      </c>
    </row>
    <row r="89" spans="1:9" ht="15.75" thickBot="1">
      <c r="A89" s="314">
        <v>73</v>
      </c>
      <c r="B89" s="315" t="s">
        <v>224</v>
      </c>
      <c r="C89" s="315"/>
      <c r="D89" s="316">
        <f>'1b'!D89-'9b mell'!D89-'9c mell'!D89</f>
        <v>1737330</v>
      </c>
      <c r="E89" s="316">
        <f>'1b'!E89-'9b mell'!E89-'9c mell'!E89</f>
        <v>1171180</v>
      </c>
      <c r="F89" s="316">
        <f>'1b'!F89-'9b mell'!F89-'9c mell'!F89</f>
        <v>156525</v>
      </c>
      <c r="G89" s="316">
        <f>'1b'!G89-'9b mell'!G89-'9c mell'!G89</f>
        <v>226613</v>
      </c>
      <c r="H89" s="316">
        <f>'1b'!H89-'9b mell'!H89-'9c mell'!H89</f>
        <v>131907</v>
      </c>
      <c r="I89" s="316">
        <f>'1b'!I89-'9b mell'!I89-'9c mell'!I89</f>
        <v>51105</v>
      </c>
    </row>
    <row r="90" spans="1:9" ht="15.75" thickTop="1">
      <c r="A90" s="57">
        <v>1</v>
      </c>
      <c r="B90" s="58" t="s">
        <v>228</v>
      </c>
      <c r="C90" s="59" t="s">
        <v>229</v>
      </c>
      <c r="D90" s="349">
        <f>'2d'!D8-'9b mell'!D90-'9c mell'!D90</f>
        <v>321876</v>
      </c>
      <c r="E90" s="349">
        <f>'2d'!E8-'9b mell'!E90-'9c mell'!E90</f>
        <v>29497</v>
      </c>
      <c r="F90" s="349">
        <f>'2d'!F8-'9b mell'!F90-'9c mell'!F90</f>
        <v>93075</v>
      </c>
      <c r="G90" s="349">
        <f>'2d'!G8-'9b mell'!G90-'9c mell'!G90</f>
        <v>116545</v>
      </c>
      <c r="H90" s="349">
        <f>'2d'!H8-'9b mell'!H90-'9c mell'!H90</f>
        <v>66564</v>
      </c>
      <c r="I90" s="349">
        <f>'2d'!I8-'9b mell'!I90-'9c mell'!I90</f>
        <v>16195</v>
      </c>
    </row>
    <row r="91" spans="1:9">
      <c r="A91" s="57">
        <v>2</v>
      </c>
      <c r="B91" s="25" t="s">
        <v>230</v>
      </c>
      <c r="C91" s="59" t="s">
        <v>231</v>
      </c>
      <c r="D91" s="349">
        <f>'2d'!D9-'9b mell'!D91-'9c mell'!D91</f>
        <v>79524</v>
      </c>
      <c r="E91" s="349">
        <f>'2d'!E9-'9b mell'!E91-'9c mell'!E91</f>
        <v>8726</v>
      </c>
      <c r="F91" s="349">
        <f>'2d'!F9-'9b mell'!F91-'9c mell'!F91</f>
        <v>26391</v>
      </c>
      <c r="G91" s="349">
        <f>'2d'!G9-'9b mell'!G91-'9c mell'!G91</f>
        <v>21932</v>
      </c>
      <c r="H91" s="349">
        <f>'2d'!H9-'9b mell'!H91-'9c mell'!H91</f>
        <v>17920</v>
      </c>
      <c r="I91" s="349">
        <f>'2d'!I9-'9b mell'!I91-'9c mell'!I91</f>
        <v>4555</v>
      </c>
    </row>
    <row r="92" spans="1:9">
      <c r="A92" s="57">
        <v>3</v>
      </c>
      <c r="B92" s="25" t="s">
        <v>232</v>
      </c>
      <c r="C92" s="59" t="s">
        <v>233</v>
      </c>
      <c r="D92" s="349">
        <f>'2d'!D10-'9b mell'!D92-'9c mell'!D92</f>
        <v>236627</v>
      </c>
      <c r="E92" s="349">
        <f>'2d'!E10-'9b mell'!E92-'9c mell'!E92</f>
        <v>51058</v>
      </c>
      <c r="F92" s="349">
        <f>'2d'!F10-'9b mell'!F92-'9c mell'!F92</f>
        <v>32000</v>
      </c>
      <c r="G92" s="349">
        <f>'2d'!G10-'9b mell'!G92-'9c mell'!G92</f>
        <v>80084</v>
      </c>
      <c r="H92" s="349">
        <f>'2d'!H10-'9b mell'!H92-'9c mell'!H92</f>
        <v>46575</v>
      </c>
      <c r="I92" s="349">
        <f>'2d'!I10-'9b mell'!I92-'9c mell'!I92</f>
        <v>26910</v>
      </c>
    </row>
    <row r="93" spans="1:9">
      <c r="A93" s="57">
        <v>4</v>
      </c>
      <c r="B93" s="27" t="s">
        <v>234</v>
      </c>
      <c r="C93" s="61" t="s">
        <v>235</v>
      </c>
      <c r="D93" s="349">
        <f>'2d'!D11-'9b mell'!D93-'9c mell'!D93</f>
        <v>0</v>
      </c>
      <c r="E93" s="349">
        <f>'2d'!E11-'9b mell'!E93-'9c mell'!E93</f>
        <v>0</v>
      </c>
      <c r="F93" s="349">
        <f>'2d'!F11-'9b mell'!F93-'9c mell'!F93</f>
        <v>0</v>
      </c>
      <c r="G93" s="349">
        <f>'2d'!G11-'9b mell'!G93-'9c mell'!G93</f>
        <v>0</v>
      </c>
      <c r="H93" s="349">
        <f>'2d'!H11-'9b mell'!H93-'9c mell'!H93</f>
        <v>0</v>
      </c>
      <c r="I93" s="349">
        <f>'2d'!I11-'9b mell'!I93-'9c mell'!I93</f>
        <v>0</v>
      </c>
    </row>
    <row r="94" spans="1:9">
      <c r="A94" s="57">
        <v>5</v>
      </c>
      <c r="B94" s="27" t="s">
        <v>236</v>
      </c>
      <c r="C94" s="61" t="s">
        <v>237</v>
      </c>
      <c r="D94" s="349">
        <f>'2d'!D12-'9b mell'!D94-'9c mell'!D94</f>
        <v>6554</v>
      </c>
      <c r="E94" s="349">
        <f>'2d'!E12-'9b mell'!E94-'9c mell'!E94</f>
        <v>6554</v>
      </c>
      <c r="F94" s="349">
        <f>'2d'!F12-'9b mell'!F94-'9c mell'!F94</f>
        <v>0</v>
      </c>
      <c r="G94" s="349">
        <f>'2d'!G12-'9b mell'!G94-'9c mell'!G94</f>
        <v>0</v>
      </c>
      <c r="H94" s="349">
        <f>'2d'!H12-'9b mell'!H94-'9c mell'!H94</f>
        <v>0</v>
      </c>
      <c r="I94" s="349">
        <f>'2d'!I12-'9b mell'!I94-'9c mell'!I94</f>
        <v>0</v>
      </c>
    </row>
    <row r="95" spans="1:9">
      <c r="A95" s="57">
        <v>6</v>
      </c>
      <c r="B95" s="63" t="s">
        <v>238</v>
      </c>
      <c r="C95" s="61" t="s">
        <v>239</v>
      </c>
      <c r="D95" s="349">
        <f>'2d'!D13-'9b mell'!D95-'9c mell'!D95</f>
        <v>0</v>
      </c>
      <c r="E95" s="349">
        <f>'2d'!E13-'9b mell'!E95-'9c mell'!E95</f>
        <v>0</v>
      </c>
      <c r="F95" s="349">
        <f>'2d'!F13-'9b mell'!F95-'9c mell'!F95</f>
        <v>0</v>
      </c>
      <c r="G95" s="349">
        <f>'2d'!G13-'9b mell'!G95-'9c mell'!G95</f>
        <v>0</v>
      </c>
      <c r="H95" s="349">
        <f>'2d'!H13-'9b mell'!H95-'9c mell'!H95</f>
        <v>0</v>
      </c>
      <c r="I95" s="349">
        <f>'2d'!I13-'9b mell'!I95-'9c mell'!I95</f>
        <v>0</v>
      </c>
    </row>
    <row r="96" spans="1:9">
      <c r="A96" s="57">
        <v>7</v>
      </c>
      <c r="B96" s="63" t="s">
        <v>240</v>
      </c>
      <c r="C96" s="61" t="s">
        <v>241</v>
      </c>
      <c r="D96" s="349">
        <f>'2d'!D14-'9b mell'!D96-'9c mell'!D96</f>
        <v>900</v>
      </c>
      <c r="E96" s="349">
        <f>'2d'!E14-'9b mell'!E96-'9c mell'!E96</f>
        <v>900</v>
      </c>
      <c r="F96" s="349">
        <f>'2d'!F14-'9b mell'!F96-'9c mell'!F96</f>
        <v>0</v>
      </c>
      <c r="G96" s="349">
        <f>'2d'!G14-'9b mell'!G96-'9c mell'!G96</f>
        <v>0</v>
      </c>
      <c r="H96" s="349">
        <f>'2d'!H14-'9b mell'!H96-'9c mell'!H96</f>
        <v>0</v>
      </c>
      <c r="I96" s="349">
        <f>'2d'!I14-'9b mell'!I96-'9c mell'!I96</f>
        <v>0</v>
      </c>
    </row>
    <row r="97" spans="1:9">
      <c r="A97" s="57">
        <v>8</v>
      </c>
      <c r="B97" s="63" t="s">
        <v>242</v>
      </c>
      <c r="C97" s="61" t="s">
        <v>243</v>
      </c>
      <c r="D97" s="349">
        <f>'2d'!D15-'9b mell'!D97-'9c mell'!D97</f>
        <v>13085</v>
      </c>
      <c r="E97" s="349">
        <f>'2d'!E15-'9b mell'!E97-'9c mell'!E97</f>
        <v>13085</v>
      </c>
      <c r="F97" s="349">
        <f>'2d'!F15-'9b mell'!F97-'9c mell'!F97</f>
        <v>0</v>
      </c>
      <c r="G97" s="349">
        <f>'2d'!G15-'9b mell'!G97-'9c mell'!G97</f>
        <v>0</v>
      </c>
      <c r="H97" s="349">
        <f>'2d'!H15-'9b mell'!H97-'9c mell'!H97</f>
        <v>0</v>
      </c>
      <c r="I97" s="349">
        <f>'2d'!I15-'9b mell'!I97-'9c mell'!I97</f>
        <v>0</v>
      </c>
    </row>
    <row r="98" spans="1:9">
      <c r="A98" s="57">
        <v>9</v>
      </c>
      <c r="B98" s="27" t="s">
        <v>244</v>
      </c>
      <c r="C98" s="61" t="s">
        <v>245</v>
      </c>
      <c r="D98" s="349">
        <f>'2d'!D16-'9b mell'!D98-'9c mell'!D98</f>
        <v>10079</v>
      </c>
      <c r="E98" s="349">
        <f>'2d'!E16-'9b mell'!E98-'9c mell'!E98</f>
        <v>10079</v>
      </c>
      <c r="F98" s="349">
        <f>'2d'!F16-'9b mell'!F98-'9c mell'!F98</f>
        <v>0</v>
      </c>
      <c r="G98" s="349">
        <f>'2d'!G16-'9b mell'!G98-'9c mell'!G98</f>
        <v>0</v>
      </c>
      <c r="H98" s="349">
        <f>'2d'!H16-'9b mell'!H98-'9c mell'!H98</f>
        <v>0</v>
      </c>
      <c r="I98" s="349">
        <f>'2d'!I16-'9b mell'!I98-'9c mell'!I98</f>
        <v>0</v>
      </c>
    </row>
    <row r="99" spans="1:9">
      <c r="A99" s="57">
        <v>10</v>
      </c>
      <c r="B99" s="27" t="s">
        <v>246</v>
      </c>
      <c r="C99" s="61" t="s">
        <v>247</v>
      </c>
      <c r="D99" s="349">
        <f>'2d'!D17-'9b mell'!D99-'9c mell'!D99</f>
        <v>0</v>
      </c>
      <c r="E99" s="349">
        <f>'2d'!E17-'9b mell'!E99-'9c mell'!E99</f>
        <v>0</v>
      </c>
      <c r="F99" s="349">
        <f>'2d'!F17-'9b mell'!F99-'9c mell'!F99</f>
        <v>0</v>
      </c>
      <c r="G99" s="349">
        <f>'2d'!G17-'9b mell'!G99-'9c mell'!G99</f>
        <v>0</v>
      </c>
      <c r="H99" s="349">
        <f>'2d'!H17-'9b mell'!H99-'9c mell'!H99</f>
        <v>0</v>
      </c>
      <c r="I99" s="349">
        <f>'2d'!I17-'9b mell'!I99-'9c mell'!I99</f>
        <v>0</v>
      </c>
    </row>
    <row r="100" spans="1:9">
      <c r="A100" s="57">
        <v>11</v>
      </c>
      <c r="B100" s="27" t="s">
        <v>248</v>
      </c>
      <c r="C100" s="61" t="s">
        <v>249</v>
      </c>
      <c r="D100" s="349">
        <f>'2d'!D18-'9b mell'!D100-'9c mell'!D100</f>
        <v>20512</v>
      </c>
      <c r="E100" s="349">
        <f>'2d'!E18-'9b mell'!E100-'9c mell'!E100</f>
        <v>20512</v>
      </c>
      <c r="F100" s="349">
        <f>'2d'!F18-'9b mell'!F100-'9c mell'!F100</f>
        <v>0</v>
      </c>
      <c r="G100" s="349">
        <f>'2d'!G18-'9b mell'!G100-'9c mell'!G100</f>
        <v>0</v>
      </c>
      <c r="H100" s="349">
        <f>'2d'!H18-'9b mell'!H100-'9c mell'!H100</f>
        <v>0</v>
      </c>
      <c r="I100" s="349">
        <f>'2d'!I18-'9b mell'!I100-'9c mell'!I100</f>
        <v>0</v>
      </c>
    </row>
    <row r="101" spans="1:9">
      <c r="A101" s="57">
        <v>12</v>
      </c>
      <c r="B101" s="30" t="s">
        <v>250</v>
      </c>
      <c r="C101" s="59" t="s">
        <v>251</v>
      </c>
      <c r="D101" s="349">
        <f>'2d'!D19-'9b mell'!D101-'9c mell'!D101</f>
        <v>51130</v>
      </c>
      <c r="E101" s="349">
        <f>'2d'!E19-'9b mell'!E101-'9c mell'!E101</f>
        <v>51130</v>
      </c>
      <c r="F101" s="349">
        <f>'2d'!F19-'9b mell'!F101-'9c mell'!F101</f>
        <v>0</v>
      </c>
      <c r="G101" s="349">
        <f>'2d'!G19-'9b mell'!G101-'9c mell'!G101</f>
        <v>0</v>
      </c>
      <c r="H101" s="349">
        <f>'2d'!H19-'9b mell'!H101-'9c mell'!H101</f>
        <v>0</v>
      </c>
      <c r="I101" s="349">
        <f>'2d'!I19-'9b mell'!I101-'9c mell'!I101</f>
        <v>0</v>
      </c>
    </row>
    <row r="102" spans="1:9">
      <c r="A102" s="57">
        <v>13</v>
      </c>
      <c r="B102" s="64" t="s">
        <v>252</v>
      </c>
      <c r="C102" s="61" t="s">
        <v>253</v>
      </c>
      <c r="D102" s="349">
        <f>'2d'!D20-'9b mell'!D102-'9c mell'!D102</f>
        <v>0</v>
      </c>
      <c r="E102" s="349">
        <f>'2d'!E20-'9b mell'!E102-'9c mell'!E102</f>
        <v>0</v>
      </c>
      <c r="F102" s="349">
        <f>'2d'!F20-'9b mell'!F102-'9c mell'!F102</f>
        <v>0</v>
      </c>
      <c r="G102" s="349">
        <f>'2d'!G20-'9b mell'!G102-'9c mell'!G102</f>
        <v>0</v>
      </c>
      <c r="H102" s="349">
        <f>'2d'!H20-'9b mell'!H102-'9c mell'!H102</f>
        <v>0</v>
      </c>
      <c r="I102" s="349">
        <f>'2d'!I20-'9b mell'!I102-'9c mell'!I102</f>
        <v>0</v>
      </c>
    </row>
    <row r="103" spans="1:9">
      <c r="A103" s="57">
        <v>14</v>
      </c>
      <c r="B103" s="64" t="s">
        <v>254</v>
      </c>
      <c r="C103" s="61" t="s">
        <v>255</v>
      </c>
      <c r="D103" s="349">
        <f>'2d'!D21-'9b mell'!D103-'9c mell'!D103</f>
        <v>679</v>
      </c>
      <c r="E103" s="349">
        <f>'2d'!E21-'9b mell'!E103-'9c mell'!E103</f>
        <v>541</v>
      </c>
      <c r="F103" s="349">
        <f>'2d'!F21-'9b mell'!F103-'9c mell'!F103</f>
        <v>7</v>
      </c>
      <c r="G103" s="349">
        <f>'2d'!G21-'9b mell'!G103-'9c mell'!G103</f>
        <v>58</v>
      </c>
      <c r="H103" s="349">
        <f>'2d'!H21-'9b mell'!H103-'9c mell'!H103</f>
        <v>58</v>
      </c>
      <c r="I103" s="349">
        <f>'2d'!I21-'9b mell'!I103-'9c mell'!I103</f>
        <v>15</v>
      </c>
    </row>
    <row r="104" spans="1:9" ht="25.5">
      <c r="A104" s="57">
        <v>15</v>
      </c>
      <c r="B104" s="64" t="s">
        <v>256</v>
      </c>
      <c r="C104" s="61" t="s">
        <v>257</v>
      </c>
      <c r="D104" s="349">
        <f>'2d'!D22-'9b mell'!D104-'9c mell'!D104</f>
        <v>0</v>
      </c>
      <c r="E104" s="349">
        <f>'2d'!E22-'9b mell'!E104-'9c mell'!E104</f>
        <v>0</v>
      </c>
      <c r="F104" s="349">
        <f>'2d'!F22-'9b mell'!F104-'9c mell'!F104</f>
        <v>0</v>
      </c>
      <c r="G104" s="349">
        <f>'2d'!G22-'9b mell'!G104-'9c mell'!G104</f>
        <v>0</v>
      </c>
      <c r="H104" s="349">
        <f>'2d'!H22-'9b mell'!H104-'9c mell'!H104</f>
        <v>0</v>
      </c>
      <c r="I104" s="349">
        <f>'2d'!I22-'9b mell'!I104-'9c mell'!I104</f>
        <v>0</v>
      </c>
    </row>
    <row r="105" spans="1:9" ht="25.5">
      <c r="A105" s="57">
        <v>16</v>
      </c>
      <c r="B105" s="64" t="s">
        <v>258</v>
      </c>
      <c r="C105" s="61" t="s">
        <v>259</v>
      </c>
      <c r="D105" s="349">
        <f>'2d'!D23-'9b mell'!D105-'9c mell'!D105</f>
        <v>0</v>
      </c>
      <c r="E105" s="349">
        <f>'2d'!E23-'9b mell'!E105-'9c mell'!E105</f>
        <v>0</v>
      </c>
      <c r="F105" s="349">
        <f>'2d'!F23-'9b mell'!F105-'9c mell'!F105</f>
        <v>0</v>
      </c>
      <c r="G105" s="349">
        <f>'2d'!G23-'9b mell'!G105-'9c mell'!G105</f>
        <v>0</v>
      </c>
      <c r="H105" s="349">
        <f>'2d'!H23-'9b mell'!H105-'9c mell'!H105</f>
        <v>0</v>
      </c>
      <c r="I105" s="349">
        <f>'2d'!I23-'9b mell'!I105-'9c mell'!I105</f>
        <v>0</v>
      </c>
    </row>
    <row r="106" spans="1:9" ht="25.5">
      <c r="A106" s="57">
        <v>17</v>
      </c>
      <c r="B106" s="64" t="s">
        <v>260</v>
      </c>
      <c r="C106" s="61" t="s">
        <v>261</v>
      </c>
      <c r="D106" s="349">
        <f>'2d'!D24-'9b mell'!D106-'9c mell'!D106</f>
        <v>0</v>
      </c>
      <c r="E106" s="349">
        <f>'2d'!E24-'9b mell'!E106-'9c mell'!E106</f>
        <v>0</v>
      </c>
      <c r="F106" s="349">
        <f>'2d'!F24-'9b mell'!F106-'9c mell'!F106</f>
        <v>0</v>
      </c>
      <c r="G106" s="349">
        <f>'2d'!G24-'9b mell'!G106-'9c mell'!G106</f>
        <v>0</v>
      </c>
      <c r="H106" s="349">
        <f>'2d'!H24-'9b mell'!H106-'9c mell'!H106</f>
        <v>0</v>
      </c>
      <c r="I106" s="349">
        <f>'2d'!I24-'9b mell'!I106-'9c mell'!I106</f>
        <v>0</v>
      </c>
    </row>
    <row r="107" spans="1:9">
      <c r="A107" s="57">
        <v>18</v>
      </c>
      <c r="B107" s="64" t="s">
        <v>262</v>
      </c>
      <c r="C107" s="61" t="s">
        <v>263</v>
      </c>
      <c r="D107" s="349">
        <f>'2d'!D25-'9b mell'!D107-'9c mell'!D107</f>
        <v>122560</v>
      </c>
      <c r="E107" s="349">
        <f>'2d'!E25-'9b mell'!E107-'9c mell'!E107</f>
        <v>122560</v>
      </c>
      <c r="F107" s="349">
        <f>'2d'!F25-'9b mell'!F107-'9c mell'!F107</f>
        <v>0</v>
      </c>
      <c r="G107" s="349">
        <f>'2d'!G25-'9b mell'!G107-'9c mell'!G107</f>
        <v>0</v>
      </c>
      <c r="H107" s="349">
        <f>'2d'!H25-'9b mell'!H107-'9c mell'!H107</f>
        <v>0</v>
      </c>
      <c r="I107" s="349">
        <f>'2d'!I25-'9b mell'!I107-'9c mell'!I107</f>
        <v>0</v>
      </c>
    </row>
    <row r="108" spans="1:9">
      <c r="A108" s="66"/>
      <c r="B108" s="23" t="s">
        <v>56</v>
      </c>
      <c r="C108" s="61" t="s">
        <v>264</v>
      </c>
      <c r="D108" s="349">
        <f>'2d'!D26-'9b mell'!D108-'9c mell'!D108</f>
        <v>0</v>
      </c>
      <c r="E108" s="349">
        <f>'2d'!E26-'9b mell'!E108-'9c mell'!E108</f>
        <v>0</v>
      </c>
      <c r="F108" s="349">
        <f>'2d'!F26-'9b mell'!F108-'9c mell'!F108</f>
        <v>0</v>
      </c>
      <c r="G108" s="349">
        <f>'2d'!G26-'9b mell'!G108-'9c mell'!G108</f>
        <v>0</v>
      </c>
      <c r="H108" s="349">
        <f>'2d'!H26-'9b mell'!H108-'9c mell'!H108</f>
        <v>0</v>
      </c>
      <c r="I108" s="349">
        <f>'2d'!I26-'9b mell'!I108-'9c mell'!I108</f>
        <v>0</v>
      </c>
    </row>
    <row r="109" spans="1:9">
      <c r="A109" s="66"/>
      <c r="B109" s="23" t="s">
        <v>58</v>
      </c>
      <c r="C109" s="61" t="s">
        <v>265</v>
      </c>
      <c r="D109" s="349">
        <f>'2d'!D27-'9b mell'!D109-'9c mell'!D109</f>
        <v>0</v>
      </c>
      <c r="E109" s="349">
        <f>'2d'!E27-'9b mell'!E109-'9c mell'!E109</f>
        <v>0</v>
      </c>
      <c r="F109" s="349">
        <f>'2d'!F27-'9b mell'!F109-'9c mell'!F109</f>
        <v>0</v>
      </c>
      <c r="G109" s="349">
        <f>'2d'!G27-'9b mell'!G109-'9c mell'!G109</f>
        <v>0</v>
      </c>
      <c r="H109" s="349">
        <f>'2d'!H27-'9b mell'!H109-'9c mell'!H109</f>
        <v>0</v>
      </c>
      <c r="I109" s="349">
        <f>'2d'!I27-'9b mell'!I109-'9c mell'!I109</f>
        <v>0</v>
      </c>
    </row>
    <row r="110" spans="1:9">
      <c r="A110" s="66"/>
      <c r="B110" s="23" t="s">
        <v>60</v>
      </c>
      <c r="C110" s="61" t="s">
        <v>266</v>
      </c>
      <c r="D110" s="349">
        <f>'2d'!D28-'9b mell'!D110-'9c mell'!D110</f>
        <v>0</v>
      </c>
      <c r="E110" s="349">
        <f>'2d'!E28-'9b mell'!E110-'9c mell'!E110</f>
        <v>0</v>
      </c>
      <c r="F110" s="349">
        <f>'2d'!F28-'9b mell'!F110-'9c mell'!F110</f>
        <v>0</v>
      </c>
      <c r="G110" s="349">
        <f>'2d'!G28-'9b mell'!G110-'9c mell'!G110</f>
        <v>0</v>
      </c>
      <c r="H110" s="349">
        <f>'2d'!H28-'9b mell'!H110-'9c mell'!H110</f>
        <v>0</v>
      </c>
      <c r="I110" s="349">
        <f>'2d'!I28-'9b mell'!I110-'9c mell'!I110</f>
        <v>0</v>
      </c>
    </row>
    <row r="111" spans="1:9">
      <c r="A111" s="66"/>
      <c r="B111" s="23" t="s">
        <v>267</v>
      </c>
      <c r="C111" s="61"/>
      <c r="D111" s="349">
        <v>500</v>
      </c>
      <c r="E111" s="349">
        <f>'2d'!E29-'9b mell'!E111-'9c mell'!E111</f>
        <v>500</v>
      </c>
      <c r="F111" s="349">
        <f>'2d'!F29-'9b mell'!F111-'9c mell'!F111</f>
        <v>0</v>
      </c>
      <c r="G111" s="349">
        <f>'2d'!G29-'9b mell'!G111-'9c mell'!G111</f>
        <v>0</v>
      </c>
      <c r="H111" s="349">
        <f>'2d'!H29-'9b mell'!H111-'9c mell'!H111</f>
        <v>0</v>
      </c>
      <c r="I111" s="349">
        <f>'2d'!I29-'9b mell'!I111-'9c mell'!I111</f>
        <v>0</v>
      </c>
    </row>
    <row r="112" spans="1:9">
      <c r="A112" s="66"/>
      <c r="B112" s="23" t="s">
        <v>62</v>
      </c>
      <c r="C112" s="61" t="s">
        <v>268</v>
      </c>
      <c r="D112" s="349">
        <f>'2d'!D30-'9b mell'!D112-'9c mell'!D112</f>
        <v>494</v>
      </c>
      <c r="E112" s="349">
        <f>'2d'!E30-'9b mell'!E112-'9c mell'!E112</f>
        <v>494</v>
      </c>
      <c r="F112" s="349">
        <f>'2d'!F30-'9b mell'!F112-'9c mell'!F112</f>
        <v>0</v>
      </c>
      <c r="G112" s="349">
        <f>'2d'!G30-'9b mell'!G112-'9c mell'!G112</f>
        <v>0</v>
      </c>
      <c r="H112" s="349">
        <f>'2d'!H30-'9b mell'!H112-'9c mell'!H112</f>
        <v>0</v>
      </c>
      <c r="I112" s="349">
        <f>'2d'!I30-'9b mell'!I112-'9c mell'!I112</f>
        <v>0</v>
      </c>
    </row>
    <row r="113" spans="1:9">
      <c r="A113" s="66"/>
      <c r="B113" s="23" t="s">
        <v>64</v>
      </c>
      <c r="C113" s="61" t="s">
        <v>269</v>
      </c>
      <c r="D113" s="349">
        <f>'2d'!D31-'9b mell'!D112-'9c mell'!D112</f>
        <v>5354</v>
      </c>
      <c r="E113" s="349">
        <f>'2d'!E31-'9b mell'!E112-'9c mell'!E112</f>
        <v>5354</v>
      </c>
      <c r="F113" s="349">
        <f>'2d'!F31-'9b mell'!F112-'9c mell'!F112</f>
        <v>0</v>
      </c>
      <c r="G113" s="349">
        <f>'2d'!G31-'9b mell'!G112-'9c mell'!G112</f>
        <v>0</v>
      </c>
      <c r="H113" s="349">
        <f>'2d'!H31-'9b mell'!H112-'9c mell'!H112</f>
        <v>0</v>
      </c>
      <c r="I113" s="349">
        <f>'2d'!I31-'9b mell'!I112-'9c mell'!I112</f>
        <v>0</v>
      </c>
    </row>
    <row r="114" spans="1:9">
      <c r="A114" s="66"/>
      <c r="B114" s="23" t="s">
        <v>270</v>
      </c>
      <c r="C114" s="61" t="s">
        <v>271</v>
      </c>
      <c r="D114" s="349">
        <f>'2d'!D32-'9b mell'!D113-'9c mell'!D113</f>
        <v>78459</v>
      </c>
      <c r="E114" s="349">
        <f>'2d'!E32-'9b mell'!E113-'9c mell'!E113</f>
        <v>78459</v>
      </c>
      <c r="F114" s="349">
        <f>'2d'!F32-'9b mell'!F114-'9c mell'!F114</f>
        <v>0</v>
      </c>
      <c r="G114" s="349">
        <f>'2d'!G32-'9b mell'!G114-'9c mell'!G114</f>
        <v>0</v>
      </c>
      <c r="H114" s="349">
        <f>'2d'!H32-'9b mell'!H114-'9c mell'!H114</f>
        <v>0</v>
      </c>
      <c r="I114" s="349">
        <f>'2d'!I32-'9b mell'!I114-'9c mell'!I114</f>
        <v>0</v>
      </c>
    </row>
    <row r="115" spans="1:9">
      <c r="A115" s="66"/>
      <c r="B115" s="23" t="s">
        <v>272</v>
      </c>
      <c r="C115" s="61" t="s">
        <v>273</v>
      </c>
      <c r="D115" s="349">
        <f>'2d'!D33-'9b mell'!D114-'9c mell'!D114</f>
        <v>37453</v>
      </c>
      <c r="E115" s="349">
        <f>'2d'!E33-'9b mell'!E114-'9c mell'!E114</f>
        <v>37453</v>
      </c>
      <c r="F115" s="349">
        <f>'2d'!F33-'9b mell'!F115-'9c mell'!F115</f>
        <v>0</v>
      </c>
      <c r="G115" s="349">
        <f>'2d'!G33-'9b mell'!G115-'9c mell'!G115</f>
        <v>0</v>
      </c>
      <c r="H115" s="349">
        <f>'2d'!H33-'9b mell'!H115-'9c mell'!H115</f>
        <v>0</v>
      </c>
      <c r="I115" s="349">
        <f>'2d'!I33-'9b mell'!I115-'9c mell'!I115</f>
        <v>0</v>
      </c>
    </row>
    <row r="116" spans="1:9">
      <c r="A116" s="66"/>
      <c r="B116" s="23" t="s">
        <v>66</v>
      </c>
      <c r="C116" s="61" t="s">
        <v>274</v>
      </c>
      <c r="D116" s="349">
        <f>'2d'!D34-'9b mell'!D115-'9c mell'!D115</f>
        <v>300</v>
      </c>
      <c r="E116" s="349">
        <f>'2d'!E34-'9b mell'!E115-'9c mell'!E115</f>
        <v>300</v>
      </c>
      <c r="F116" s="349">
        <f>'2d'!F34-'9b mell'!F116-'9c mell'!F116</f>
        <v>0</v>
      </c>
      <c r="G116" s="349">
        <f>'2d'!G34-'9b mell'!G116-'9c mell'!G116</f>
        <v>0</v>
      </c>
      <c r="H116" s="349">
        <f>'2d'!H34-'9b mell'!H116-'9c mell'!H116</f>
        <v>0</v>
      </c>
      <c r="I116" s="349">
        <f>'2d'!I34-'9b mell'!I116-'9c mell'!I116</f>
        <v>0</v>
      </c>
    </row>
    <row r="117" spans="1:9" ht="25.5">
      <c r="A117" s="66">
        <v>19</v>
      </c>
      <c r="B117" s="64" t="s">
        <v>275</v>
      </c>
      <c r="C117" s="61" t="s">
        <v>276</v>
      </c>
      <c r="D117" s="349">
        <f>'2d'!D35-'9b mell'!D116-'9c mell'!D116</f>
        <v>0</v>
      </c>
      <c r="E117" s="349">
        <f>'2d'!E35-'9b mell'!E116-'9c mell'!E116</f>
        <v>0</v>
      </c>
      <c r="F117" s="349">
        <f>'2d'!F35-'9b mell'!F117-'9c mell'!F117</f>
        <v>0</v>
      </c>
      <c r="G117" s="349">
        <f>'2d'!G35-'9b mell'!G117-'9c mell'!G117</f>
        <v>0</v>
      </c>
      <c r="H117" s="349">
        <f>'2d'!H35-'9b mell'!H117-'9c mell'!H117</f>
        <v>0</v>
      </c>
      <c r="I117" s="349">
        <f>'2d'!I35-'9b mell'!I117-'9c mell'!I117</f>
        <v>0</v>
      </c>
    </row>
    <row r="118" spans="1:9" ht="25.5">
      <c r="A118" s="66">
        <v>20</v>
      </c>
      <c r="B118" s="64" t="s">
        <v>277</v>
      </c>
      <c r="C118" s="61" t="s">
        <v>278</v>
      </c>
      <c r="D118" s="349">
        <f>'2d'!D36-'9b mell'!D117-'9c mell'!D117</f>
        <v>0</v>
      </c>
      <c r="E118" s="349">
        <f>'2d'!E36-'9b mell'!E117-'9c mell'!E117</f>
        <v>0</v>
      </c>
      <c r="F118" s="349">
        <f>'2d'!F36-'9b mell'!F118-'9c mell'!F118</f>
        <v>0</v>
      </c>
      <c r="G118" s="349">
        <f>'2d'!G36-'9b mell'!G118-'9c mell'!G118</f>
        <v>0</v>
      </c>
      <c r="H118" s="349">
        <f>'2d'!H36-'9b mell'!H118-'9c mell'!H118</f>
        <v>0</v>
      </c>
      <c r="I118" s="349">
        <f>'2d'!I36-'9b mell'!I118-'9c mell'!I118</f>
        <v>0</v>
      </c>
    </row>
    <row r="119" spans="1:9">
      <c r="A119" s="66">
        <v>21</v>
      </c>
      <c r="B119" s="64" t="s">
        <v>279</v>
      </c>
      <c r="C119" s="61" t="s">
        <v>280</v>
      </c>
      <c r="D119" s="349">
        <f>'2d'!D37-'9b mell'!D118-'9c mell'!D118</f>
        <v>0</v>
      </c>
      <c r="E119" s="349">
        <f>'2d'!E37-'9b mell'!E118-'9c mell'!E118</f>
        <v>0</v>
      </c>
      <c r="F119" s="349">
        <f>'2d'!F37-'9b mell'!F119-'9c mell'!F119</f>
        <v>0</v>
      </c>
      <c r="G119" s="349">
        <f>'2d'!G37-'9b mell'!G119-'9c mell'!G119</f>
        <v>0</v>
      </c>
      <c r="H119" s="349">
        <f>'2d'!H37-'9b mell'!H119-'9c mell'!H119</f>
        <v>0</v>
      </c>
      <c r="I119" s="349">
        <f>'2d'!I37-'9b mell'!I119-'9c mell'!I119</f>
        <v>0</v>
      </c>
    </row>
    <row r="120" spans="1:9">
      <c r="A120" s="66">
        <v>22</v>
      </c>
      <c r="B120" s="67" t="s">
        <v>281</v>
      </c>
      <c r="C120" s="61" t="s">
        <v>282</v>
      </c>
      <c r="D120" s="349">
        <f>'2d'!D38-'9b mell'!D119-'9c mell'!D119</f>
        <v>0</v>
      </c>
      <c r="E120" s="349">
        <f>'2d'!E38-'9b mell'!E119-'9c mell'!E119</f>
        <v>0</v>
      </c>
      <c r="F120" s="349">
        <f>'2d'!F38-'9b mell'!F119-'9c mell'!F119</f>
        <v>0</v>
      </c>
      <c r="G120" s="349">
        <f>'2d'!G38-'9b mell'!G119-'9c mell'!G119</f>
        <v>0</v>
      </c>
      <c r="H120" s="349">
        <f>'2d'!H38-'9b mell'!H119-'9c mell'!H119</f>
        <v>0</v>
      </c>
      <c r="I120" s="349">
        <f>'2d'!I38-'9b mell'!I119-'9c mell'!I119</f>
        <v>0</v>
      </c>
    </row>
    <row r="121" spans="1:9">
      <c r="A121" s="66">
        <v>23</v>
      </c>
      <c r="B121" s="64" t="s">
        <v>283</v>
      </c>
      <c r="C121" s="61" t="s">
        <v>284</v>
      </c>
      <c r="D121" s="349">
        <f>'2d'!D39-'9b mell'!D120-'9c mell'!D120</f>
        <v>261</v>
      </c>
      <c r="E121" s="349">
        <f>'2d'!E39-'9b mell'!E120-'9c mell'!E120</f>
        <v>261</v>
      </c>
      <c r="F121" s="349">
        <f>'2d'!F39-'9b mell'!F120-'9c mell'!F120</f>
        <v>0</v>
      </c>
      <c r="G121" s="349">
        <f>'2d'!G39-'9b mell'!G120-'9c mell'!G120</f>
        <v>0</v>
      </c>
      <c r="H121" s="349">
        <f>'2d'!H39-'9b mell'!H120-'9c mell'!H120</f>
        <v>0</v>
      </c>
      <c r="I121" s="349">
        <f>'2d'!I39-'9b mell'!I120-'9c mell'!I120</f>
        <v>0</v>
      </c>
    </row>
    <row r="122" spans="1:9">
      <c r="A122" s="66">
        <v>24</v>
      </c>
      <c r="B122" s="67" t="s">
        <v>285</v>
      </c>
      <c r="C122" s="61" t="s">
        <v>286</v>
      </c>
      <c r="D122" s="349">
        <f>'2d'!D40-'9b mell'!D121-'9c mell'!D121</f>
        <v>137991</v>
      </c>
      <c r="E122" s="349">
        <f>'2d'!E40-'9b mell'!E121-'9c mell'!E121</f>
        <v>137991</v>
      </c>
      <c r="F122" s="349">
        <f>'2d'!F40-'9b mell'!F121-'9c mell'!F121</f>
        <v>0</v>
      </c>
      <c r="G122" s="349">
        <f>'2d'!G40-'9b mell'!G121-'9c mell'!G121</f>
        <v>0</v>
      </c>
      <c r="H122" s="349">
        <f>'2d'!H40-'9b mell'!H121-'9c mell'!H121</f>
        <v>0</v>
      </c>
      <c r="I122" s="349">
        <f>'2d'!I40-'9b mell'!I121-'9c mell'!I121</f>
        <v>0</v>
      </c>
    </row>
    <row r="123" spans="1:9">
      <c r="A123" s="66">
        <v>25</v>
      </c>
      <c r="B123" s="30" t="s">
        <v>287</v>
      </c>
      <c r="C123" s="59" t="s">
        <v>288</v>
      </c>
      <c r="D123" s="349">
        <f>'2d'!D41-'9b mell'!D122-'9c mell'!D122</f>
        <v>261491</v>
      </c>
      <c r="E123" s="349">
        <f>'2d'!E41-'9b mell'!E122-'9c mell'!E122</f>
        <v>261353</v>
      </c>
      <c r="F123" s="349">
        <f>'2d'!F41-'9b mell'!F122-'9c mell'!F122</f>
        <v>7</v>
      </c>
      <c r="G123" s="349">
        <f>'2d'!G41-'9b mell'!G122-'9c mell'!G122</f>
        <v>58</v>
      </c>
      <c r="H123" s="349">
        <f>'2d'!H41-'9b mell'!H122-'9c mell'!H122</f>
        <v>58</v>
      </c>
      <c r="I123" s="349">
        <f>'2d'!I41-'9b mell'!I122-'9c mell'!I122</f>
        <v>15</v>
      </c>
    </row>
    <row r="124" spans="1:9">
      <c r="A124" s="66">
        <v>26</v>
      </c>
      <c r="B124" s="68" t="s">
        <v>617</v>
      </c>
      <c r="C124" s="61" t="s">
        <v>290</v>
      </c>
      <c r="D124" s="349">
        <f>'2d'!D42-'9b mell'!D123-'9c mell'!D123</f>
        <v>4214</v>
      </c>
      <c r="E124" s="349">
        <f>'2d'!E42-'9b mell'!E123-'9c mell'!E123</f>
        <v>3900</v>
      </c>
      <c r="F124" s="349">
        <f>'2d'!F42-'9b mell'!F123-'9c mell'!F123</f>
        <v>300</v>
      </c>
      <c r="G124" s="349">
        <f>'2d'!G42-'9b mell'!G123-'9c mell'!G123</f>
        <v>14</v>
      </c>
      <c r="H124" s="349">
        <f>'2d'!H42-'9b mell'!H123-'9c mell'!H123</f>
        <v>0</v>
      </c>
      <c r="I124" s="349">
        <f>'2d'!I42-'9b mell'!I123-'9c mell'!I123</f>
        <v>0</v>
      </c>
    </row>
    <row r="125" spans="1:9">
      <c r="A125" s="66">
        <v>27</v>
      </c>
      <c r="B125" s="68" t="s">
        <v>291</v>
      </c>
      <c r="C125" s="61" t="s">
        <v>292</v>
      </c>
      <c r="D125" s="349">
        <f>'2d'!D43-'9b mell'!D124-'9c mell'!D124</f>
        <v>72669</v>
      </c>
      <c r="E125" s="349">
        <f>'2d'!E43-'9b mell'!E124-'9c mell'!E124</f>
        <v>71769</v>
      </c>
      <c r="F125" s="349">
        <f>'2d'!F43-'9b mell'!F124-'9c mell'!F124</f>
        <v>0</v>
      </c>
      <c r="G125" s="349">
        <f>'2d'!G43-'9b mell'!G124-'9c mell'!G124</f>
        <v>900</v>
      </c>
      <c r="H125" s="349">
        <f>'2d'!H43-'9b mell'!H124-'9c mell'!H124</f>
        <v>0</v>
      </c>
      <c r="I125" s="349">
        <f>'2d'!I43-'9b mell'!I124-'9c mell'!I124</f>
        <v>0</v>
      </c>
    </row>
    <row r="126" spans="1:9">
      <c r="A126" s="66">
        <v>28</v>
      </c>
      <c r="B126" s="68" t="s">
        <v>293</v>
      </c>
      <c r="C126" s="61" t="s">
        <v>294</v>
      </c>
      <c r="D126" s="349">
        <f>'2d'!D44-'9b mell'!D125-'9c mell'!D125</f>
        <v>2908</v>
      </c>
      <c r="E126" s="349">
        <f>'2d'!E44-'9b mell'!E125-'9c mell'!E125</f>
        <v>336</v>
      </c>
      <c r="F126" s="349">
        <f>'2d'!F44-'9b mell'!F125-'9c mell'!F125</f>
        <v>1936</v>
      </c>
      <c r="G126" s="349">
        <f>'2d'!G44-'9b mell'!G125-'9c mell'!G125</f>
        <v>536</v>
      </c>
      <c r="H126" s="349">
        <f>'2d'!H44-'9b mell'!H125-'9c mell'!H125</f>
        <v>100</v>
      </c>
      <c r="I126" s="349">
        <f>'2d'!I44-'9b mell'!I125-'9c mell'!I125</f>
        <v>0</v>
      </c>
    </row>
    <row r="127" spans="1:9">
      <c r="A127" s="66">
        <v>29</v>
      </c>
      <c r="B127" s="68" t="s">
        <v>295</v>
      </c>
      <c r="C127" s="61" t="s">
        <v>296</v>
      </c>
      <c r="D127" s="349">
        <f>'2d'!D45-'9b mell'!D126-'9c mell'!D126</f>
        <v>16522</v>
      </c>
      <c r="E127" s="349">
        <f>'2d'!E45-'9b mell'!E126-'9c mell'!E126</f>
        <v>7362</v>
      </c>
      <c r="F127" s="349">
        <f>'2d'!F45-'9b mell'!F126-'9c mell'!F126</f>
        <v>1142</v>
      </c>
      <c r="G127" s="349">
        <f>'2d'!G45-'9b mell'!G126-'9c mell'!G126</f>
        <v>4719</v>
      </c>
      <c r="H127" s="349">
        <f>'2d'!H45-'9b mell'!H126-'9c mell'!H126</f>
        <v>522</v>
      </c>
      <c r="I127" s="349">
        <f>'2d'!I45-'9b mell'!I126-'9c mell'!I126</f>
        <v>2777</v>
      </c>
    </row>
    <row r="128" spans="1:9">
      <c r="A128" s="66">
        <v>30</v>
      </c>
      <c r="B128" s="20" t="s">
        <v>297</v>
      </c>
      <c r="C128" s="61" t="s">
        <v>298</v>
      </c>
      <c r="D128" s="349">
        <f>'2d'!D46-'9b mell'!D127-'9c mell'!D127</f>
        <v>0</v>
      </c>
      <c r="E128" s="349">
        <f>'2d'!E46-'9b mell'!E127-'9c mell'!E127</f>
        <v>0</v>
      </c>
      <c r="F128" s="349">
        <f>'2d'!F46-'9b mell'!F127-'9c mell'!F127</f>
        <v>0</v>
      </c>
      <c r="G128" s="349">
        <f>'2d'!G46-'9b mell'!G127-'9c mell'!G127</f>
        <v>0</v>
      </c>
      <c r="H128" s="349">
        <f>'2d'!H46-'9b mell'!H127-'9c mell'!H127</f>
        <v>0</v>
      </c>
      <c r="I128" s="349">
        <f>'2d'!I46-'9b mell'!I127-'9c mell'!I127</f>
        <v>0</v>
      </c>
    </row>
    <row r="129" spans="1:9">
      <c r="A129" s="66">
        <v>31</v>
      </c>
      <c r="B129" s="20" t="s">
        <v>299</v>
      </c>
      <c r="C129" s="61" t="s">
        <v>300</v>
      </c>
      <c r="D129" s="349">
        <f>'2d'!D47-'9b mell'!D128-'9c mell'!D128</f>
        <v>0</v>
      </c>
      <c r="E129" s="349">
        <f>'2d'!E47-'9b mell'!E128-'9c mell'!E128</f>
        <v>0</v>
      </c>
      <c r="F129" s="349">
        <f>'2d'!F47-'9b mell'!F128-'9c mell'!F128</f>
        <v>0</v>
      </c>
      <c r="G129" s="349">
        <f>'2d'!G47-'9b mell'!G128-'9c mell'!G128</f>
        <v>0</v>
      </c>
      <c r="H129" s="349">
        <f>'2d'!H47-'9b mell'!H128-'9c mell'!H128</f>
        <v>0</v>
      </c>
      <c r="I129" s="349">
        <f>'2d'!I47-'9b mell'!I128-'9c mell'!I128</f>
        <v>0</v>
      </c>
    </row>
    <row r="130" spans="1:9">
      <c r="A130" s="66">
        <v>32</v>
      </c>
      <c r="B130" s="20" t="s">
        <v>301</v>
      </c>
      <c r="C130" s="61" t="s">
        <v>302</v>
      </c>
      <c r="D130" s="349">
        <f>'2d'!D48-'9b mell'!D129-'9c mell'!D129</f>
        <v>25908</v>
      </c>
      <c r="E130" s="349">
        <f>'2d'!E48-'9b mell'!E129-'9c mell'!E129</f>
        <v>22510</v>
      </c>
      <c r="F130" s="349">
        <f>'2d'!F48-'9b mell'!F129-'9c mell'!F129</f>
        <v>912</v>
      </c>
      <c r="G130" s="349">
        <f>'2d'!G48-'9b mell'!G129-'9c mell'!G129</f>
        <v>1665</v>
      </c>
      <c r="H130" s="349">
        <f>'2d'!H48-'9b mell'!H129-'9c mell'!H129</f>
        <v>168</v>
      </c>
      <c r="I130" s="349">
        <f>'2d'!I48-'9b mell'!I129-'9c mell'!I129</f>
        <v>653</v>
      </c>
    </row>
    <row r="131" spans="1:9">
      <c r="A131" s="66">
        <v>33</v>
      </c>
      <c r="B131" s="26" t="s">
        <v>303</v>
      </c>
      <c r="C131" s="59" t="s">
        <v>304</v>
      </c>
      <c r="D131" s="349">
        <f>'2d'!D49-'9b mell'!D130-'9c mell'!D130</f>
        <v>122221</v>
      </c>
      <c r="E131" s="349">
        <f>'2d'!E49-'9b mell'!E130-'9c mell'!E130</f>
        <v>105877</v>
      </c>
      <c r="F131" s="349">
        <f>'2d'!F49-'9b mell'!F130-'9c mell'!F130</f>
        <v>4290</v>
      </c>
      <c r="G131" s="349">
        <f>'2d'!G49-'9b mell'!G130-'9c mell'!G130</f>
        <v>7834</v>
      </c>
      <c r="H131" s="349">
        <f>'2d'!H49-'9b mell'!H130-'9c mell'!H130</f>
        <v>790</v>
      </c>
      <c r="I131" s="349">
        <f>'2d'!I49-'9b mell'!I130-'9c mell'!I130</f>
        <v>3430</v>
      </c>
    </row>
    <row r="132" spans="1:9">
      <c r="A132" s="66">
        <v>34</v>
      </c>
      <c r="B132" s="27" t="s">
        <v>305</v>
      </c>
      <c r="C132" s="61" t="s">
        <v>306</v>
      </c>
      <c r="D132" s="349">
        <f>'2d'!D50-'9b mell'!D131-'9c mell'!D131</f>
        <v>147219</v>
      </c>
      <c r="E132" s="349">
        <f>'2d'!E50-'9b mell'!E131-'9c mell'!E131</f>
        <v>147219</v>
      </c>
      <c r="F132" s="349">
        <f>'2d'!F50-'9b mell'!F131-'9c mell'!F131</f>
        <v>0</v>
      </c>
      <c r="G132" s="349">
        <f>'2d'!G50-'9b mell'!G131-'9c mell'!G131</f>
        <v>0</v>
      </c>
      <c r="H132" s="349">
        <f>'2d'!H50-'9b mell'!H131-'9c mell'!H131</f>
        <v>0</v>
      </c>
      <c r="I132" s="349">
        <f>'2d'!I50-'9b mell'!I131-'9c mell'!I131</f>
        <v>0</v>
      </c>
    </row>
    <row r="133" spans="1:9">
      <c r="A133" s="66">
        <v>35</v>
      </c>
      <c r="B133" s="27" t="s">
        <v>307</v>
      </c>
      <c r="C133" s="61" t="s">
        <v>308</v>
      </c>
      <c r="D133" s="349">
        <f>'2d'!D51-'9b mell'!D132-'9c mell'!D132</f>
        <v>400</v>
      </c>
      <c r="E133" s="349">
        <f>'2d'!E51-'9b mell'!E132-'9c mell'!E132</f>
        <v>0</v>
      </c>
      <c r="F133" s="349">
        <f>'2d'!F51-'9b mell'!F132-'9c mell'!F132</f>
        <v>400</v>
      </c>
      <c r="G133" s="349">
        <f>'2d'!G51-'9b mell'!G132-'9c mell'!G132</f>
        <v>0</v>
      </c>
      <c r="H133" s="349">
        <f>'2d'!H51-'9b mell'!H132-'9c mell'!H132</f>
        <v>0</v>
      </c>
      <c r="I133" s="349">
        <f>'2d'!I51-'9b mell'!I132-'9c mell'!I132</f>
        <v>0</v>
      </c>
    </row>
    <row r="134" spans="1:9">
      <c r="A134" s="66">
        <v>36</v>
      </c>
      <c r="B134" s="27" t="s">
        <v>309</v>
      </c>
      <c r="C134" s="61" t="s">
        <v>310</v>
      </c>
      <c r="D134" s="349">
        <f>'2d'!D52-'9b mell'!D133-'9c mell'!D133</f>
        <v>326</v>
      </c>
      <c r="E134" s="349">
        <f>'2d'!E52-'9b mell'!E133-'9c mell'!E133</f>
        <v>0</v>
      </c>
      <c r="F134" s="349">
        <f>'2d'!F52-'9b mell'!F133-'9c mell'!F133</f>
        <v>200</v>
      </c>
      <c r="G134" s="349">
        <f>'2d'!G52-'9b mell'!G133-'9c mell'!G133</f>
        <v>126</v>
      </c>
      <c r="H134" s="349">
        <f>'2d'!H52-'9b mell'!H133-'9c mell'!H133</f>
        <v>0</v>
      </c>
      <c r="I134" s="349">
        <f>'2d'!I52-'9b mell'!I133-'9c mell'!I133</f>
        <v>0</v>
      </c>
    </row>
    <row r="135" spans="1:9">
      <c r="A135" s="66">
        <v>37</v>
      </c>
      <c r="B135" s="27" t="s">
        <v>311</v>
      </c>
      <c r="C135" s="61" t="s">
        <v>312</v>
      </c>
      <c r="D135" s="349">
        <f>'2d'!D53-'9b mell'!D134-'9c mell'!D134</f>
        <v>39943</v>
      </c>
      <c r="E135" s="349">
        <f>'2d'!E53-'9b mell'!E134-'9c mell'!E134</f>
        <v>39747</v>
      </c>
      <c r="F135" s="349">
        <f>'2d'!F53-'9b mell'!F134-'9c mell'!F134</f>
        <v>162</v>
      </c>
      <c r="G135" s="349">
        <f>'2d'!G53-'9b mell'!G134-'9c mell'!G134</f>
        <v>34</v>
      </c>
      <c r="H135" s="349">
        <f>'2d'!H53-'9b mell'!H134-'9c mell'!H134</f>
        <v>0</v>
      </c>
      <c r="I135" s="349">
        <f>'2d'!I53-'9b mell'!I134-'9c mell'!I134</f>
        <v>0</v>
      </c>
    </row>
    <row r="136" spans="1:9">
      <c r="A136" s="66">
        <v>38</v>
      </c>
      <c r="B136" s="30" t="s">
        <v>313</v>
      </c>
      <c r="C136" s="59" t="s">
        <v>314</v>
      </c>
      <c r="D136" s="349">
        <f>'2d'!D54-'9b mell'!D135-'9c mell'!D135</f>
        <v>187888</v>
      </c>
      <c r="E136" s="349">
        <f>'2d'!E54-'9b mell'!E135-'9c mell'!E135</f>
        <v>186966</v>
      </c>
      <c r="F136" s="349">
        <f>'2d'!F54-'9b mell'!F135-'9c mell'!F135</f>
        <v>762</v>
      </c>
      <c r="G136" s="349">
        <f>'2d'!G54-'9b mell'!G135-'9c mell'!G135</f>
        <v>160</v>
      </c>
      <c r="H136" s="349">
        <f>'2d'!H54-'9b mell'!H135-'9c mell'!H135</f>
        <v>0</v>
      </c>
      <c r="I136" s="349">
        <f>'2d'!I54-'9b mell'!I135-'9c mell'!I135</f>
        <v>0</v>
      </c>
    </row>
    <row r="137" spans="1:9" ht="25.5">
      <c r="A137" s="66">
        <v>39</v>
      </c>
      <c r="B137" s="27" t="s">
        <v>315</v>
      </c>
      <c r="C137" s="61" t="s">
        <v>316</v>
      </c>
      <c r="D137" s="349">
        <f>'2d'!D55-'9b mell'!D136-'9c mell'!D136</f>
        <v>0</v>
      </c>
      <c r="E137" s="349">
        <f>'2d'!E55-'9b mell'!E136-'9c mell'!E136</f>
        <v>0</v>
      </c>
      <c r="F137" s="349">
        <f>'2d'!F55-'9b mell'!F136-'9c mell'!F136</f>
        <v>0</v>
      </c>
      <c r="G137" s="349">
        <f>'2d'!G55-'9b mell'!G136-'9c mell'!G136</f>
        <v>0</v>
      </c>
      <c r="H137" s="349">
        <f>'2d'!H55-'9b mell'!H136-'9c mell'!H136</f>
        <v>0</v>
      </c>
      <c r="I137" s="349">
        <f>'2d'!I55-'9b mell'!I136-'9c mell'!I136</f>
        <v>0</v>
      </c>
    </row>
    <row r="138" spans="1:9" ht="25.5">
      <c r="A138" s="66">
        <v>40</v>
      </c>
      <c r="B138" s="27" t="s">
        <v>317</v>
      </c>
      <c r="C138" s="61" t="s">
        <v>318</v>
      </c>
      <c r="D138" s="349">
        <f>'2d'!D56-'9b mell'!D137-'9c mell'!D137</f>
        <v>0</v>
      </c>
      <c r="E138" s="349">
        <f>'2d'!E56-'9b mell'!E137-'9c mell'!E137</f>
        <v>0</v>
      </c>
      <c r="F138" s="349">
        <f>'2d'!F56-'9b mell'!F137-'9c mell'!F137</f>
        <v>0</v>
      </c>
      <c r="G138" s="349">
        <f>'2d'!G56-'9b mell'!G137-'9c mell'!G137</f>
        <v>0</v>
      </c>
      <c r="H138" s="349">
        <f>'2d'!H56-'9b mell'!H137-'9c mell'!H137</f>
        <v>0</v>
      </c>
      <c r="I138" s="349">
        <f>'2d'!I56-'9b mell'!I137-'9c mell'!I137</f>
        <v>0</v>
      </c>
    </row>
    <row r="139" spans="1:9" ht="25.5">
      <c r="A139" s="66">
        <v>41</v>
      </c>
      <c r="B139" s="27" t="s">
        <v>319</v>
      </c>
      <c r="C139" s="61" t="s">
        <v>320</v>
      </c>
      <c r="D139" s="349">
        <f>'2d'!D57-'9b mell'!D138-'9c mell'!D138</f>
        <v>0</v>
      </c>
      <c r="E139" s="349">
        <f>'2d'!E57-'9b mell'!E138-'9c mell'!E138</f>
        <v>0</v>
      </c>
      <c r="F139" s="349">
        <f>'2d'!F57-'9b mell'!F138-'9c mell'!F138</f>
        <v>0</v>
      </c>
      <c r="G139" s="349">
        <f>'2d'!G57-'9b mell'!G138-'9c mell'!G138</f>
        <v>0</v>
      </c>
      <c r="H139" s="349">
        <f>'2d'!H57-'9b mell'!H138-'9c mell'!H138</f>
        <v>0</v>
      </c>
      <c r="I139" s="349">
        <f>'2d'!I57-'9b mell'!I138-'9c mell'!I138</f>
        <v>0</v>
      </c>
    </row>
    <row r="140" spans="1:9">
      <c r="A140" s="66">
        <v>42</v>
      </c>
      <c r="B140" s="27" t="s">
        <v>321</v>
      </c>
      <c r="C140" s="61" t="s">
        <v>322</v>
      </c>
      <c r="D140" s="349">
        <f>'2d'!D58-'9b mell'!D139-'9c mell'!D139</f>
        <v>1155</v>
      </c>
      <c r="E140" s="349">
        <f>'2d'!E58-'9b mell'!E139-'9c mell'!E139</f>
        <v>1155</v>
      </c>
      <c r="F140" s="349">
        <f>'2d'!F58-'9b mell'!F139-'9c mell'!F139</f>
        <v>0</v>
      </c>
      <c r="G140" s="349">
        <f>'2d'!G58-'9b mell'!G139-'9c mell'!G139</f>
        <v>0</v>
      </c>
      <c r="H140" s="349">
        <f>'2d'!H58-'9b mell'!H139-'9c mell'!H139</f>
        <v>0</v>
      </c>
      <c r="I140" s="349">
        <f>'2d'!I58-'9b mell'!I139-'9c mell'!I139</f>
        <v>0</v>
      </c>
    </row>
    <row r="141" spans="1:9" ht="25.5">
      <c r="A141" s="66">
        <v>43</v>
      </c>
      <c r="B141" s="27" t="s">
        <v>323</v>
      </c>
      <c r="C141" s="61" t="s">
        <v>324</v>
      </c>
      <c r="D141" s="349">
        <f>'2d'!D59-'9b mell'!D140-'9c mell'!D140</f>
        <v>0</v>
      </c>
      <c r="E141" s="349">
        <f>'2d'!E59-'9b mell'!E140-'9c mell'!E140</f>
        <v>0</v>
      </c>
      <c r="F141" s="349">
        <f>'2d'!F59-'9b mell'!F140-'9c mell'!F140</f>
        <v>0</v>
      </c>
      <c r="G141" s="349">
        <f>'2d'!G59-'9b mell'!G140-'9c mell'!G140</f>
        <v>0</v>
      </c>
      <c r="H141" s="349">
        <f>'2d'!H59-'9b mell'!H140-'9c mell'!H140</f>
        <v>0</v>
      </c>
      <c r="I141" s="349">
        <f>'2d'!I59-'9b mell'!I140-'9c mell'!I140</f>
        <v>0</v>
      </c>
    </row>
    <row r="142" spans="1:9" ht="25.5">
      <c r="A142" s="66">
        <v>44</v>
      </c>
      <c r="B142" s="27" t="s">
        <v>325</v>
      </c>
      <c r="C142" s="61" t="s">
        <v>326</v>
      </c>
      <c r="D142" s="349">
        <f>'2d'!D60-'9b mell'!D141-'9c mell'!D141</f>
        <v>0</v>
      </c>
      <c r="E142" s="349">
        <f>'2d'!E60-'9b mell'!E141-'9c mell'!E141</f>
        <v>0</v>
      </c>
      <c r="F142" s="349">
        <f>'2d'!F60-'9b mell'!F141-'9c mell'!F141</f>
        <v>0</v>
      </c>
      <c r="G142" s="349">
        <f>'2d'!G60-'9b mell'!G141-'9c mell'!G141</f>
        <v>0</v>
      </c>
      <c r="H142" s="349">
        <f>'2d'!H60-'9b mell'!H141-'9c mell'!H141</f>
        <v>0</v>
      </c>
      <c r="I142" s="349">
        <f>'2d'!I60-'9b mell'!I141-'9c mell'!I141</f>
        <v>0</v>
      </c>
    </row>
    <row r="143" spans="1:9">
      <c r="A143" s="66">
        <v>45</v>
      </c>
      <c r="B143" s="27" t="s">
        <v>327</v>
      </c>
      <c r="C143" s="61" t="s">
        <v>328</v>
      </c>
      <c r="D143" s="349">
        <f>'2d'!D61-'9b mell'!D142-'9c mell'!D142</f>
        <v>0</v>
      </c>
      <c r="E143" s="349">
        <f>'2d'!E61-'9b mell'!E142-'9c mell'!E142</f>
        <v>0</v>
      </c>
      <c r="F143" s="349">
        <f>'2d'!F61-'9b mell'!F142-'9c mell'!F142</f>
        <v>0</v>
      </c>
      <c r="G143" s="349">
        <f>'2d'!G61-'9b mell'!G142-'9c mell'!G142</f>
        <v>0</v>
      </c>
      <c r="H143" s="349">
        <f>'2d'!H61-'9b mell'!H142-'9c mell'!H142</f>
        <v>0</v>
      </c>
      <c r="I143" s="349">
        <f>'2d'!I61-'9b mell'!I142-'9c mell'!I142</f>
        <v>0</v>
      </c>
    </row>
    <row r="144" spans="1:9">
      <c r="A144" s="66">
        <v>46</v>
      </c>
      <c r="B144" s="27" t="s">
        <v>329</v>
      </c>
      <c r="C144" s="61" t="s">
        <v>330</v>
      </c>
      <c r="D144" s="349">
        <f>'2d'!D62-'9b mell'!D143-'9c mell'!D143</f>
        <v>1976</v>
      </c>
      <c r="E144" s="349">
        <f>'2d'!E62-'9b mell'!E143-'9c mell'!E143</f>
        <v>1976</v>
      </c>
      <c r="F144" s="349">
        <f>'2d'!F62-'9b mell'!F143-'9c mell'!F143</f>
        <v>0</v>
      </c>
      <c r="G144" s="349">
        <f>'2d'!G62-'9b mell'!G143-'9c mell'!G143</f>
        <v>0</v>
      </c>
      <c r="H144" s="349">
        <f>'2d'!H62-'9b mell'!H143-'9c mell'!H143</f>
        <v>0</v>
      </c>
      <c r="I144" s="349">
        <f>'2d'!I62-'9b mell'!I143-'9c mell'!I143</f>
        <v>0</v>
      </c>
    </row>
    <row r="145" spans="1:9" ht="15.75" thickBot="1">
      <c r="A145" s="66">
        <v>47</v>
      </c>
      <c r="B145" s="69" t="s">
        <v>331</v>
      </c>
      <c r="C145" s="70" t="s">
        <v>332</v>
      </c>
      <c r="D145" s="349">
        <f>'2d'!D63-'9b mell'!D144-'9c mell'!D144</f>
        <v>3131</v>
      </c>
      <c r="E145" s="349">
        <f>'2d'!E63-'9b mell'!E144-'9c mell'!E144</f>
        <v>3131</v>
      </c>
      <c r="F145" s="349">
        <f>'2d'!F63-'9b mell'!F144-'9c mell'!F144</f>
        <v>0</v>
      </c>
      <c r="G145" s="349">
        <f>'2d'!G63-'9b mell'!G144-'9c mell'!G144</f>
        <v>0</v>
      </c>
      <c r="H145" s="349">
        <f>'2d'!H63-'9b mell'!H144-'9c mell'!H144</f>
        <v>0</v>
      </c>
      <c r="I145" s="349">
        <f>'2d'!I63-'9b mell'!I144-'9c mell'!I144</f>
        <v>0</v>
      </c>
    </row>
    <row r="146" spans="1:9" ht="15.75" thickBot="1">
      <c r="A146" s="66">
        <v>48</v>
      </c>
      <c r="B146" s="72" t="s">
        <v>333</v>
      </c>
      <c r="C146" s="73" t="s">
        <v>334</v>
      </c>
      <c r="D146" s="351">
        <f>'2d'!D64-'9b mell'!D145-'9c mell'!D145</f>
        <v>1263888</v>
      </c>
      <c r="E146" s="351">
        <f>'2d'!E64-'9b mell'!E145-'9c mell'!E145</f>
        <v>697738</v>
      </c>
      <c r="F146" s="351">
        <f>'2d'!F64-'9b mell'!F145-'9c mell'!F145</f>
        <v>156525</v>
      </c>
      <c r="G146" s="351">
        <f>'2d'!G64-'9b mell'!G145-'9c mell'!G145</f>
        <v>226613</v>
      </c>
      <c r="H146" s="351">
        <f>'2d'!H64-'9b mell'!H145-'9c mell'!H145</f>
        <v>131907</v>
      </c>
      <c r="I146" s="351">
        <f>'2d'!I64-'9b mell'!I145-'9c mell'!I145</f>
        <v>51105</v>
      </c>
    </row>
    <row r="147" spans="1:9">
      <c r="A147" s="66">
        <v>49</v>
      </c>
      <c r="B147" s="40" t="s">
        <v>335</v>
      </c>
      <c r="C147" s="313" t="s">
        <v>336</v>
      </c>
      <c r="D147" s="349">
        <f>'2d'!D65-'9b mell'!D147-'9c mell'!D147</f>
        <v>0</v>
      </c>
      <c r="E147" s="349">
        <f>'2d'!E65-'9b mell'!E146-'9c mell'!E146</f>
        <v>0</v>
      </c>
      <c r="F147" s="349">
        <f>'2d'!F65-'9b mell'!F146-'9c mell'!F146</f>
        <v>0</v>
      </c>
      <c r="G147" s="349">
        <f>'2d'!G65-'9b mell'!G146-'9c mell'!G146</f>
        <v>0</v>
      </c>
      <c r="H147" s="349">
        <f>'2d'!H65-'9b mell'!H146-'9c mell'!H146</f>
        <v>0</v>
      </c>
      <c r="I147" s="349">
        <f>'2d'!I65-'9b mell'!I146-'9c mell'!I146</f>
        <v>0</v>
      </c>
    </row>
    <row r="148" spans="1:9">
      <c r="A148" s="66">
        <v>50</v>
      </c>
      <c r="B148" s="42" t="s">
        <v>337</v>
      </c>
      <c r="C148" s="305" t="s">
        <v>338</v>
      </c>
      <c r="D148" s="349">
        <f>'2d'!D66-'9b mell'!D148-'9c mell'!D148</f>
        <v>0</v>
      </c>
      <c r="E148" s="349">
        <f>'2d'!E66-'9b mell'!E147-'9c mell'!E147</f>
        <v>0</v>
      </c>
      <c r="F148" s="349">
        <f>'2d'!F66-'9b mell'!F147-'9c mell'!F147</f>
        <v>0</v>
      </c>
      <c r="G148" s="349">
        <f>'2d'!G66-'9b mell'!G147-'9c mell'!G147</f>
        <v>0</v>
      </c>
      <c r="H148" s="349">
        <f>'2d'!H66-'9b mell'!H147-'9c mell'!H147</f>
        <v>0</v>
      </c>
      <c r="I148" s="349">
        <f>'2d'!I66-'9b mell'!I147-'9c mell'!I147</f>
        <v>0</v>
      </c>
    </row>
    <row r="149" spans="1:9">
      <c r="A149" s="66">
        <v>51</v>
      </c>
      <c r="B149" s="44" t="s">
        <v>339</v>
      </c>
      <c r="C149" s="313" t="s">
        <v>340</v>
      </c>
      <c r="D149" s="349">
        <f>'2d'!D67-'9b mell'!D149-'9c mell'!D149</f>
        <v>0</v>
      </c>
      <c r="E149" s="349">
        <f>'2d'!E67-'9b mell'!E148-'9c mell'!E148</f>
        <v>0</v>
      </c>
      <c r="F149" s="349">
        <f>'2d'!F67-'9b mell'!F148-'9c mell'!F148</f>
        <v>0</v>
      </c>
      <c r="G149" s="349">
        <f>'2d'!G67-'9b mell'!G148-'9c mell'!G148</f>
        <v>0</v>
      </c>
      <c r="H149" s="349">
        <f>'2d'!H67-'9b mell'!H148-'9c mell'!H148</f>
        <v>0</v>
      </c>
      <c r="I149" s="349">
        <f>'2d'!I67-'9b mell'!I148-'9c mell'!I148</f>
        <v>0</v>
      </c>
    </row>
    <row r="150" spans="1:9">
      <c r="A150" s="66">
        <v>52</v>
      </c>
      <c r="B150" s="44" t="s">
        <v>341</v>
      </c>
      <c r="C150" s="305" t="s">
        <v>342</v>
      </c>
      <c r="D150" s="349">
        <f>'2d'!D68-'9b mell'!D149-'9c mell'!D149</f>
        <v>43643</v>
      </c>
      <c r="E150" s="349">
        <f>'2d'!E68-'9b mell'!E149-'9c mell'!E149</f>
        <v>43643</v>
      </c>
      <c r="F150" s="349">
        <f>'2d'!F68-'9b mell'!F149-'9c mell'!F149</f>
        <v>0</v>
      </c>
      <c r="G150" s="349">
        <f>'2d'!G68-'9b mell'!G149-'9c mell'!G149</f>
        <v>0</v>
      </c>
      <c r="H150" s="349">
        <f>'2d'!H68-'9b mell'!H149-'9c mell'!H149</f>
        <v>0</v>
      </c>
      <c r="I150" s="349">
        <f>'2d'!I68-'9b mell'!I149-'9c mell'!I149</f>
        <v>0</v>
      </c>
    </row>
    <row r="151" spans="1:9">
      <c r="A151" s="66">
        <v>53</v>
      </c>
      <c r="B151" s="44" t="s">
        <v>343</v>
      </c>
      <c r="C151" s="313" t="s">
        <v>344</v>
      </c>
      <c r="D151" s="349">
        <f>'2d'!D69-'9b mell'!D150-'9c mell'!D150</f>
        <v>429718</v>
      </c>
      <c r="E151" s="349">
        <f>'2d'!E69-'9b mell'!E150-'9c mell'!E150</f>
        <v>429718</v>
      </c>
      <c r="F151" s="349">
        <f>'2d'!F69-'9b mell'!F150-'9c mell'!F150</f>
        <v>0</v>
      </c>
      <c r="G151" s="349">
        <f>'2d'!G69-'9b mell'!G150-'9c mell'!G150</f>
        <v>0</v>
      </c>
      <c r="H151" s="349">
        <f>'2d'!H69-'9b mell'!H150-'9c mell'!H150</f>
        <v>0</v>
      </c>
      <c r="I151" s="349">
        <f>'2d'!I69-'9b mell'!I150-'9c mell'!I150</f>
        <v>0</v>
      </c>
    </row>
    <row r="152" spans="1:9">
      <c r="A152" s="66">
        <v>54</v>
      </c>
      <c r="B152" s="44" t="s">
        <v>345</v>
      </c>
      <c r="C152" s="305" t="s">
        <v>346</v>
      </c>
      <c r="D152" s="349">
        <f>'2d'!D70-'9b mell'!D151-'9c mell'!D151</f>
        <v>0</v>
      </c>
      <c r="E152" s="349">
        <f>'2d'!E70-'9b mell'!E151-'9c mell'!E151</f>
        <v>0</v>
      </c>
      <c r="F152" s="349">
        <f>'2d'!F70-'9b mell'!F151-'9c mell'!F151</f>
        <v>0</v>
      </c>
      <c r="G152" s="349">
        <f>'2d'!G70-'9b mell'!G151-'9c mell'!G151</f>
        <v>0</v>
      </c>
      <c r="H152" s="349">
        <f>'2d'!H70-'9b mell'!H151-'9c mell'!H151</f>
        <v>0</v>
      </c>
      <c r="I152" s="349">
        <f>'2d'!I70-'9b mell'!I151-'9c mell'!I151</f>
        <v>0</v>
      </c>
    </row>
    <row r="153" spans="1:9">
      <c r="A153" s="66">
        <v>55</v>
      </c>
      <c r="B153" s="44" t="s">
        <v>347</v>
      </c>
      <c r="C153" s="313" t="s">
        <v>348</v>
      </c>
      <c r="D153" s="349">
        <f>'2d'!D71-'9b mell'!D152-'9c mell'!D152</f>
        <v>0</v>
      </c>
      <c r="E153" s="349">
        <f>'2d'!E71-'9b mell'!E152-'9c mell'!E152</f>
        <v>0</v>
      </c>
      <c r="F153" s="349">
        <f>'2d'!F71-'9b mell'!F152-'9c mell'!F152</f>
        <v>0</v>
      </c>
      <c r="G153" s="349">
        <f>'2d'!G71-'9b mell'!G152-'9c mell'!G152</f>
        <v>0</v>
      </c>
      <c r="H153" s="349">
        <f>'2d'!H71-'9b mell'!H152-'9c mell'!H152</f>
        <v>0</v>
      </c>
      <c r="I153" s="349">
        <f>'2d'!I71-'9b mell'!I152-'9c mell'!I152</f>
        <v>0</v>
      </c>
    </row>
    <row r="154" spans="1:9">
      <c r="A154" s="66">
        <v>56</v>
      </c>
      <c r="B154" s="44" t="s">
        <v>349</v>
      </c>
      <c r="C154" s="305" t="s">
        <v>350</v>
      </c>
      <c r="D154" s="349">
        <f>'2d'!D72-'9b mell'!D153-'9c mell'!D153</f>
        <v>0</v>
      </c>
      <c r="E154" s="349">
        <f>'2d'!E72-'9b mell'!E153-'9c mell'!E153</f>
        <v>0</v>
      </c>
      <c r="F154" s="349">
        <f>'2d'!F72-'9b mell'!F153-'9c mell'!F153</f>
        <v>0</v>
      </c>
      <c r="G154" s="349">
        <f>'2d'!G72-'9b mell'!G153-'9c mell'!G153</f>
        <v>0</v>
      </c>
      <c r="H154" s="349">
        <f>'2d'!H72-'9b mell'!H153-'9c mell'!H153</f>
        <v>0</v>
      </c>
      <c r="I154" s="349">
        <f>'2d'!I72-'9b mell'!I153-'9c mell'!I153</f>
        <v>0</v>
      </c>
    </row>
    <row r="155" spans="1:9">
      <c r="A155" s="66">
        <v>57</v>
      </c>
      <c r="B155" s="42" t="s">
        <v>351</v>
      </c>
      <c r="C155" s="305" t="s">
        <v>352</v>
      </c>
      <c r="D155" s="349">
        <f>'2d'!D73-'9b mell'!D154-'9c mell'!D154</f>
        <v>473361</v>
      </c>
      <c r="E155" s="349">
        <f>'2d'!E73-'9b mell'!E154-'9c mell'!E154</f>
        <v>473361</v>
      </c>
      <c r="F155" s="349">
        <f>'2d'!F73-'9b mell'!F154-'9c mell'!F154</f>
        <v>0</v>
      </c>
      <c r="G155" s="349">
        <f>'2d'!G73-'9b mell'!G154-'9c mell'!G154</f>
        <v>0</v>
      </c>
      <c r="H155" s="349">
        <f>'2d'!H73-'9b mell'!H154-'9c mell'!H154</f>
        <v>0</v>
      </c>
      <c r="I155" s="349">
        <f>'2d'!I73-'9b mell'!I154-'9c mell'!I154</f>
        <v>0</v>
      </c>
    </row>
    <row r="156" spans="1:9">
      <c r="A156" s="66">
        <v>58</v>
      </c>
      <c r="B156" s="42" t="s">
        <v>353</v>
      </c>
      <c r="C156" s="305" t="s">
        <v>354</v>
      </c>
      <c r="D156" s="349">
        <f>'2d'!D74-'9b mell'!D155-'9c mell'!D155</f>
        <v>0</v>
      </c>
      <c r="E156" s="349">
        <f>'2d'!E74-'9b mell'!E155-'9c mell'!E155</f>
        <v>0</v>
      </c>
      <c r="F156" s="349">
        <f>'2d'!F74-'9b mell'!F155-'9c mell'!F155</f>
        <v>0</v>
      </c>
      <c r="G156" s="349">
        <f>'2d'!G74-'9b mell'!G155-'9c mell'!G155</f>
        <v>0</v>
      </c>
      <c r="H156" s="349">
        <f>'2d'!H74-'9b mell'!H155-'9c mell'!H155</f>
        <v>0</v>
      </c>
      <c r="I156" s="349">
        <f>'2d'!I74-'9b mell'!I155-'9c mell'!I155</f>
        <v>0</v>
      </c>
    </row>
    <row r="157" spans="1:9" ht="15.75" thickBot="1">
      <c r="A157" s="66">
        <v>59</v>
      </c>
      <c r="B157" s="78" t="s">
        <v>355</v>
      </c>
      <c r="C157" s="317" t="s">
        <v>356</v>
      </c>
      <c r="D157" s="349">
        <f>'2d'!D75-'9b mell'!D156-'9c mell'!D156</f>
        <v>473361</v>
      </c>
      <c r="E157" s="350">
        <f>'2d'!E75-'9b mell'!E156-'9c mell'!E156</f>
        <v>473361</v>
      </c>
      <c r="F157" s="350">
        <f>'2d'!F75-'9b mell'!F156-'9c mell'!F156</f>
        <v>0</v>
      </c>
      <c r="G157" s="350">
        <f>'2d'!G75-'9b mell'!G156-'9c mell'!G156</f>
        <v>0</v>
      </c>
      <c r="H157" s="350">
        <f>'2d'!H75-'9b mell'!H156-'9c mell'!H156</f>
        <v>0</v>
      </c>
      <c r="I157" s="350">
        <f>'2d'!I75-'9b mell'!I156-'9c mell'!I156</f>
        <v>0</v>
      </c>
    </row>
    <row r="158" spans="1:9" ht="15.75" thickBot="1">
      <c r="A158" s="318">
        <v>60</v>
      </c>
      <c r="B158" s="319" t="s">
        <v>357</v>
      </c>
      <c r="C158" s="320"/>
      <c r="D158" s="346">
        <f>'2d'!D76-'9b mell'!D157-'9c mell'!D157</f>
        <v>1737249</v>
      </c>
      <c r="E158" s="347">
        <f>'2d'!E76-'9b mell'!E157-'9c mell'!E157</f>
        <v>1171099</v>
      </c>
      <c r="F158" s="347">
        <f>'2d'!F76-'9b mell'!F157-'9c mell'!F157</f>
        <v>156525</v>
      </c>
      <c r="G158" s="347">
        <f>'2d'!G76-'9b mell'!G157-'9c mell'!G157</f>
        <v>226613</v>
      </c>
      <c r="H158" s="347">
        <f>'2d'!H76-'9b mell'!H157-'9c mell'!H157</f>
        <v>131907</v>
      </c>
      <c r="I158" s="348">
        <f>'2d'!I76-'9b mell'!I157-'9c mell'!I157</f>
        <v>51105</v>
      </c>
    </row>
    <row r="159" spans="1:9" ht="15.75" thickTop="1"/>
    <row r="160" spans="1:9">
      <c r="D160" s="55"/>
    </row>
  </sheetData>
  <pageMargins left="0" right="0" top="0" bottom="0" header="0.31496062992125984" footer="0.31496062992125984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58"/>
  <sheetViews>
    <sheetView topLeftCell="B1" workbookViewId="0">
      <selection activeCell="E2" sqref="E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306" t="s">
        <v>0</v>
      </c>
      <c r="D1" s="2" t="s">
        <v>610</v>
      </c>
    </row>
    <row r="2" spans="1:9" ht="18.75">
      <c r="B2" s="307" t="s">
        <v>1</v>
      </c>
      <c r="C2" s="308"/>
      <c r="D2" s="5" t="s">
        <v>636</v>
      </c>
      <c r="E2" s="309"/>
      <c r="F2" s="309"/>
      <c r="G2" s="309"/>
      <c r="H2" s="309"/>
      <c r="I2" s="309"/>
    </row>
    <row r="3" spans="1:9" ht="18.75">
      <c r="B3" s="310" t="s">
        <v>2</v>
      </c>
      <c r="D3" s="8" t="s">
        <v>3</v>
      </c>
    </row>
    <row r="4" spans="1:9" ht="18.75">
      <c r="B4" s="311" t="s">
        <v>618</v>
      </c>
      <c r="D4" s="8"/>
    </row>
    <row r="5" spans="1:9">
      <c r="B5" s="312"/>
      <c r="C5" s="312"/>
      <c r="D5" s="312" t="s">
        <v>4</v>
      </c>
      <c r="E5" s="312" t="s">
        <v>5</v>
      </c>
      <c r="F5" s="312" t="s">
        <v>6</v>
      </c>
      <c r="G5" s="312" t="s">
        <v>7</v>
      </c>
      <c r="H5" s="312" t="s">
        <v>8</v>
      </c>
      <c r="I5" s="312" t="s">
        <v>9</v>
      </c>
    </row>
    <row r="6" spans="1:9" ht="15" customHeight="1">
      <c r="A6" s="11" t="s">
        <v>10</v>
      </c>
      <c r="B6" s="12" t="s">
        <v>11</v>
      </c>
      <c r="C6" s="13" t="s">
        <v>12</v>
      </c>
      <c r="D6" s="14" t="s">
        <v>612</v>
      </c>
      <c r="E6" s="14" t="s">
        <v>612</v>
      </c>
      <c r="F6" s="14" t="s">
        <v>612</v>
      </c>
      <c r="G6" s="14" t="s">
        <v>612</v>
      </c>
      <c r="H6" s="14" t="s">
        <v>612</v>
      </c>
      <c r="I6" s="14" t="s">
        <v>612</v>
      </c>
    </row>
    <row r="7" spans="1:9">
      <c r="A7" s="15" t="s">
        <v>13</v>
      </c>
      <c r="B7" s="16" t="s">
        <v>14</v>
      </c>
      <c r="C7" s="16" t="s">
        <v>15</v>
      </c>
      <c r="D7" s="17" t="s">
        <v>16</v>
      </c>
      <c r="E7" s="17" t="s">
        <v>16</v>
      </c>
      <c r="F7" s="17" t="s">
        <v>16</v>
      </c>
      <c r="G7" s="17" t="s">
        <v>16</v>
      </c>
      <c r="H7" s="17" t="s">
        <v>16</v>
      </c>
      <c r="I7" s="17"/>
    </row>
    <row r="8" spans="1:9" ht="15" customHeight="1">
      <c r="A8" s="18" t="s">
        <v>22</v>
      </c>
      <c r="B8" s="19" t="s">
        <v>23</v>
      </c>
      <c r="C8" s="20" t="s">
        <v>24</v>
      </c>
      <c r="D8" s="321">
        <f t="shared" ref="D8:D71" si="0">SUM(E8:I8)</f>
        <v>0</v>
      </c>
      <c r="E8" s="22"/>
      <c r="F8" s="22"/>
      <c r="G8" s="22"/>
      <c r="H8" s="22"/>
      <c r="I8" s="22"/>
    </row>
    <row r="9" spans="1:9" ht="15" customHeight="1">
      <c r="A9" s="18" t="s">
        <v>25</v>
      </c>
      <c r="B9" s="23" t="s">
        <v>26</v>
      </c>
      <c r="C9" s="20" t="s">
        <v>27</v>
      </c>
      <c r="D9" s="321">
        <f t="shared" si="0"/>
        <v>0</v>
      </c>
      <c r="E9" s="22"/>
      <c r="F9" s="22"/>
      <c r="G9" s="22"/>
      <c r="H9" s="22"/>
      <c r="I9" s="22"/>
    </row>
    <row r="10" spans="1:9" ht="15" customHeight="1">
      <c r="A10" s="18" t="s">
        <v>28</v>
      </c>
      <c r="B10" s="23" t="s">
        <v>29</v>
      </c>
      <c r="C10" s="20" t="s">
        <v>30</v>
      </c>
      <c r="D10" s="321">
        <f t="shared" si="0"/>
        <v>3953</v>
      </c>
      <c r="E10" s="22">
        <v>3953</v>
      </c>
      <c r="F10" s="22"/>
      <c r="G10" s="22"/>
      <c r="H10" s="22"/>
      <c r="I10" s="22"/>
    </row>
    <row r="11" spans="1:9" ht="15" customHeight="1">
      <c r="A11" s="18" t="s">
        <v>31</v>
      </c>
      <c r="B11" s="23" t="s">
        <v>32</v>
      </c>
      <c r="C11" s="20" t="s">
        <v>33</v>
      </c>
      <c r="D11" s="321">
        <f t="shared" si="0"/>
        <v>0</v>
      </c>
      <c r="E11" s="22"/>
      <c r="F11" s="22"/>
      <c r="G11" s="22"/>
      <c r="H11" s="22"/>
      <c r="I11" s="22"/>
    </row>
    <row r="12" spans="1:9" ht="15" customHeight="1">
      <c r="A12" s="18" t="s">
        <v>34</v>
      </c>
      <c r="B12" s="23" t="s">
        <v>613</v>
      </c>
      <c r="C12" s="20" t="s">
        <v>35</v>
      </c>
      <c r="D12" s="321">
        <f t="shared" si="0"/>
        <v>0</v>
      </c>
      <c r="E12" s="22"/>
      <c r="F12" s="22"/>
      <c r="G12" s="22"/>
      <c r="H12" s="22"/>
      <c r="I12" s="22"/>
    </row>
    <row r="13" spans="1:9" ht="15" customHeight="1">
      <c r="A13" s="18" t="s">
        <v>36</v>
      </c>
      <c r="B13" s="23" t="s">
        <v>614</v>
      </c>
      <c r="C13" s="20" t="s">
        <v>37</v>
      </c>
      <c r="D13" s="321">
        <f t="shared" si="0"/>
        <v>0</v>
      </c>
      <c r="E13" s="22"/>
      <c r="F13" s="22"/>
      <c r="G13" s="22"/>
      <c r="H13" s="22"/>
      <c r="I13" s="22"/>
    </row>
    <row r="14" spans="1:9" ht="15" customHeight="1">
      <c r="A14" s="24" t="s">
        <v>38</v>
      </c>
      <c r="B14" s="25" t="s">
        <v>39</v>
      </c>
      <c r="C14" s="26" t="s">
        <v>40</v>
      </c>
      <c r="D14" s="321">
        <f t="shared" si="0"/>
        <v>3953</v>
      </c>
      <c r="E14" s="321">
        <f>SUM(E8:E13)</f>
        <v>3953</v>
      </c>
      <c r="F14" s="321">
        <f>SUM(F8:F13)</f>
        <v>0</v>
      </c>
      <c r="G14" s="321">
        <f>SUM(G8:G13)</f>
        <v>0</v>
      </c>
      <c r="H14" s="321">
        <f>SUM(H8:H13)</f>
        <v>0</v>
      </c>
      <c r="I14" s="321">
        <f>SUM(I8:I13)</f>
        <v>0</v>
      </c>
    </row>
    <row r="15" spans="1:9" ht="15" customHeight="1">
      <c r="A15" s="18" t="s">
        <v>41</v>
      </c>
      <c r="B15" s="23" t="s">
        <v>42</v>
      </c>
      <c r="C15" s="20" t="s">
        <v>43</v>
      </c>
      <c r="D15" s="321">
        <f t="shared" si="0"/>
        <v>0</v>
      </c>
      <c r="E15" s="22"/>
      <c r="F15" s="22"/>
      <c r="G15" s="22"/>
      <c r="H15" s="22"/>
      <c r="I15" s="22"/>
    </row>
    <row r="16" spans="1:9" ht="15" customHeight="1">
      <c r="A16" s="18" t="s">
        <v>44</v>
      </c>
      <c r="B16" s="23" t="s">
        <v>45</v>
      </c>
      <c r="C16" s="20" t="s">
        <v>46</v>
      </c>
      <c r="D16" s="321">
        <f t="shared" si="0"/>
        <v>0</v>
      </c>
      <c r="E16" s="22"/>
      <c r="F16" s="22"/>
      <c r="G16" s="22"/>
      <c r="H16" s="22"/>
      <c r="I16" s="22"/>
    </row>
    <row r="17" spans="1:9" ht="15" customHeight="1">
      <c r="A17" s="18" t="s">
        <v>47</v>
      </c>
      <c r="B17" s="23" t="s">
        <v>48</v>
      </c>
      <c r="C17" s="20" t="s">
        <v>49</v>
      </c>
      <c r="D17" s="321">
        <f t="shared" si="0"/>
        <v>0</v>
      </c>
      <c r="E17" s="22"/>
      <c r="F17" s="22"/>
      <c r="G17" s="22"/>
      <c r="H17" s="22"/>
      <c r="I17" s="22"/>
    </row>
    <row r="18" spans="1:9" ht="15" customHeight="1">
      <c r="A18" s="18" t="s">
        <v>50</v>
      </c>
      <c r="B18" s="23" t="s">
        <v>51</v>
      </c>
      <c r="C18" s="20" t="s">
        <v>52</v>
      </c>
      <c r="D18" s="321">
        <f t="shared" si="0"/>
        <v>0</v>
      </c>
      <c r="E18" s="22"/>
      <c r="F18" s="22"/>
      <c r="G18" s="22"/>
      <c r="H18" s="22"/>
      <c r="I18" s="22"/>
    </row>
    <row r="19" spans="1:9" ht="15" customHeight="1">
      <c r="A19" s="18" t="s">
        <v>53</v>
      </c>
      <c r="B19" s="23" t="s">
        <v>54</v>
      </c>
      <c r="C19" s="20" t="s">
        <v>55</v>
      </c>
      <c r="D19" s="321">
        <f t="shared" si="0"/>
        <v>0</v>
      </c>
      <c r="E19" s="321">
        <f>SUM(E20:E26)</f>
        <v>0</v>
      </c>
      <c r="F19" s="321">
        <f>SUM(F20:F26)</f>
        <v>0</v>
      </c>
      <c r="G19" s="321">
        <f>SUM(G20:G26)</f>
        <v>0</v>
      </c>
      <c r="H19" s="321">
        <f>SUM(H20:H26)</f>
        <v>0</v>
      </c>
      <c r="I19" s="321">
        <f>SUM(I20:I26)</f>
        <v>0</v>
      </c>
    </row>
    <row r="20" spans="1:9" ht="15" customHeight="1">
      <c r="A20" s="18"/>
      <c r="B20" s="23" t="s">
        <v>56</v>
      </c>
      <c r="C20" s="20" t="s">
        <v>57</v>
      </c>
      <c r="D20" s="321">
        <f t="shared" si="0"/>
        <v>0</v>
      </c>
      <c r="E20" s="22"/>
      <c r="F20" s="22"/>
      <c r="G20" s="22"/>
      <c r="H20" s="22"/>
      <c r="I20" s="22"/>
    </row>
    <row r="21" spans="1:9" ht="15" customHeight="1">
      <c r="A21" s="18"/>
      <c r="B21" s="23" t="s">
        <v>58</v>
      </c>
      <c r="C21" s="20" t="s">
        <v>59</v>
      </c>
      <c r="D21" s="321">
        <f t="shared" si="0"/>
        <v>0</v>
      </c>
      <c r="E21" s="22"/>
      <c r="F21" s="22"/>
      <c r="G21" s="22"/>
      <c r="H21" s="22"/>
      <c r="I21" s="22"/>
    </row>
    <row r="22" spans="1:9" ht="15" customHeight="1">
      <c r="A22" s="18"/>
      <c r="B22" s="23" t="s">
        <v>60</v>
      </c>
      <c r="C22" s="20" t="s">
        <v>61</v>
      </c>
      <c r="D22" s="321">
        <f t="shared" si="0"/>
        <v>0</v>
      </c>
      <c r="E22" s="22"/>
      <c r="F22" s="22"/>
      <c r="G22" s="22"/>
      <c r="H22" s="22"/>
      <c r="I22" s="22"/>
    </row>
    <row r="23" spans="1:9" ht="15" customHeight="1">
      <c r="A23" s="18"/>
      <c r="B23" s="23" t="s">
        <v>62</v>
      </c>
      <c r="C23" s="20" t="s">
        <v>63</v>
      </c>
      <c r="D23" s="321">
        <f t="shared" si="0"/>
        <v>0</v>
      </c>
      <c r="E23" s="22"/>
      <c r="F23" s="22"/>
      <c r="G23" s="22"/>
      <c r="H23" s="22"/>
      <c r="I23" s="22"/>
    </row>
    <row r="24" spans="1:9" ht="15" customHeight="1">
      <c r="A24" s="18"/>
      <c r="B24" s="23" t="s">
        <v>64</v>
      </c>
      <c r="C24" s="20" t="s">
        <v>65</v>
      </c>
      <c r="D24" s="321">
        <f t="shared" si="0"/>
        <v>0</v>
      </c>
      <c r="E24" s="22"/>
      <c r="F24" s="22"/>
      <c r="G24" s="22"/>
      <c r="H24" s="22"/>
      <c r="I24" s="22"/>
    </row>
    <row r="25" spans="1:9" ht="15" customHeight="1">
      <c r="A25" s="18"/>
      <c r="B25" s="23" t="s">
        <v>66</v>
      </c>
      <c r="C25" s="20" t="s">
        <v>67</v>
      </c>
      <c r="D25" s="321">
        <f t="shared" si="0"/>
        <v>0</v>
      </c>
      <c r="E25" s="22"/>
      <c r="F25" s="22"/>
      <c r="G25" s="22"/>
      <c r="H25" s="22"/>
      <c r="I25" s="22"/>
    </row>
    <row r="26" spans="1:9" ht="15" customHeight="1">
      <c r="A26" s="18"/>
      <c r="B26" s="23" t="s">
        <v>68</v>
      </c>
      <c r="C26" s="20" t="s">
        <v>69</v>
      </c>
      <c r="D26" s="321">
        <f t="shared" si="0"/>
        <v>0</v>
      </c>
      <c r="E26" s="22"/>
      <c r="F26" s="22"/>
      <c r="G26" s="22"/>
      <c r="H26" s="22"/>
      <c r="I26" s="22"/>
    </row>
    <row r="27" spans="1:9" ht="15" customHeight="1">
      <c r="A27" s="24" t="s">
        <v>70</v>
      </c>
      <c r="B27" s="25" t="s">
        <v>71</v>
      </c>
      <c r="C27" s="26" t="s">
        <v>72</v>
      </c>
      <c r="D27" s="321">
        <f t="shared" si="0"/>
        <v>3953</v>
      </c>
      <c r="E27" s="321">
        <f>SUM(E14:E19)</f>
        <v>3953</v>
      </c>
      <c r="F27" s="321">
        <f>SUM(F14:F19)</f>
        <v>0</v>
      </c>
      <c r="G27" s="321">
        <f>SUM(G14:G19)</f>
        <v>0</v>
      </c>
      <c r="H27" s="321">
        <f>SUM(H14:H19)</f>
        <v>0</v>
      </c>
      <c r="I27" s="321">
        <f>SUM(I14:I19)</f>
        <v>0</v>
      </c>
    </row>
    <row r="28" spans="1:9" ht="15" customHeight="1">
      <c r="A28" s="18" t="s">
        <v>73</v>
      </c>
      <c r="B28" s="23" t="s">
        <v>74</v>
      </c>
      <c r="C28" s="20" t="s">
        <v>75</v>
      </c>
      <c r="D28" s="321">
        <f t="shared" si="0"/>
        <v>0</v>
      </c>
      <c r="E28" s="22"/>
      <c r="F28" s="22"/>
      <c r="G28" s="22"/>
      <c r="H28" s="22"/>
      <c r="I28" s="22"/>
    </row>
    <row r="29" spans="1:9" ht="15" customHeight="1">
      <c r="A29" s="18" t="s">
        <v>76</v>
      </c>
      <c r="B29" s="23" t="s">
        <v>77</v>
      </c>
      <c r="C29" s="20" t="s">
        <v>78</v>
      </c>
      <c r="D29" s="321">
        <f t="shared" si="0"/>
        <v>0</v>
      </c>
      <c r="E29" s="22"/>
      <c r="F29" s="22"/>
      <c r="G29" s="22"/>
      <c r="H29" s="22"/>
      <c r="I29" s="22"/>
    </row>
    <row r="30" spans="1:9" ht="15" customHeight="1">
      <c r="A30" s="18" t="s">
        <v>79</v>
      </c>
      <c r="B30" s="23" t="s">
        <v>80</v>
      </c>
      <c r="C30" s="20" t="s">
        <v>81</v>
      </c>
      <c r="D30" s="321">
        <f t="shared" si="0"/>
        <v>0</v>
      </c>
      <c r="E30" s="22"/>
      <c r="F30" s="22"/>
      <c r="G30" s="22"/>
      <c r="H30" s="22"/>
      <c r="I30" s="22"/>
    </row>
    <row r="31" spans="1:9" ht="15" customHeight="1">
      <c r="A31" s="18" t="s">
        <v>82</v>
      </c>
      <c r="B31" s="23" t="s">
        <v>83</v>
      </c>
      <c r="C31" s="20" t="s">
        <v>84</v>
      </c>
      <c r="D31" s="321">
        <f t="shared" si="0"/>
        <v>0</v>
      </c>
      <c r="E31" s="22"/>
      <c r="F31" s="22"/>
      <c r="G31" s="22"/>
      <c r="H31" s="22"/>
      <c r="I31" s="22"/>
    </row>
    <row r="32" spans="1:9" ht="15" customHeight="1">
      <c r="A32" s="18" t="s">
        <v>85</v>
      </c>
      <c r="B32" s="23" t="s">
        <v>86</v>
      </c>
      <c r="C32" s="20" t="s">
        <v>87</v>
      </c>
      <c r="D32" s="321">
        <f t="shared" si="0"/>
        <v>0</v>
      </c>
      <c r="E32" s="22"/>
      <c r="F32" s="22"/>
      <c r="G32" s="22"/>
      <c r="H32" s="22"/>
      <c r="I32" s="22"/>
    </row>
    <row r="33" spans="1:9" ht="15" customHeight="1">
      <c r="A33" s="24" t="s">
        <v>88</v>
      </c>
      <c r="B33" s="25" t="s">
        <v>89</v>
      </c>
      <c r="C33" s="26" t="s">
        <v>90</v>
      </c>
      <c r="D33" s="321">
        <f t="shared" si="0"/>
        <v>0</v>
      </c>
      <c r="E33" s="321">
        <f>SUM(E28:E32)</f>
        <v>0</v>
      </c>
      <c r="F33" s="321">
        <f>SUM(F28:F32)</f>
        <v>0</v>
      </c>
      <c r="G33" s="321">
        <f>SUM(G28:G32)</f>
        <v>0</v>
      </c>
      <c r="H33" s="321">
        <f>SUM(H28:H32)</f>
        <v>0</v>
      </c>
      <c r="I33" s="321">
        <f>SUM(I28:I32)</f>
        <v>0</v>
      </c>
    </row>
    <row r="34" spans="1:9" ht="15" customHeight="1">
      <c r="A34" s="18" t="s">
        <v>91</v>
      </c>
      <c r="B34" s="23" t="s">
        <v>92</v>
      </c>
      <c r="C34" s="20" t="s">
        <v>93</v>
      </c>
      <c r="D34" s="321">
        <f t="shared" si="0"/>
        <v>0</v>
      </c>
      <c r="E34" s="22"/>
      <c r="F34" s="22"/>
      <c r="G34" s="22"/>
      <c r="H34" s="22"/>
      <c r="I34" s="22"/>
    </row>
    <row r="35" spans="1:9" ht="15" customHeight="1">
      <c r="A35" s="18" t="s">
        <v>94</v>
      </c>
      <c r="B35" s="23" t="s">
        <v>95</v>
      </c>
      <c r="C35" s="20" t="s">
        <v>96</v>
      </c>
      <c r="D35" s="321">
        <f t="shared" si="0"/>
        <v>0</v>
      </c>
      <c r="E35" s="22"/>
      <c r="F35" s="22"/>
      <c r="G35" s="22"/>
      <c r="H35" s="22"/>
      <c r="I35" s="22"/>
    </row>
    <row r="36" spans="1:9" ht="15" customHeight="1">
      <c r="A36" s="24" t="s">
        <v>97</v>
      </c>
      <c r="B36" s="25" t="s">
        <v>98</v>
      </c>
      <c r="C36" s="26" t="s">
        <v>99</v>
      </c>
      <c r="D36" s="321">
        <f t="shared" si="0"/>
        <v>0</v>
      </c>
      <c r="E36" s="321"/>
      <c r="F36" s="321">
        <f>SUM(F34:F35)</f>
        <v>0</v>
      </c>
      <c r="G36" s="321">
        <f>SUM(G34:G35)</f>
        <v>0</v>
      </c>
      <c r="H36" s="321">
        <f>SUM(H34:H35)</f>
        <v>0</v>
      </c>
      <c r="I36" s="321">
        <f>SUM(I34:I35)</f>
        <v>0</v>
      </c>
    </row>
    <row r="37" spans="1:9" ht="15" customHeight="1">
      <c r="A37" s="18" t="s">
        <v>100</v>
      </c>
      <c r="B37" s="23" t="s">
        <v>101</v>
      </c>
      <c r="C37" s="20" t="s">
        <v>102</v>
      </c>
      <c r="D37" s="321">
        <f t="shared" si="0"/>
        <v>0</v>
      </c>
      <c r="E37" s="22"/>
      <c r="F37" s="22"/>
      <c r="G37" s="22"/>
      <c r="H37" s="22"/>
      <c r="I37" s="22"/>
    </row>
    <row r="38" spans="1:9" ht="15" customHeight="1">
      <c r="A38" s="18" t="s">
        <v>103</v>
      </c>
      <c r="B38" s="23" t="s">
        <v>104</v>
      </c>
      <c r="C38" s="20" t="s">
        <v>105</v>
      </c>
      <c r="D38" s="321">
        <f t="shared" si="0"/>
        <v>0</v>
      </c>
      <c r="E38" s="22"/>
      <c r="F38" s="22"/>
      <c r="G38" s="22"/>
      <c r="H38" s="22"/>
      <c r="I38" s="22"/>
    </row>
    <row r="39" spans="1:9" ht="15" customHeight="1">
      <c r="A39" s="18" t="s">
        <v>106</v>
      </c>
      <c r="B39" s="23" t="s">
        <v>107</v>
      </c>
      <c r="C39" s="20" t="s">
        <v>108</v>
      </c>
      <c r="D39" s="321">
        <f t="shared" si="0"/>
        <v>0</v>
      </c>
      <c r="E39" s="22"/>
      <c r="F39" s="22"/>
      <c r="G39" s="22"/>
      <c r="H39" s="22"/>
      <c r="I39" s="22"/>
    </row>
    <row r="40" spans="1:9" ht="15" customHeight="1">
      <c r="A40" s="18" t="s">
        <v>109</v>
      </c>
      <c r="B40" s="23" t="s">
        <v>110</v>
      </c>
      <c r="C40" s="20" t="s">
        <v>111</v>
      </c>
      <c r="D40" s="321">
        <f t="shared" si="0"/>
        <v>7172</v>
      </c>
      <c r="E40" s="22">
        <v>7172</v>
      </c>
      <c r="F40" s="22"/>
      <c r="G40" s="22"/>
      <c r="H40" s="22"/>
      <c r="I40" s="22"/>
    </row>
    <row r="41" spans="1:9" ht="15" customHeight="1">
      <c r="A41" s="18" t="s">
        <v>112</v>
      </c>
      <c r="B41" s="23" t="s">
        <v>113</v>
      </c>
      <c r="C41" s="20" t="s">
        <v>114</v>
      </c>
      <c r="D41" s="321">
        <f t="shared" si="0"/>
        <v>0</v>
      </c>
      <c r="E41" s="22"/>
      <c r="F41" s="22"/>
      <c r="G41" s="22"/>
      <c r="H41" s="22"/>
      <c r="I41" s="22"/>
    </row>
    <row r="42" spans="1:9" ht="15" customHeight="1">
      <c r="A42" s="18" t="s">
        <v>115</v>
      </c>
      <c r="B42" s="23" t="s">
        <v>116</v>
      </c>
      <c r="C42" s="20" t="s">
        <v>117</v>
      </c>
      <c r="D42" s="321">
        <f t="shared" si="0"/>
        <v>0</v>
      </c>
      <c r="E42" s="22"/>
      <c r="F42" s="22"/>
      <c r="G42" s="22"/>
      <c r="H42" s="22"/>
      <c r="I42" s="22"/>
    </row>
    <row r="43" spans="1:9" ht="15" customHeight="1">
      <c r="A43" s="18" t="s">
        <v>118</v>
      </c>
      <c r="B43" s="23" t="s">
        <v>119</v>
      </c>
      <c r="C43" s="20" t="s">
        <v>120</v>
      </c>
      <c r="D43" s="321">
        <f t="shared" si="0"/>
        <v>0</v>
      </c>
      <c r="E43" s="22"/>
      <c r="F43" s="22"/>
      <c r="G43" s="22"/>
      <c r="H43" s="22"/>
      <c r="I43" s="22"/>
    </row>
    <row r="44" spans="1:9" ht="15" customHeight="1">
      <c r="A44" s="18" t="s">
        <v>121</v>
      </c>
      <c r="B44" s="23" t="s">
        <v>122</v>
      </c>
      <c r="C44" s="20" t="s">
        <v>123</v>
      </c>
      <c r="D44" s="321">
        <f t="shared" si="0"/>
        <v>0</v>
      </c>
      <c r="E44" s="22"/>
      <c r="F44" s="22"/>
      <c r="G44" s="22"/>
      <c r="H44" s="22"/>
      <c r="I44" s="22"/>
    </row>
    <row r="45" spans="1:9" ht="15" customHeight="1">
      <c r="A45" s="24" t="s">
        <v>124</v>
      </c>
      <c r="B45" s="25" t="s">
        <v>125</v>
      </c>
      <c r="C45" s="26" t="s">
        <v>126</v>
      </c>
      <c r="D45" s="321">
        <f t="shared" si="0"/>
        <v>7172</v>
      </c>
      <c r="E45" s="321">
        <f>SUM(E40:E44)</f>
        <v>7172</v>
      </c>
      <c r="F45" s="321">
        <f>SUM(F40:F44)</f>
        <v>0</v>
      </c>
      <c r="G45" s="321">
        <f>SUM(G40:G44)</f>
        <v>0</v>
      </c>
      <c r="H45" s="321">
        <f>SUM(H40:H44)</f>
        <v>0</v>
      </c>
      <c r="I45" s="321">
        <f>SUM(I40:I44)</f>
        <v>0</v>
      </c>
    </row>
    <row r="46" spans="1:9" ht="15" customHeight="1">
      <c r="A46" s="18" t="s">
        <v>127</v>
      </c>
      <c r="B46" s="23" t="s">
        <v>128</v>
      </c>
      <c r="C46" s="20" t="s">
        <v>129</v>
      </c>
      <c r="D46" s="321">
        <f t="shared" si="0"/>
        <v>0</v>
      </c>
      <c r="E46" s="22"/>
      <c r="F46" s="22"/>
      <c r="G46" s="22"/>
      <c r="H46" s="22"/>
      <c r="I46" s="22"/>
    </row>
    <row r="47" spans="1:9" ht="15" customHeight="1">
      <c r="A47" s="24" t="s">
        <v>130</v>
      </c>
      <c r="B47" s="25" t="s">
        <v>131</v>
      </c>
      <c r="C47" s="26" t="s">
        <v>132</v>
      </c>
      <c r="D47" s="321">
        <f t="shared" si="0"/>
        <v>7172</v>
      </c>
      <c r="E47" s="321">
        <f>E36+E37+E38+E39+E45+E46</f>
        <v>7172</v>
      </c>
      <c r="F47" s="321">
        <f>F36+F37+F38+F39+F45+F46</f>
        <v>0</v>
      </c>
      <c r="G47" s="321">
        <f>G36+G37+G38+G39+G45+G46</f>
        <v>0</v>
      </c>
      <c r="H47" s="321">
        <f>H36+H37+H38+H39+H45+H46</f>
        <v>0</v>
      </c>
      <c r="I47" s="321">
        <f>I36+I37+I38+I39+I45+I46</f>
        <v>0</v>
      </c>
    </row>
    <row r="48" spans="1:9" ht="15" customHeight="1">
      <c r="A48" s="18" t="s">
        <v>133</v>
      </c>
      <c r="B48" s="27" t="s">
        <v>134</v>
      </c>
      <c r="C48" s="20" t="s">
        <v>135</v>
      </c>
      <c r="D48" s="321">
        <f t="shared" si="0"/>
        <v>0</v>
      </c>
      <c r="E48" s="22"/>
      <c r="F48" s="22"/>
      <c r="G48" s="22"/>
      <c r="H48" s="22"/>
      <c r="I48" s="22"/>
    </row>
    <row r="49" spans="1:9" ht="15" customHeight="1">
      <c r="A49" s="18" t="s">
        <v>136</v>
      </c>
      <c r="B49" s="27" t="s">
        <v>137</v>
      </c>
      <c r="C49" s="20" t="s">
        <v>138</v>
      </c>
      <c r="D49" s="321">
        <f t="shared" si="0"/>
        <v>1230</v>
      </c>
      <c r="E49" s="22"/>
      <c r="F49" s="22"/>
      <c r="G49" s="22">
        <v>1230</v>
      </c>
      <c r="H49" s="22"/>
      <c r="I49" s="22"/>
    </row>
    <row r="50" spans="1:9" ht="15" customHeight="1">
      <c r="A50" s="18" t="s">
        <v>139</v>
      </c>
      <c r="B50" s="27" t="s">
        <v>140</v>
      </c>
      <c r="C50" s="20" t="s">
        <v>141</v>
      </c>
      <c r="D50" s="321">
        <f t="shared" si="0"/>
        <v>0</v>
      </c>
      <c r="E50" s="321">
        <f>SUM(E51:E52)</f>
        <v>0</v>
      </c>
      <c r="F50" s="321">
        <f>SUM(F51:F52)</f>
        <v>0</v>
      </c>
      <c r="G50" s="321">
        <f>SUM(G51:G52)</f>
        <v>0</v>
      </c>
      <c r="H50" s="321">
        <f>SUM(H51:H52)</f>
        <v>0</v>
      </c>
      <c r="I50" s="321">
        <f>SUM(I51:I52)</f>
        <v>0</v>
      </c>
    </row>
    <row r="51" spans="1:9" ht="15" customHeight="1">
      <c r="A51" s="18"/>
      <c r="B51" s="28" t="s">
        <v>142</v>
      </c>
      <c r="C51" s="20" t="s">
        <v>143</v>
      </c>
      <c r="D51" s="321">
        <f t="shared" si="0"/>
        <v>0</v>
      </c>
      <c r="E51" s="22"/>
      <c r="F51" s="22"/>
      <c r="G51" s="22"/>
      <c r="H51" s="22"/>
      <c r="I51" s="22"/>
    </row>
    <row r="52" spans="1:9" ht="15" customHeight="1">
      <c r="A52" s="18"/>
      <c r="B52" s="28" t="s">
        <v>144</v>
      </c>
      <c r="C52" s="20" t="s">
        <v>145</v>
      </c>
      <c r="D52" s="321">
        <f t="shared" si="0"/>
        <v>0</v>
      </c>
      <c r="E52" s="22"/>
      <c r="F52" s="22"/>
      <c r="G52" s="22"/>
      <c r="H52" s="22"/>
      <c r="I52" s="22"/>
    </row>
    <row r="53" spans="1:9" ht="15" customHeight="1">
      <c r="A53" s="18" t="s">
        <v>146</v>
      </c>
      <c r="B53" s="27" t="s">
        <v>147</v>
      </c>
      <c r="C53" s="20" t="s">
        <v>148</v>
      </c>
      <c r="D53" s="321">
        <f t="shared" si="0"/>
        <v>10379</v>
      </c>
      <c r="E53" s="22">
        <v>10379</v>
      </c>
      <c r="F53" s="22"/>
      <c r="G53" s="22"/>
      <c r="H53" s="22"/>
      <c r="I53" s="22"/>
    </row>
    <row r="54" spans="1:9" ht="15" customHeight="1">
      <c r="A54" s="18" t="s">
        <v>149</v>
      </c>
      <c r="B54" s="27" t="s">
        <v>150</v>
      </c>
      <c r="C54" s="20" t="s">
        <v>151</v>
      </c>
      <c r="D54" s="321">
        <f t="shared" si="0"/>
        <v>0</v>
      </c>
      <c r="E54" s="22"/>
      <c r="F54" s="22"/>
      <c r="G54" s="22"/>
      <c r="H54" s="22"/>
      <c r="I54" s="22"/>
    </row>
    <row r="55" spans="1:9" ht="15" customHeight="1">
      <c r="A55" s="18" t="s">
        <v>152</v>
      </c>
      <c r="B55" s="27" t="s">
        <v>153</v>
      </c>
      <c r="C55" s="20" t="s">
        <v>154</v>
      </c>
      <c r="D55" s="321">
        <f t="shared" si="0"/>
        <v>3134</v>
      </c>
      <c r="E55" s="22">
        <v>2802</v>
      </c>
      <c r="F55" s="22"/>
      <c r="G55" s="22">
        <v>332</v>
      </c>
      <c r="H55" s="22"/>
      <c r="I55" s="22"/>
    </row>
    <row r="56" spans="1:9" ht="15" customHeight="1">
      <c r="A56" s="18" t="s">
        <v>155</v>
      </c>
      <c r="B56" s="27" t="s">
        <v>156</v>
      </c>
      <c r="C56" s="20" t="s">
        <v>157</v>
      </c>
      <c r="D56" s="321">
        <f t="shared" si="0"/>
        <v>0</v>
      </c>
      <c r="E56" s="22"/>
      <c r="F56" s="22"/>
      <c r="G56" s="322"/>
      <c r="H56" s="22"/>
      <c r="I56" s="22"/>
    </row>
    <row r="57" spans="1:9" ht="15" customHeight="1">
      <c r="A57" s="18" t="s">
        <v>158</v>
      </c>
      <c r="B57" s="27" t="s">
        <v>159</v>
      </c>
      <c r="C57" s="20" t="s">
        <v>160</v>
      </c>
      <c r="D57" s="321">
        <f t="shared" si="0"/>
        <v>0</v>
      </c>
      <c r="E57" s="22"/>
      <c r="F57" s="22"/>
      <c r="G57" s="22"/>
      <c r="H57" s="22"/>
      <c r="I57" s="22"/>
    </row>
    <row r="58" spans="1:9" ht="15" customHeight="1">
      <c r="A58" s="18" t="s">
        <v>161</v>
      </c>
      <c r="B58" s="27" t="s">
        <v>162</v>
      </c>
      <c r="C58" s="20" t="s">
        <v>163</v>
      </c>
      <c r="D58" s="321">
        <f t="shared" si="0"/>
        <v>0</v>
      </c>
      <c r="E58" s="22"/>
      <c r="F58" s="22"/>
      <c r="G58" s="22"/>
      <c r="H58" s="22"/>
      <c r="I58" s="22"/>
    </row>
    <row r="59" spans="1:9" ht="15" customHeight="1">
      <c r="A59" s="18" t="s">
        <v>164</v>
      </c>
      <c r="B59" s="27" t="s">
        <v>165</v>
      </c>
      <c r="C59" s="20" t="s">
        <v>166</v>
      </c>
      <c r="D59" s="321">
        <f t="shared" si="0"/>
        <v>0</v>
      </c>
      <c r="E59" s="22"/>
      <c r="F59" s="22"/>
      <c r="G59" s="22"/>
      <c r="H59" s="22"/>
      <c r="I59" s="22"/>
    </row>
    <row r="60" spans="1:9" ht="15" customHeight="1">
      <c r="A60" s="24" t="s">
        <v>167</v>
      </c>
      <c r="B60" s="30" t="s">
        <v>168</v>
      </c>
      <c r="C60" s="26" t="s">
        <v>169</v>
      </c>
      <c r="D60" s="321">
        <f t="shared" si="0"/>
        <v>14743</v>
      </c>
      <c r="E60" s="321">
        <f>E48+E49+E50+E53+E54+E55+E56+E57+E58+E59</f>
        <v>13181</v>
      </c>
      <c r="F60" s="321">
        <f>F48+F49+F50+F53+F54+F55+F56+F57+F58+F59</f>
        <v>0</v>
      </c>
      <c r="G60" s="321">
        <f>G48+G49+G50+G53+G54+G55+G56+G57+G58+G59</f>
        <v>1562</v>
      </c>
      <c r="H60" s="321">
        <f>H48+H49+H50+H53+H54+H55+H56+H57+H58+H59</f>
        <v>0</v>
      </c>
      <c r="I60" s="321">
        <f>I48+I49+I50+I53+I54+I55+I56+I57+I58+I59</f>
        <v>0</v>
      </c>
    </row>
    <row r="61" spans="1:9" ht="15" customHeight="1">
      <c r="A61" s="18">
        <v>45</v>
      </c>
      <c r="B61" s="27" t="s">
        <v>170</v>
      </c>
      <c r="C61" s="20" t="s">
        <v>171</v>
      </c>
      <c r="D61" s="321">
        <f t="shared" si="0"/>
        <v>0</v>
      </c>
      <c r="E61" s="22"/>
      <c r="F61" s="22"/>
      <c r="G61" s="22"/>
      <c r="H61" s="22"/>
      <c r="I61" s="22"/>
    </row>
    <row r="62" spans="1:9" ht="15" customHeight="1">
      <c r="A62" s="18">
        <v>46</v>
      </c>
      <c r="B62" s="27" t="s">
        <v>172</v>
      </c>
      <c r="C62" s="20" t="s">
        <v>173</v>
      </c>
      <c r="D62" s="321">
        <f t="shared" si="0"/>
        <v>0</v>
      </c>
      <c r="E62" s="22"/>
      <c r="F62" s="22"/>
      <c r="G62" s="22"/>
      <c r="H62" s="22"/>
      <c r="I62" s="22"/>
    </row>
    <row r="63" spans="1:9" ht="15" customHeight="1">
      <c r="A63" s="18">
        <v>47</v>
      </c>
      <c r="B63" s="27" t="s">
        <v>174</v>
      </c>
      <c r="C63" s="20" t="s">
        <v>175</v>
      </c>
      <c r="D63" s="321">
        <f t="shared" si="0"/>
        <v>0</v>
      </c>
      <c r="E63" s="22"/>
      <c r="F63" s="22"/>
      <c r="G63" s="22"/>
      <c r="H63" s="22"/>
      <c r="I63" s="22"/>
    </row>
    <row r="64" spans="1:9" ht="15" customHeight="1">
      <c r="A64" s="18">
        <v>48</v>
      </c>
      <c r="B64" s="27" t="s">
        <v>176</v>
      </c>
      <c r="C64" s="20" t="s">
        <v>177</v>
      </c>
      <c r="D64" s="321">
        <f t="shared" si="0"/>
        <v>0</v>
      </c>
      <c r="E64" s="22"/>
      <c r="F64" s="22"/>
      <c r="G64" s="22"/>
      <c r="H64" s="22"/>
      <c r="I64" s="22"/>
    </row>
    <row r="65" spans="1:9" ht="15" customHeight="1">
      <c r="A65" s="18">
        <v>49</v>
      </c>
      <c r="B65" s="27" t="s">
        <v>178</v>
      </c>
      <c r="C65" s="20" t="s">
        <v>179</v>
      </c>
      <c r="D65" s="321">
        <f t="shared" si="0"/>
        <v>0</v>
      </c>
      <c r="E65" s="22"/>
      <c r="F65" s="22"/>
      <c r="G65" s="22"/>
      <c r="H65" s="22"/>
      <c r="I65" s="22"/>
    </row>
    <row r="66" spans="1:9" ht="15" customHeight="1">
      <c r="A66" s="24">
        <v>50</v>
      </c>
      <c r="B66" s="25" t="s">
        <v>180</v>
      </c>
      <c r="C66" s="26" t="s">
        <v>181</v>
      </c>
      <c r="D66" s="321">
        <f t="shared" si="0"/>
        <v>0</v>
      </c>
      <c r="E66" s="321">
        <f>SUM(E61:E65)</f>
        <v>0</v>
      </c>
      <c r="F66" s="321">
        <f>SUM(F61:F65)</f>
        <v>0</v>
      </c>
      <c r="G66" s="321">
        <f>SUM(G61:G65)</f>
        <v>0</v>
      </c>
      <c r="H66" s="321">
        <f>SUM(H61:H65)</f>
        <v>0</v>
      </c>
      <c r="I66" s="321">
        <f>SUM(I61:I65)</f>
        <v>0</v>
      </c>
    </row>
    <row r="67" spans="1:9" ht="15" customHeight="1">
      <c r="A67" s="18">
        <v>51</v>
      </c>
      <c r="B67" s="27" t="s">
        <v>182</v>
      </c>
      <c r="C67" s="20" t="s">
        <v>183</v>
      </c>
      <c r="D67" s="321">
        <f t="shared" si="0"/>
        <v>0</v>
      </c>
      <c r="E67" s="22"/>
      <c r="F67" s="22"/>
      <c r="G67" s="22"/>
      <c r="H67" s="22"/>
      <c r="I67" s="22"/>
    </row>
    <row r="68" spans="1:9" ht="15" customHeight="1">
      <c r="A68" s="18">
        <v>52</v>
      </c>
      <c r="B68" s="23" t="s">
        <v>184</v>
      </c>
      <c r="C68" s="20" t="s">
        <v>185</v>
      </c>
      <c r="D68" s="321">
        <f t="shared" si="0"/>
        <v>0</v>
      </c>
      <c r="E68" s="22"/>
      <c r="F68" s="22"/>
      <c r="G68" s="22"/>
      <c r="H68" s="22"/>
      <c r="I68" s="22"/>
    </row>
    <row r="69" spans="1:9" ht="15" customHeight="1">
      <c r="A69" s="18">
        <v>53</v>
      </c>
      <c r="B69" s="27" t="s">
        <v>186</v>
      </c>
      <c r="C69" s="20" t="s">
        <v>615</v>
      </c>
      <c r="D69" s="321">
        <f t="shared" si="0"/>
        <v>70</v>
      </c>
      <c r="E69" s="22"/>
      <c r="F69" s="22"/>
      <c r="G69" s="22">
        <v>70</v>
      </c>
      <c r="H69" s="22"/>
      <c r="I69" s="22"/>
    </row>
    <row r="70" spans="1:9" ht="15" customHeight="1">
      <c r="A70" s="24">
        <v>54</v>
      </c>
      <c r="B70" s="25" t="s">
        <v>187</v>
      </c>
      <c r="C70" s="26" t="s">
        <v>188</v>
      </c>
      <c r="D70" s="321">
        <f t="shared" si="0"/>
        <v>70</v>
      </c>
      <c r="E70" s="321">
        <f>SUM(E67:E69)</f>
        <v>0</v>
      </c>
      <c r="F70" s="321">
        <f>SUM(F67:F69)</f>
        <v>0</v>
      </c>
      <c r="G70" s="321">
        <f>SUM(G67:G69)</f>
        <v>70</v>
      </c>
      <c r="H70" s="321">
        <f>SUM(H67:H69)</f>
        <v>0</v>
      </c>
      <c r="I70" s="321">
        <f>SUM(I67:I69)</f>
        <v>0</v>
      </c>
    </row>
    <row r="71" spans="1:9" ht="15" customHeight="1">
      <c r="A71" s="18">
        <v>55</v>
      </c>
      <c r="B71" s="27" t="s">
        <v>189</v>
      </c>
      <c r="C71" s="20" t="s">
        <v>190</v>
      </c>
      <c r="D71" s="321">
        <f t="shared" si="0"/>
        <v>0</v>
      </c>
      <c r="E71" s="22"/>
      <c r="F71" s="22"/>
      <c r="G71" s="22"/>
      <c r="H71" s="22"/>
      <c r="I71" s="22"/>
    </row>
    <row r="72" spans="1:9" ht="15" customHeight="1">
      <c r="A72" s="18">
        <v>56</v>
      </c>
      <c r="B72" s="23" t="s">
        <v>191</v>
      </c>
      <c r="C72" s="20" t="s">
        <v>192</v>
      </c>
      <c r="D72" s="321">
        <f t="shared" ref="D72:D89" si="1">SUM(E72:I72)</f>
        <v>570</v>
      </c>
      <c r="E72" s="22">
        <v>570</v>
      </c>
      <c r="F72" s="22"/>
      <c r="G72" s="22"/>
      <c r="H72" s="22"/>
      <c r="I72" s="22"/>
    </row>
    <row r="73" spans="1:9" ht="15" customHeight="1">
      <c r="A73" s="18">
        <v>57</v>
      </c>
      <c r="B73" s="27" t="s">
        <v>193</v>
      </c>
      <c r="C73" s="20" t="s">
        <v>616</v>
      </c>
      <c r="D73" s="321">
        <f t="shared" si="1"/>
        <v>0</v>
      </c>
      <c r="E73" s="22"/>
      <c r="F73" s="22"/>
      <c r="G73" s="22"/>
      <c r="H73" s="22"/>
      <c r="I73" s="22"/>
    </row>
    <row r="74" spans="1:9" ht="15" customHeight="1" thickBot="1">
      <c r="A74" s="31">
        <v>58</v>
      </c>
      <c r="B74" s="32" t="s">
        <v>194</v>
      </c>
      <c r="C74" s="33" t="s">
        <v>195</v>
      </c>
      <c r="D74" s="321">
        <f t="shared" si="1"/>
        <v>570</v>
      </c>
      <c r="E74" s="323">
        <f>SUM(E71:E73)</f>
        <v>570</v>
      </c>
      <c r="F74" s="323">
        <f>SUM(F71:F73)</f>
        <v>0</v>
      </c>
      <c r="G74" s="323">
        <f>SUM(G71:G73)</f>
        <v>0</v>
      </c>
      <c r="H74" s="323">
        <f>SUM(H71:H73)</f>
        <v>0</v>
      </c>
      <c r="I74" s="323">
        <f>SUM(I71:I73)</f>
        <v>0</v>
      </c>
    </row>
    <row r="75" spans="1:9" ht="15" customHeight="1" thickBot="1">
      <c r="A75" s="35">
        <v>59</v>
      </c>
      <c r="B75" s="36" t="s">
        <v>196</v>
      </c>
      <c r="C75" s="37" t="s">
        <v>197</v>
      </c>
      <c r="D75" s="321">
        <f t="shared" si="1"/>
        <v>26508</v>
      </c>
      <c r="E75" s="324">
        <f>E27+E33+E47+E60+E66+E70+E74</f>
        <v>24876</v>
      </c>
      <c r="F75" s="324">
        <f>F27+F33+F47+F60+F66+F70+F74</f>
        <v>0</v>
      </c>
      <c r="G75" s="324">
        <f>G27+G33+G47+G60+G66+G70+G74</f>
        <v>1632</v>
      </c>
      <c r="H75" s="324">
        <f>H27+H33+H47+H60+H66+H70+H74</f>
        <v>0</v>
      </c>
      <c r="I75" s="324">
        <f>I27+I33+I47+I60+I66+I70+I74</f>
        <v>0</v>
      </c>
    </row>
    <row r="76" spans="1:9">
      <c r="A76" s="39">
        <v>60</v>
      </c>
      <c r="B76" s="40" t="s">
        <v>198</v>
      </c>
      <c r="C76" s="313" t="s">
        <v>199</v>
      </c>
      <c r="D76" s="321">
        <f t="shared" si="1"/>
        <v>0</v>
      </c>
      <c r="E76" s="313"/>
      <c r="F76" s="313"/>
      <c r="G76" s="313"/>
      <c r="H76" s="313"/>
      <c r="I76" s="313"/>
    </row>
    <row r="77" spans="1:9">
      <c r="A77" s="24">
        <v>61</v>
      </c>
      <c r="B77" s="42" t="s">
        <v>200</v>
      </c>
      <c r="C77" s="305" t="s">
        <v>201</v>
      </c>
      <c r="D77" s="321">
        <f t="shared" si="1"/>
        <v>0</v>
      </c>
      <c r="E77" s="305"/>
      <c r="F77" s="305"/>
      <c r="G77" s="305"/>
      <c r="H77" s="305"/>
      <c r="I77" s="305"/>
    </row>
    <row r="78" spans="1:9">
      <c r="A78" s="24">
        <v>62</v>
      </c>
      <c r="B78" s="23" t="s">
        <v>202</v>
      </c>
      <c r="C78" s="305" t="s">
        <v>203</v>
      </c>
      <c r="D78" s="321">
        <f t="shared" si="1"/>
        <v>0</v>
      </c>
      <c r="E78" s="305"/>
      <c r="F78" s="305"/>
      <c r="G78" s="305"/>
      <c r="H78" s="305"/>
      <c r="I78" s="305"/>
    </row>
    <row r="79" spans="1:9">
      <c r="A79" s="24">
        <v>63</v>
      </c>
      <c r="B79" s="23" t="s">
        <v>204</v>
      </c>
      <c r="C79" s="305" t="s">
        <v>205</v>
      </c>
      <c r="D79" s="321">
        <f t="shared" si="1"/>
        <v>0</v>
      </c>
      <c r="E79" s="305"/>
      <c r="F79" s="305"/>
      <c r="G79" s="305"/>
      <c r="H79" s="305"/>
      <c r="I79" s="305"/>
    </row>
    <row r="80" spans="1:9">
      <c r="A80" s="24">
        <v>64</v>
      </c>
      <c r="B80" s="25" t="s">
        <v>206</v>
      </c>
      <c r="C80" s="305" t="s">
        <v>207</v>
      </c>
      <c r="D80" s="321">
        <f t="shared" si="1"/>
        <v>0</v>
      </c>
      <c r="E80" s="305">
        <f>SUM(E78:E79)</f>
        <v>0</v>
      </c>
      <c r="F80" s="305">
        <f>SUM(F78:F79)</f>
        <v>0</v>
      </c>
      <c r="G80" s="305">
        <f>SUM(G78:G79)</f>
        <v>0</v>
      </c>
      <c r="H80" s="305">
        <f>SUM(H78:H79)</f>
        <v>0</v>
      </c>
      <c r="I80" s="305">
        <f>SUM(I78:I79)</f>
        <v>0</v>
      </c>
    </row>
    <row r="81" spans="1:9">
      <c r="A81" s="24">
        <v>65</v>
      </c>
      <c r="B81" s="44" t="s">
        <v>208</v>
      </c>
      <c r="C81" s="305" t="s">
        <v>209</v>
      </c>
      <c r="D81" s="321">
        <f t="shared" si="1"/>
        <v>0</v>
      </c>
      <c r="E81" s="305"/>
      <c r="F81" s="305"/>
      <c r="G81" s="305"/>
      <c r="H81" s="305"/>
      <c r="I81" s="305"/>
    </row>
    <row r="82" spans="1:9">
      <c r="A82" s="24">
        <v>66</v>
      </c>
      <c r="B82" s="44" t="s">
        <v>210</v>
      </c>
      <c r="C82" s="305" t="s">
        <v>211</v>
      </c>
      <c r="D82" s="321">
        <f t="shared" si="1"/>
        <v>0</v>
      </c>
      <c r="E82" s="305"/>
      <c r="F82" s="305"/>
      <c r="G82" s="305"/>
      <c r="H82" s="305"/>
      <c r="I82" s="305"/>
    </row>
    <row r="83" spans="1:9">
      <c r="A83" s="24">
        <v>67</v>
      </c>
      <c r="B83" s="44" t="s">
        <v>212</v>
      </c>
      <c r="C83" s="305" t="s">
        <v>213</v>
      </c>
      <c r="D83" s="321">
        <f t="shared" si="1"/>
        <v>7116</v>
      </c>
      <c r="E83" s="325"/>
      <c r="F83" s="326"/>
      <c r="G83" s="325">
        <v>5796</v>
      </c>
      <c r="H83" s="325"/>
      <c r="I83" s="325">
        <v>1320</v>
      </c>
    </row>
    <row r="84" spans="1:9">
      <c r="A84" s="24">
        <v>68</v>
      </c>
      <c r="B84" s="44" t="s">
        <v>214</v>
      </c>
      <c r="C84" s="305" t="s">
        <v>215</v>
      </c>
      <c r="D84" s="321">
        <f t="shared" si="1"/>
        <v>0</v>
      </c>
      <c r="E84" s="327"/>
      <c r="F84" s="328"/>
      <c r="G84" s="327"/>
      <c r="H84" s="327"/>
      <c r="I84" s="327"/>
    </row>
    <row r="85" spans="1:9">
      <c r="A85" s="24">
        <v>69</v>
      </c>
      <c r="B85" s="27" t="s">
        <v>216</v>
      </c>
      <c r="C85" s="305" t="s">
        <v>217</v>
      </c>
      <c r="D85" s="321">
        <f t="shared" si="1"/>
        <v>0</v>
      </c>
      <c r="E85" s="327"/>
      <c r="F85" s="328"/>
      <c r="G85" s="327"/>
      <c r="H85" s="327"/>
      <c r="I85" s="327"/>
    </row>
    <row r="86" spans="1:9">
      <c r="A86" s="24">
        <v>70</v>
      </c>
      <c r="B86" s="30" t="s">
        <v>218</v>
      </c>
      <c r="C86" s="305" t="s">
        <v>219</v>
      </c>
      <c r="D86" s="321">
        <f t="shared" si="1"/>
        <v>7116</v>
      </c>
      <c r="E86" s="327">
        <f>(SUM(E80:E85))+E76+E77</f>
        <v>0</v>
      </c>
      <c r="F86" s="329">
        <f>(SUM(F80:F85))+F76+F77</f>
        <v>0</v>
      </c>
      <c r="G86" s="327">
        <f>(SUM(G80:G85))+G76+G77</f>
        <v>5796</v>
      </c>
      <c r="H86" s="327">
        <f>(SUM(H80:H85))+H76+H77</f>
        <v>0</v>
      </c>
      <c r="I86" s="327">
        <f>(SUM(I80:I85))+I76+I77</f>
        <v>1320</v>
      </c>
    </row>
    <row r="87" spans="1:9">
      <c r="A87" s="24">
        <v>71</v>
      </c>
      <c r="B87" s="42" t="s">
        <v>220</v>
      </c>
      <c r="C87" s="305" t="s">
        <v>221</v>
      </c>
      <c r="D87" s="321">
        <f t="shared" si="1"/>
        <v>0</v>
      </c>
      <c r="E87" s="327"/>
      <c r="F87" s="329"/>
      <c r="G87" s="327"/>
      <c r="H87" s="327"/>
      <c r="I87" s="327"/>
    </row>
    <row r="88" spans="1:9">
      <c r="A88" s="24">
        <v>72</v>
      </c>
      <c r="B88" s="42" t="s">
        <v>222</v>
      </c>
      <c r="C88" s="305" t="s">
        <v>223</v>
      </c>
      <c r="D88" s="321">
        <f t="shared" si="1"/>
        <v>7116</v>
      </c>
      <c r="E88" s="327">
        <f>SUM(E86:E87)</f>
        <v>0</v>
      </c>
      <c r="F88" s="329">
        <f>SUM(F86:F87)</f>
        <v>0</v>
      </c>
      <c r="G88" s="327">
        <f>SUM(G86:G87)</f>
        <v>5796</v>
      </c>
      <c r="H88" s="327">
        <f>SUM(H86:H87)</f>
        <v>0</v>
      </c>
      <c r="I88" s="327">
        <f>SUM(I86:I87)</f>
        <v>1320</v>
      </c>
    </row>
    <row r="89" spans="1:9" ht="15.75" thickBot="1">
      <c r="A89" s="314">
        <v>73</v>
      </c>
      <c r="B89" s="315" t="s">
        <v>224</v>
      </c>
      <c r="C89" s="315"/>
      <c r="D89" s="330">
        <f t="shared" si="1"/>
        <v>33624</v>
      </c>
      <c r="E89" s="331">
        <f>E75+E88</f>
        <v>24876</v>
      </c>
      <c r="F89" s="332">
        <f>F75+F88</f>
        <v>0</v>
      </c>
      <c r="G89" s="331">
        <f>G75+G88</f>
        <v>7428</v>
      </c>
      <c r="H89" s="331">
        <f>H75+H88</f>
        <v>0</v>
      </c>
      <c r="I89" s="331">
        <f>I75+I88</f>
        <v>1320</v>
      </c>
    </row>
    <row r="90" spans="1:9" ht="15.75" thickTop="1">
      <c r="A90" s="57">
        <v>1</v>
      </c>
      <c r="B90" s="58" t="s">
        <v>228</v>
      </c>
      <c r="C90" s="59" t="s">
        <v>229</v>
      </c>
      <c r="D90" s="333">
        <f t="shared" ref="D90:D153" si="2">SUM(E90:I90)</f>
        <v>0</v>
      </c>
      <c r="E90" s="333"/>
      <c r="F90" s="333"/>
      <c r="G90" s="333"/>
      <c r="H90" s="333"/>
      <c r="I90" s="333"/>
    </row>
    <row r="91" spans="1:9">
      <c r="A91" s="57">
        <v>2</v>
      </c>
      <c r="B91" s="25" t="s">
        <v>230</v>
      </c>
      <c r="C91" s="59" t="s">
        <v>231</v>
      </c>
      <c r="D91" s="333">
        <f t="shared" si="2"/>
        <v>0</v>
      </c>
      <c r="E91" s="333"/>
      <c r="F91" s="333"/>
      <c r="G91" s="333"/>
      <c r="H91" s="333"/>
      <c r="I91" s="333"/>
    </row>
    <row r="92" spans="1:9">
      <c r="A92" s="57">
        <v>3</v>
      </c>
      <c r="B92" s="25" t="s">
        <v>232</v>
      </c>
      <c r="C92" s="59" t="s">
        <v>233</v>
      </c>
      <c r="D92" s="333">
        <f t="shared" si="2"/>
        <v>11550</v>
      </c>
      <c r="E92" s="333">
        <v>2802</v>
      </c>
      <c r="F92" s="333"/>
      <c r="G92" s="333">
        <v>7428</v>
      </c>
      <c r="H92" s="333"/>
      <c r="I92" s="333">
        <v>1320</v>
      </c>
    </row>
    <row r="93" spans="1:9">
      <c r="A93" s="57">
        <v>4</v>
      </c>
      <c r="B93" s="27" t="s">
        <v>234</v>
      </c>
      <c r="C93" s="61" t="s">
        <v>235</v>
      </c>
      <c r="D93" s="333">
        <f t="shared" si="2"/>
        <v>0</v>
      </c>
      <c r="E93" s="62"/>
      <c r="F93" s="62"/>
      <c r="G93" s="62"/>
      <c r="H93" s="62"/>
      <c r="I93" s="62"/>
    </row>
    <row r="94" spans="1:9">
      <c r="A94" s="57">
        <v>5</v>
      </c>
      <c r="B94" s="27" t="s">
        <v>236</v>
      </c>
      <c r="C94" s="61" t="s">
        <v>237</v>
      </c>
      <c r="D94" s="333">
        <f t="shared" si="2"/>
        <v>0</v>
      </c>
      <c r="E94" s="62"/>
      <c r="F94" s="62"/>
      <c r="G94" s="62"/>
      <c r="H94" s="62"/>
      <c r="I94" s="62"/>
    </row>
    <row r="95" spans="1:9">
      <c r="A95" s="57">
        <v>6</v>
      </c>
      <c r="B95" s="63" t="s">
        <v>238</v>
      </c>
      <c r="C95" s="61" t="s">
        <v>239</v>
      </c>
      <c r="D95" s="333">
        <f t="shared" si="2"/>
        <v>0</v>
      </c>
      <c r="E95" s="62"/>
      <c r="F95" s="62"/>
      <c r="G95" s="62"/>
      <c r="H95" s="62"/>
      <c r="I95" s="62"/>
    </row>
    <row r="96" spans="1:9">
      <c r="A96" s="57">
        <v>7</v>
      </c>
      <c r="B96" s="63" t="s">
        <v>240</v>
      </c>
      <c r="C96" s="61" t="s">
        <v>241</v>
      </c>
      <c r="D96" s="333">
        <f t="shared" si="2"/>
        <v>0</v>
      </c>
      <c r="E96" s="62"/>
      <c r="F96" s="62"/>
      <c r="G96" s="62"/>
      <c r="H96" s="62"/>
      <c r="I96" s="62"/>
    </row>
    <row r="97" spans="1:9">
      <c r="A97" s="57">
        <v>8</v>
      </c>
      <c r="B97" s="63" t="s">
        <v>242</v>
      </c>
      <c r="C97" s="61" t="s">
        <v>243</v>
      </c>
      <c r="D97" s="333">
        <f t="shared" si="2"/>
        <v>0</v>
      </c>
      <c r="E97" s="62"/>
      <c r="F97" s="62"/>
      <c r="G97" s="62"/>
      <c r="H97" s="62"/>
      <c r="I97" s="62"/>
    </row>
    <row r="98" spans="1:9">
      <c r="A98" s="57">
        <v>9</v>
      </c>
      <c r="B98" s="27" t="s">
        <v>244</v>
      </c>
      <c r="C98" s="61" t="s">
        <v>245</v>
      </c>
      <c r="D98" s="333">
        <f t="shared" si="2"/>
        <v>0</v>
      </c>
      <c r="E98" s="62"/>
      <c r="F98" s="62"/>
      <c r="G98" s="62"/>
      <c r="H98" s="62"/>
      <c r="I98" s="62"/>
    </row>
    <row r="99" spans="1:9">
      <c r="A99" s="57">
        <v>10</v>
      </c>
      <c r="B99" s="27" t="s">
        <v>246</v>
      </c>
      <c r="C99" s="61" t="s">
        <v>247</v>
      </c>
      <c r="D99" s="333">
        <f t="shared" si="2"/>
        <v>0</v>
      </c>
      <c r="E99" s="62"/>
      <c r="F99" s="62"/>
      <c r="G99" s="62"/>
      <c r="H99" s="62"/>
      <c r="I99" s="62"/>
    </row>
    <row r="100" spans="1:9">
      <c r="A100" s="57">
        <v>11</v>
      </c>
      <c r="B100" s="27" t="s">
        <v>248</v>
      </c>
      <c r="C100" s="61" t="s">
        <v>249</v>
      </c>
      <c r="D100" s="333">
        <f t="shared" si="2"/>
        <v>0</v>
      </c>
      <c r="E100" s="62"/>
      <c r="F100" s="62"/>
      <c r="G100" s="62"/>
      <c r="H100" s="62"/>
      <c r="I100" s="62"/>
    </row>
    <row r="101" spans="1:9">
      <c r="A101" s="57">
        <v>12</v>
      </c>
      <c r="B101" s="30" t="s">
        <v>250</v>
      </c>
      <c r="C101" s="59" t="s">
        <v>251</v>
      </c>
      <c r="D101" s="333">
        <f t="shared" si="2"/>
        <v>0</v>
      </c>
      <c r="E101" s="333">
        <f>SUM(E93:E100)</f>
        <v>0</v>
      </c>
      <c r="F101" s="333">
        <f>SUM(F93:F100)</f>
        <v>0</v>
      </c>
      <c r="G101" s="333">
        <f>SUM(G93:G100)</f>
        <v>0</v>
      </c>
      <c r="H101" s="333">
        <f>SUM(H93:H100)</f>
        <v>0</v>
      </c>
      <c r="I101" s="333">
        <f>SUM(I93:I100)</f>
        <v>0</v>
      </c>
    </row>
    <row r="102" spans="1:9">
      <c r="A102" s="57">
        <v>13</v>
      </c>
      <c r="B102" s="64" t="s">
        <v>252</v>
      </c>
      <c r="C102" s="61" t="s">
        <v>253</v>
      </c>
      <c r="D102" s="333">
        <f t="shared" si="2"/>
        <v>0</v>
      </c>
      <c r="E102" s="62"/>
      <c r="F102" s="62"/>
      <c r="G102" s="62"/>
      <c r="H102" s="62"/>
      <c r="I102" s="62"/>
    </row>
    <row r="103" spans="1:9">
      <c r="A103" s="57">
        <v>14</v>
      </c>
      <c r="B103" s="64" t="s">
        <v>254</v>
      </c>
      <c r="C103" s="61" t="s">
        <v>255</v>
      </c>
      <c r="D103" s="333">
        <f t="shared" si="2"/>
        <v>0</v>
      </c>
      <c r="E103" s="62"/>
      <c r="F103" s="62"/>
      <c r="G103" s="62"/>
      <c r="H103" s="62"/>
      <c r="I103" s="62"/>
    </row>
    <row r="104" spans="1:9" ht="25.5">
      <c r="A104" s="57">
        <v>15</v>
      </c>
      <c r="B104" s="64" t="s">
        <v>256</v>
      </c>
      <c r="C104" s="61" t="s">
        <v>257</v>
      </c>
      <c r="D104" s="333">
        <f t="shared" si="2"/>
        <v>0</v>
      </c>
      <c r="E104" s="62"/>
      <c r="F104" s="62"/>
      <c r="G104" s="62"/>
      <c r="H104" s="62"/>
      <c r="I104" s="62"/>
    </row>
    <row r="105" spans="1:9" ht="25.5">
      <c r="A105" s="57">
        <v>16</v>
      </c>
      <c r="B105" s="64" t="s">
        <v>258</v>
      </c>
      <c r="C105" s="61" t="s">
        <v>259</v>
      </c>
      <c r="D105" s="333">
        <f t="shared" si="2"/>
        <v>0</v>
      </c>
      <c r="E105" s="62"/>
      <c r="F105" s="62"/>
      <c r="G105" s="62"/>
      <c r="H105" s="62"/>
      <c r="I105" s="62"/>
    </row>
    <row r="106" spans="1:9" ht="25.5">
      <c r="A106" s="57">
        <v>17</v>
      </c>
      <c r="B106" s="64" t="s">
        <v>260</v>
      </c>
      <c r="C106" s="61" t="s">
        <v>261</v>
      </c>
      <c r="D106" s="333">
        <f t="shared" si="2"/>
        <v>0</v>
      </c>
      <c r="E106" s="62"/>
      <c r="F106" s="62"/>
      <c r="G106" s="62"/>
      <c r="H106" s="62"/>
      <c r="I106" s="62"/>
    </row>
    <row r="107" spans="1:9">
      <c r="A107" s="57">
        <v>18</v>
      </c>
      <c r="B107" s="64" t="s">
        <v>262</v>
      </c>
      <c r="C107" s="61" t="s">
        <v>263</v>
      </c>
      <c r="D107" s="333">
        <f t="shared" si="2"/>
        <v>7823</v>
      </c>
      <c r="E107" s="334">
        <f>SUM(E108:E115)</f>
        <v>7823</v>
      </c>
      <c r="F107" s="334">
        <f>SUM(F108:F115)</f>
        <v>0</v>
      </c>
      <c r="G107" s="334">
        <f>SUM(G108:G115)</f>
        <v>0</v>
      </c>
      <c r="H107" s="334">
        <f>SUM(H108:H115)</f>
        <v>0</v>
      </c>
      <c r="I107" s="334">
        <f>SUM(I108:I115)</f>
        <v>0</v>
      </c>
    </row>
    <row r="108" spans="1:9">
      <c r="A108" s="66"/>
      <c r="B108" s="23" t="s">
        <v>56</v>
      </c>
      <c r="C108" s="61" t="s">
        <v>264</v>
      </c>
      <c r="D108" s="333">
        <f t="shared" si="2"/>
        <v>0</v>
      </c>
      <c r="E108" s="62"/>
      <c r="F108" s="62"/>
      <c r="G108" s="62"/>
      <c r="H108" s="62"/>
      <c r="I108" s="62"/>
    </row>
    <row r="109" spans="1:9">
      <c r="A109" s="66"/>
      <c r="B109" s="23" t="s">
        <v>58</v>
      </c>
      <c r="C109" s="61" t="s">
        <v>265</v>
      </c>
      <c r="D109" s="333">
        <f t="shared" si="2"/>
        <v>0</v>
      </c>
      <c r="E109" s="62"/>
      <c r="F109" s="62"/>
      <c r="G109" s="62"/>
      <c r="H109" s="62"/>
      <c r="I109" s="62"/>
    </row>
    <row r="110" spans="1:9">
      <c r="A110" s="66"/>
      <c r="B110" s="23" t="s">
        <v>60</v>
      </c>
      <c r="C110" s="61" t="s">
        <v>266</v>
      </c>
      <c r="D110" s="333">
        <f t="shared" si="2"/>
        <v>0</v>
      </c>
      <c r="E110" s="62"/>
      <c r="F110" s="62"/>
      <c r="G110" s="62"/>
      <c r="H110" s="62"/>
      <c r="I110" s="62"/>
    </row>
    <row r="111" spans="1:9">
      <c r="A111" s="66"/>
      <c r="B111" s="23" t="s">
        <v>62</v>
      </c>
      <c r="C111" s="61" t="s">
        <v>268</v>
      </c>
      <c r="D111" s="333">
        <f t="shared" si="2"/>
        <v>0</v>
      </c>
      <c r="E111" s="62"/>
      <c r="F111" s="62"/>
      <c r="G111" s="62"/>
      <c r="H111" s="62"/>
      <c r="I111" s="62"/>
    </row>
    <row r="112" spans="1:9">
      <c r="A112" s="66"/>
      <c r="B112" s="23" t="s">
        <v>64</v>
      </c>
      <c r="C112" s="61" t="s">
        <v>269</v>
      </c>
      <c r="D112" s="333">
        <f t="shared" si="2"/>
        <v>0</v>
      </c>
      <c r="E112" s="62"/>
      <c r="F112" s="62"/>
      <c r="G112" s="62"/>
      <c r="H112" s="62"/>
      <c r="I112" s="62"/>
    </row>
    <row r="113" spans="1:9">
      <c r="A113" s="66"/>
      <c r="B113" s="23" t="s">
        <v>270</v>
      </c>
      <c r="C113" s="61" t="s">
        <v>271</v>
      </c>
      <c r="D113" s="333">
        <f t="shared" si="2"/>
        <v>7823</v>
      </c>
      <c r="E113" s="62">
        <v>7823</v>
      </c>
      <c r="F113" s="62"/>
      <c r="G113" s="62"/>
      <c r="H113" s="62"/>
      <c r="I113" s="62"/>
    </row>
    <row r="114" spans="1:9">
      <c r="A114" s="66"/>
      <c r="B114" s="23" t="s">
        <v>272</v>
      </c>
      <c r="C114" s="61" t="s">
        <v>273</v>
      </c>
      <c r="D114" s="333">
        <f t="shared" si="2"/>
        <v>0</v>
      </c>
      <c r="E114" s="62"/>
      <c r="F114" s="62"/>
      <c r="G114" s="62"/>
      <c r="H114" s="62"/>
      <c r="I114" s="62"/>
    </row>
    <row r="115" spans="1:9">
      <c r="A115" s="66"/>
      <c r="B115" s="23" t="s">
        <v>66</v>
      </c>
      <c r="C115" s="61" t="s">
        <v>274</v>
      </c>
      <c r="D115" s="333">
        <f t="shared" si="2"/>
        <v>0</v>
      </c>
      <c r="E115" s="62"/>
      <c r="F115" s="62"/>
      <c r="G115" s="62"/>
      <c r="H115" s="62"/>
      <c r="I115" s="62"/>
    </row>
    <row r="116" spans="1:9" ht="25.5">
      <c r="A116" s="66">
        <v>19</v>
      </c>
      <c r="B116" s="64" t="s">
        <v>275</v>
      </c>
      <c r="C116" s="61" t="s">
        <v>276</v>
      </c>
      <c r="D116" s="333">
        <f t="shared" si="2"/>
        <v>0</v>
      </c>
      <c r="E116" s="62"/>
      <c r="F116" s="62"/>
      <c r="G116" s="62"/>
      <c r="H116" s="62"/>
      <c r="I116" s="62"/>
    </row>
    <row r="117" spans="1:9" ht="25.5">
      <c r="A117" s="66">
        <v>20</v>
      </c>
      <c r="B117" s="64" t="s">
        <v>277</v>
      </c>
      <c r="C117" s="61" t="s">
        <v>278</v>
      </c>
      <c r="D117" s="333">
        <f t="shared" si="2"/>
        <v>0</v>
      </c>
      <c r="E117" s="62"/>
      <c r="F117" s="62"/>
      <c r="G117" s="62"/>
      <c r="H117" s="62"/>
      <c r="I117" s="62"/>
    </row>
    <row r="118" spans="1:9">
      <c r="A118" s="66">
        <v>21</v>
      </c>
      <c r="B118" s="64" t="s">
        <v>279</v>
      </c>
      <c r="C118" s="61" t="s">
        <v>280</v>
      </c>
      <c r="D118" s="333">
        <f t="shared" si="2"/>
        <v>0</v>
      </c>
      <c r="E118" s="62"/>
      <c r="F118" s="62"/>
      <c r="G118" s="62"/>
      <c r="H118" s="62"/>
      <c r="I118" s="62"/>
    </row>
    <row r="119" spans="1:9">
      <c r="A119" s="66">
        <v>22</v>
      </c>
      <c r="B119" s="67" t="s">
        <v>281</v>
      </c>
      <c r="C119" s="61" t="s">
        <v>282</v>
      </c>
      <c r="D119" s="333">
        <f t="shared" si="2"/>
        <v>0</v>
      </c>
      <c r="E119" s="62"/>
      <c r="F119" s="62"/>
      <c r="G119" s="62"/>
      <c r="H119" s="62"/>
      <c r="I119" s="62"/>
    </row>
    <row r="120" spans="1:9">
      <c r="A120" s="66">
        <v>23</v>
      </c>
      <c r="B120" s="64" t="s">
        <v>283</v>
      </c>
      <c r="C120" s="61" t="s">
        <v>284</v>
      </c>
      <c r="D120" s="333">
        <f t="shared" si="2"/>
        <v>3900</v>
      </c>
      <c r="E120" s="62">
        <v>3900</v>
      </c>
      <c r="F120" s="62"/>
      <c r="G120" s="62"/>
      <c r="H120" s="62"/>
      <c r="I120" s="62"/>
    </row>
    <row r="121" spans="1:9">
      <c r="A121" s="66">
        <v>24</v>
      </c>
      <c r="B121" s="67" t="s">
        <v>285</v>
      </c>
      <c r="C121" s="61" t="s">
        <v>286</v>
      </c>
      <c r="D121" s="333">
        <f t="shared" si="2"/>
        <v>0</v>
      </c>
      <c r="E121" s="62"/>
      <c r="F121" s="62"/>
      <c r="G121" s="62"/>
      <c r="H121" s="62"/>
      <c r="I121" s="62"/>
    </row>
    <row r="122" spans="1:9">
      <c r="A122" s="66">
        <v>25</v>
      </c>
      <c r="B122" s="30" t="s">
        <v>287</v>
      </c>
      <c r="C122" s="59" t="s">
        <v>288</v>
      </c>
      <c r="D122" s="333">
        <f t="shared" si="2"/>
        <v>11723</v>
      </c>
      <c r="E122" s="333">
        <f>E102+E103+E104+E105+E106+E107+E116+E117+E118+E119+E120+E121</f>
        <v>11723</v>
      </c>
      <c r="F122" s="333">
        <f>F102+F103+F104+F105+F106+F107+F116+F117+F118+F119+F120+F121</f>
        <v>0</v>
      </c>
      <c r="G122" s="333">
        <f>G102+G103+G104+G105+G106+G107+G116+G117+G118+G119+G120+G121</f>
        <v>0</v>
      </c>
      <c r="H122" s="333">
        <f>H102+H103+H104+H105+H106+H107+H116+H117+H118+H119+H120+H121</f>
        <v>0</v>
      </c>
      <c r="I122" s="333">
        <f>I102+I103+I104+I105+I106+I107+I116+I117+I118+I119+I120+I121</f>
        <v>0</v>
      </c>
    </row>
    <row r="123" spans="1:9">
      <c r="A123" s="66">
        <v>26</v>
      </c>
      <c r="B123" s="68" t="s">
        <v>617</v>
      </c>
      <c r="C123" s="61" t="s">
        <v>290</v>
      </c>
      <c r="D123" s="333">
        <f t="shared" si="2"/>
        <v>0</v>
      </c>
      <c r="E123" s="62"/>
      <c r="F123" s="62"/>
      <c r="G123" s="62"/>
      <c r="H123" s="62"/>
      <c r="I123" s="62"/>
    </row>
    <row r="124" spans="1:9">
      <c r="A124" s="66">
        <v>27</v>
      </c>
      <c r="B124" s="68" t="s">
        <v>291</v>
      </c>
      <c r="C124" s="61" t="s">
        <v>292</v>
      </c>
      <c r="D124" s="333">
        <f t="shared" si="2"/>
        <v>118</v>
      </c>
      <c r="E124" s="62">
        <v>118</v>
      </c>
      <c r="F124" s="62"/>
      <c r="G124" s="62"/>
      <c r="H124" s="62"/>
      <c r="I124" s="62"/>
    </row>
    <row r="125" spans="1:9">
      <c r="A125" s="66">
        <v>28</v>
      </c>
      <c r="B125" s="68" t="s">
        <v>293</v>
      </c>
      <c r="C125" s="61" t="s">
        <v>294</v>
      </c>
      <c r="D125" s="333">
        <f t="shared" si="2"/>
        <v>0</v>
      </c>
      <c r="E125" s="62"/>
      <c r="F125" s="62"/>
      <c r="G125" s="62"/>
      <c r="H125" s="62"/>
      <c r="I125" s="62"/>
    </row>
    <row r="126" spans="1:9">
      <c r="A126" s="66">
        <v>29</v>
      </c>
      <c r="B126" s="68" t="s">
        <v>295</v>
      </c>
      <c r="C126" s="61" t="s">
        <v>296</v>
      </c>
      <c r="D126" s="333">
        <f t="shared" si="2"/>
        <v>32</v>
      </c>
      <c r="E126" s="62">
        <v>32</v>
      </c>
      <c r="F126" s="62"/>
      <c r="G126" s="62"/>
      <c r="H126" s="62"/>
      <c r="I126" s="62"/>
    </row>
    <row r="127" spans="1:9">
      <c r="A127" s="66">
        <v>30</v>
      </c>
      <c r="B127" s="20" t="s">
        <v>297</v>
      </c>
      <c r="C127" s="61" t="s">
        <v>298</v>
      </c>
      <c r="D127" s="333">
        <f t="shared" si="2"/>
        <v>0</v>
      </c>
      <c r="E127" s="62"/>
      <c r="F127" s="62"/>
      <c r="G127" s="62"/>
      <c r="H127" s="62"/>
      <c r="I127" s="62"/>
    </row>
    <row r="128" spans="1:9">
      <c r="A128" s="66">
        <v>31</v>
      </c>
      <c r="B128" s="20" t="s">
        <v>299</v>
      </c>
      <c r="C128" s="61" t="s">
        <v>300</v>
      </c>
      <c r="D128" s="333">
        <f t="shared" si="2"/>
        <v>0</v>
      </c>
      <c r="E128" s="62"/>
      <c r="F128" s="62"/>
      <c r="G128" s="62"/>
      <c r="H128" s="62"/>
      <c r="I128" s="62"/>
    </row>
    <row r="129" spans="1:9">
      <c r="A129" s="66">
        <v>32</v>
      </c>
      <c r="B129" s="20" t="s">
        <v>301</v>
      </c>
      <c r="C129" s="61" t="s">
        <v>302</v>
      </c>
      <c r="D129" s="333">
        <f t="shared" si="2"/>
        <v>40</v>
      </c>
      <c r="E129" s="62">
        <v>40</v>
      </c>
      <c r="F129" s="62"/>
      <c r="G129" s="62"/>
      <c r="H129" s="62"/>
      <c r="I129" s="62"/>
    </row>
    <row r="130" spans="1:9">
      <c r="A130" s="66">
        <v>33</v>
      </c>
      <c r="B130" s="26" t="s">
        <v>303</v>
      </c>
      <c r="C130" s="59" t="s">
        <v>304</v>
      </c>
      <c r="D130" s="333">
        <f t="shared" si="2"/>
        <v>190</v>
      </c>
      <c r="E130" s="333">
        <f>SUM(E123:E129)</f>
        <v>190</v>
      </c>
      <c r="F130" s="333">
        <f>SUM(F123:F129)</f>
        <v>0</v>
      </c>
      <c r="G130" s="333">
        <f>SUM(G123:G129)</f>
        <v>0</v>
      </c>
      <c r="H130" s="333">
        <f>SUM(H123:H129)</f>
        <v>0</v>
      </c>
      <c r="I130" s="333">
        <f>SUM(I123:I129)</f>
        <v>0</v>
      </c>
    </row>
    <row r="131" spans="1:9">
      <c r="A131" s="66">
        <v>34</v>
      </c>
      <c r="B131" s="27" t="s">
        <v>305</v>
      </c>
      <c r="C131" s="61" t="s">
        <v>306</v>
      </c>
      <c r="D131" s="333">
        <f t="shared" si="2"/>
        <v>2461</v>
      </c>
      <c r="E131" s="62">
        <v>2461</v>
      </c>
      <c r="F131" s="62"/>
      <c r="G131" s="62"/>
      <c r="H131" s="62"/>
      <c r="I131" s="62"/>
    </row>
    <row r="132" spans="1:9">
      <c r="A132" s="66">
        <v>35</v>
      </c>
      <c r="B132" s="27" t="s">
        <v>307</v>
      </c>
      <c r="C132" s="61" t="s">
        <v>308</v>
      </c>
      <c r="D132" s="333">
        <f t="shared" si="2"/>
        <v>0</v>
      </c>
      <c r="E132" s="62"/>
      <c r="F132" s="62"/>
      <c r="G132" s="62"/>
      <c r="H132" s="62"/>
      <c r="I132" s="62"/>
    </row>
    <row r="133" spans="1:9">
      <c r="A133" s="66">
        <v>36</v>
      </c>
      <c r="B133" s="27" t="s">
        <v>309</v>
      </c>
      <c r="C133" s="61" t="s">
        <v>310</v>
      </c>
      <c r="D133" s="333">
        <f t="shared" si="2"/>
        <v>0</v>
      </c>
      <c r="E133" s="62"/>
      <c r="F133" s="62"/>
      <c r="G133" s="62"/>
      <c r="H133" s="62"/>
      <c r="I133" s="62"/>
    </row>
    <row r="134" spans="1:9">
      <c r="A134" s="66">
        <v>37</v>
      </c>
      <c r="B134" s="27" t="s">
        <v>311</v>
      </c>
      <c r="C134" s="61" t="s">
        <v>312</v>
      </c>
      <c r="D134" s="333">
        <f t="shared" si="2"/>
        <v>665</v>
      </c>
      <c r="E134" s="62">
        <v>665</v>
      </c>
      <c r="F134" s="62"/>
      <c r="G134" s="62"/>
      <c r="H134" s="62"/>
      <c r="I134" s="62"/>
    </row>
    <row r="135" spans="1:9">
      <c r="A135" s="66">
        <v>38</v>
      </c>
      <c r="B135" s="30" t="s">
        <v>313</v>
      </c>
      <c r="C135" s="59" t="s">
        <v>314</v>
      </c>
      <c r="D135" s="333">
        <f t="shared" si="2"/>
        <v>3126</v>
      </c>
      <c r="E135" s="333">
        <f>SUM(E131:E134)</f>
        <v>3126</v>
      </c>
      <c r="F135" s="333">
        <f>SUM(F131:F134)</f>
        <v>0</v>
      </c>
      <c r="G135" s="333">
        <f>SUM(G131:G134)</f>
        <v>0</v>
      </c>
      <c r="H135" s="333">
        <f>SUM(H131:H134)</f>
        <v>0</v>
      </c>
      <c r="I135" s="333">
        <f>SUM(I131:I134)</f>
        <v>0</v>
      </c>
    </row>
    <row r="136" spans="1:9" ht="25.5">
      <c r="A136" s="66">
        <v>39</v>
      </c>
      <c r="B136" s="27" t="s">
        <v>315</v>
      </c>
      <c r="C136" s="61" t="s">
        <v>316</v>
      </c>
      <c r="D136" s="333">
        <f t="shared" si="2"/>
        <v>0</v>
      </c>
      <c r="E136" s="62"/>
      <c r="F136" s="62"/>
      <c r="G136" s="62"/>
      <c r="H136" s="62"/>
      <c r="I136" s="62"/>
    </row>
    <row r="137" spans="1:9" ht="25.5">
      <c r="A137" s="66">
        <v>40</v>
      </c>
      <c r="B137" s="27" t="s">
        <v>317</v>
      </c>
      <c r="C137" s="61" t="s">
        <v>318</v>
      </c>
      <c r="D137" s="333">
        <f t="shared" si="2"/>
        <v>0</v>
      </c>
      <c r="E137" s="62"/>
      <c r="F137" s="62"/>
      <c r="G137" s="62"/>
      <c r="H137" s="62"/>
      <c r="I137" s="62"/>
    </row>
    <row r="138" spans="1:9" ht="25.5">
      <c r="A138" s="66">
        <v>41</v>
      </c>
      <c r="B138" s="27" t="s">
        <v>319</v>
      </c>
      <c r="C138" s="61" t="s">
        <v>320</v>
      </c>
      <c r="D138" s="333">
        <f t="shared" si="2"/>
        <v>0</v>
      </c>
      <c r="E138" s="62"/>
      <c r="F138" s="62"/>
      <c r="G138" s="62"/>
      <c r="H138" s="62"/>
      <c r="I138" s="62"/>
    </row>
    <row r="139" spans="1:9">
      <c r="A139" s="66">
        <v>42</v>
      </c>
      <c r="B139" s="27" t="s">
        <v>321</v>
      </c>
      <c r="C139" s="61" t="s">
        <v>322</v>
      </c>
      <c r="D139" s="333">
        <f t="shared" si="2"/>
        <v>0</v>
      </c>
      <c r="E139" s="62"/>
      <c r="F139" s="62"/>
      <c r="G139" s="62"/>
      <c r="H139" s="62"/>
      <c r="I139" s="62"/>
    </row>
    <row r="140" spans="1:9" ht="25.5">
      <c r="A140" s="66">
        <v>43</v>
      </c>
      <c r="B140" s="27" t="s">
        <v>323</v>
      </c>
      <c r="C140" s="61" t="s">
        <v>324</v>
      </c>
      <c r="D140" s="333">
        <f t="shared" si="2"/>
        <v>0</v>
      </c>
      <c r="E140" s="62"/>
      <c r="F140" s="62"/>
      <c r="G140" s="62"/>
      <c r="H140" s="62"/>
      <c r="I140" s="62"/>
    </row>
    <row r="141" spans="1:9" ht="25.5">
      <c r="A141" s="66">
        <v>44</v>
      </c>
      <c r="B141" s="27" t="s">
        <v>325</v>
      </c>
      <c r="C141" s="61" t="s">
        <v>326</v>
      </c>
      <c r="D141" s="333">
        <f t="shared" si="2"/>
        <v>0</v>
      </c>
      <c r="E141" s="62"/>
      <c r="F141" s="62"/>
      <c r="G141" s="62"/>
      <c r="H141" s="62"/>
      <c r="I141" s="62"/>
    </row>
    <row r="142" spans="1:9">
      <c r="A142" s="66">
        <v>45</v>
      </c>
      <c r="B142" s="27" t="s">
        <v>327</v>
      </c>
      <c r="C142" s="61" t="s">
        <v>328</v>
      </c>
      <c r="D142" s="333">
        <f t="shared" si="2"/>
        <v>0</v>
      </c>
      <c r="E142" s="62"/>
      <c r="F142" s="62"/>
      <c r="G142" s="62"/>
      <c r="H142" s="62"/>
      <c r="I142" s="62"/>
    </row>
    <row r="143" spans="1:9">
      <c r="A143" s="66">
        <v>46</v>
      </c>
      <c r="B143" s="27" t="s">
        <v>329</v>
      </c>
      <c r="C143" s="61" t="s">
        <v>330</v>
      </c>
      <c r="D143" s="333">
        <f t="shared" si="2"/>
        <v>0</v>
      </c>
      <c r="E143" s="62"/>
      <c r="F143" s="62"/>
      <c r="G143" s="62"/>
      <c r="H143" s="62"/>
      <c r="I143" s="62"/>
    </row>
    <row r="144" spans="1:9" ht="15.75" thickBot="1">
      <c r="A144" s="66">
        <v>47</v>
      </c>
      <c r="B144" s="69" t="s">
        <v>331</v>
      </c>
      <c r="C144" s="70" t="s">
        <v>332</v>
      </c>
      <c r="D144" s="333">
        <f t="shared" si="2"/>
        <v>0</v>
      </c>
      <c r="E144" s="335">
        <f>SUM(E136:E143)</f>
        <v>0</v>
      </c>
      <c r="F144" s="335">
        <f>SUM(F136:F143)</f>
        <v>0</v>
      </c>
      <c r="G144" s="335">
        <f>SUM(G136:G143)</f>
        <v>0</v>
      </c>
      <c r="H144" s="335">
        <f>SUM(H136:H143)</f>
        <v>0</v>
      </c>
      <c r="I144" s="335">
        <f>SUM(I136:I143)</f>
        <v>0</v>
      </c>
    </row>
    <row r="145" spans="1:9" ht="15.75" thickBot="1">
      <c r="A145" s="66">
        <v>48</v>
      </c>
      <c r="B145" s="72" t="s">
        <v>333</v>
      </c>
      <c r="C145" s="73" t="s">
        <v>334</v>
      </c>
      <c r="D145" s="333">
        <f t="shared" si="2"/>
        <v>26589</v>
      </c>
      <c r="E145" s="336">
        <f>E90+E91+E92+E101+E122+E130+E135+E144</f>
        <v>17841</v>
      </c>
      <c r="F145" s="336">
        <f>F90+F91+F92+F101+F122+F130+F135+F144</f>
        <v>0</v>
      </c>
      <c r="G145" s="336">
        <f>G90+G91+G92+G101+G122+G130+G135+G144</f>
        <v>7428</v>
      </c>
      <c r="H145" s="336">
        <f>H90+H91+H92+H101+H122+H130+H135+H144</f>
        <v>0</v>
      </c>
      <c r="I145" s="336">
        <f>I90+I91+I92+I101+I122+I130+I135+I144</f>
        <v>1320</v>
      </c>
    </row>
    <row r="146" spans="1:9">
      <c r="A146" s="66">
        <v>49</v>
      </c>
      <c r="B146" s="40" t="s">
        <v>335</v>
      </c>
      <c r="C146" s="313" t="s">
        <v>336</v>
      </c>
      <c r="D146" s="333">
        <f t="shared" si="2"/>
        <v>0</v>
      </c>
      <c r="E146" s="75"/>
      <c r="F146" s="75"/>
      <c r="G146" s="75"/>
      <c r="H146" s="75"/>
      <c r="I146" s="75"/>
    </row>
    <row r="147" spans="1:9">
      <c r="A147" s="66">
        <v>50</v>
      </c>
      <c r="B147" s="42" t="s">
        <v>337</v>
      </c>
      <c r="C147" s="305" t="s">
        <v>338</v>
      </c>
      <c r="D147" s="333">
        <f t="shared" si="2"/>
        <v>0</v>
      </c>
      <c r="E147" s="76"/>
      <c r="F147" s="76"/>
      <c r="G147" s="76"/>
      <c r="H147" s="76"/>
      <c r="I147" s="76"/>
    </row>
    <row r="148" spans="1:9">
      <c r="A148" s="66">
        <v>51</v>
      </c>
      <c r="B148" s="44" t="s">
        <v>339</v>
      </c>
      <c r="C148" s="313" t="s">
        <v>340</v>
      </c>
      <c r="D148" s="333">
        <f t="shared" si="2"/>
        <v>0</v>
      </c>
      <c r="E148" s="76"/>
      <c r="F148" s="76"/>
      <c r="G148" s="76"/>
      <c r="H148" s="76"/>
      <c r="I148" s="76"/>
    </row>
    <row r="149" spans="1:9">
      <c r="A149" s="66">
        <v>52</v>
      </c>
      <c r="B149" s="44" t="s">
        <v>341</v>
      </c>
      <c r="C149" s="305" t="s">
        <v>342</v>
      </c>
      <c r="D149" s="333">
        <f t="shared" si="2"/>
        <v>0</v>
      </c>
      <c r="E149" s="76"/>
      <c r="F149" s="76"/>
      <c r="G149" s="76"/>
      <c r="H149" s="76"/>
      <c r="I149" s="76"/>
    </row>
    <row r="150" spans="1:9">
      <c r="A150" s="66">
        <v>53</v>
      </c>
      <c r="B150" s="44" t="s">
        <v>343</v>
      </c>
      <c r="C150" s="313" t="s">
        <v>344</v>
      </c>
      <c r="D150" s="333">
        <f t="shared" si="2"/>
        <v>7116</v>
      </c>
      <c r="E150" s="76">
        <v>7116</v>
      </c>
      <c r="F150" s="76"/>
      <c r="G150" s="76"/>
      <c r="H150" s="76"/>
      <c r="I150" s="76"/>
    </row>
    <row r="151" spans="1:9">
      <c r="A151" s="66">
        <v>54</v>
      </c>
      <c r="B151" s="44" t="s">
        <v>345</v>
      </c>
      <c r="C151" s="305" t="s">
        <v>346</v>
      </c>
      <c r="D151" s="333">
        <f t="shared" si="2"/>
        <v>0</v>
      </c>
      <c r="E151" s="76"/>
      <c r="F151" s="76"/>
      <c r="G151" s="76"/>
      <c r="H151" s="76"/>
      <c r="I151" s="76"/>
    </row>
    <row r="152" spans="1:9">
      <c r="A152" s="66">
        <v>55</v>
      </c>
      <c r="B152" s="44" t="s">
        <v>347</v>
      </c>
      <c r="C152" s="313" t="s">
        <v>348</v>
      </c>
      <c r="D152" s="333">
        <f t="shared" si="2"/>
        <v>0</v>
      </c>
      <c r="E152" s="76"/>
      <c r="F152" s="76"/>
      <c r="G152" s="76"/>
      <c r="H152" s="76"/>
      <c r="I152" s="76"/>
    </row>
    <row r="153" spans="1:9">
      <c r="A153" s="66">
        <v>56</v>
      </c>
      <c r="B153" s="44" t="s">
        <v>349</v>
      </c>
      <c r="C153" s="305" t="s">
        <v>350</v>
      </c>
      <c r="D153" s="333">
        <f t="shared" si="2"/>
        <v>0</v>
      </c>
      <c r="E153" s="76"/>
      <c r="F153" s="76"/>
      <c r="G153" s="76"/>
      <c r="H153" s="76"/>
      <c r="I153" s="76"/>
    </row>
    <row r="154" spans="1:9">
      <c r="A154" s="66">
        <v>57</v>
      </c>
      <c r="B154" s="42" t="s">
        <v>351</v>
      </c>
      <c r="C154" s="305" t="s">
        <v>352</v>
      </c>
      <c r="D154" s="333">
        <f>SUM(E154:I154)</f>
        <v>7116</v>
      </c>
      <c r="E154" s="337">
        <f>SUM(E146:E153)</f>
        <v>7116</v>
      </c>
      <c r="F154" s="337">
        <f>SUM(F146:F153)</f>
        <v>0</v>
      </c>
      <c r="G154" s="337">
        <f>SUM(G146:G153)</f>
        <v>0</v>
      </c>
      <c r="H154" s="337">
        <f>SUM(H146:H153)</f>
        <v>0</v>
      </c>
      <c r="I154" s="337">
        <f>SUM(I146:I153)</f>
        <v>0</v>
      </c>
    </row>
    <row r="155" spans="1:9">
      <c r="A155" s="66">
        <v>58</v>
      </c>
      <c r="B155" s="42" t="s">
        <v>353</v>
      </c>
      <c r="C155" s="305" t="s">
        <v>354</v>
      </c>
      <c r="D155" s="333">
        <f>SUM(E155:I155)</f>
        <v>0</v>
      </c>
      <c r="E155" s="76"/>
      <c r="F155" s="76"/>
      <c r="G155" s="76"/>
      <c r="H155" s="76"/>
      <c r="I155" s="76"/>
    </row>
    <row r="156" spans="1:9" ht="15.75" thickBot="1">
      <c r="A156" s="66">
        <v>59</v>
      </c>
      <c r="B156" s="78" t="s">
        <v>355</v>
      </c>
      <c r="C156" s="317" t="s">
        <v>356</v>
      </c>
      <c r="D156" s="333">
        <f>SUM(E156:I156)</f>
        <v>7116</v>
      </c>
      <c r="E156" s="338">
        <f>SUM(E154:E155)</f>
        <v>7116</v>
      </c>
      <c r="F156" s="338">
        <f>SUM(F154:F155)</f>
        <v>0</v>
      </c>
      <c r="G156" s="338">
        <f>SUM(G154:G155)</f>
        <v>0</v>
      </c>
      <c r="H156" s="338">
        <f>SUM(H154:H155)</f>
        <v>0</v>
      </c>
      <c r="I156" s="338">
        <f>SUM(I154:I155)</f>
        <v>0</v>
      </c>
    </row>
    <row r="157" spans="1:9" ht="15.75" thickBot="1">
      <c r="A157" s="318">
        <v>60</v>
      </c>
      <c r="B157" s="319" t="s">
        <v>357</v>
      </c>
      <c r="C157" s="320"/>
      <c r="D157" s="339">
        <f>SUM(E157:I157)</f>
        <v>33705</v>
      </c>
      <c r="E157" s="340">
        <f>E145+E156</f>
        <v>24957</v>
      </c>
      <c r="F157" s="340">
        <f>F145+F156</f>
        <v>0</v>
      </c>
      <c r="G157" s="340">
        <f>G145+G156</f>
        <v>7428</v>
      </c>
      <c r="H157" s="340">
        <f>H145+H156</f>
        <v>0</v>
      </c>
      <c r="I157" s="340">
        <f>I145+I156</f>
        <v>1320</v>
      </c>
    </row>
    <row r="158" spans="1:9" ht="15.75" thickTop="1"/>
  </sheetData>
  <pageMargins left="0" right="0" top="0" bottom="0" header="0.31496062992125984" footer="0.31496062992125984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58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306" t="s">
        <v>0</v>
      </c>
      <c r="D1" s="2" t="s">
        <v>610</v>
      </c>
    </row>
    <row r="2" spans="1:9" ht="18.75">
      <c r="B2" s="307" t="s">
        <v>1</v>
      </c>
      <c r="C2" s="308"/>
      <c r="D2" s="5" t="s">
        <v>636</v>
      </c>
      <c r="E2" s="309"/>
      <c r="F2" s="309"/>
      <c r="G2" s="309"/>
      <c r="H2" s="309"/>
      <c r="I2" s="309"/>
    </row>
    <row r="3" spans="1:9" ht="18.75">
      <c r="B3" s="310" t="s">
        <v>2</v>
      </c>
      <c r="D3" s="8" t="s">
        <v>3</v>
      </c>
    </row>
    <row r="4" spans="1:9" ht="18.75">
      <c r="B4" s="311" t="s">
        <v>619</v>
      </c>
      <c r="D4" s="8"/>
    </row>
    <row r="5" spans="1:9">
      <c r="B5" s="312"/>
      <c r="C5" s="312"/>
      <c r="D5" s="312" t="s">
        <v>4</v>
      </c>
      <c r="E5" s="312" t="s">
        <v>5</v>
      </c>
      <c r="F5" s="312" t="s">
        <v>6</v>
      </c>
      <c r="G5" s="312" t="s">
        <v>7</v>
      </c>
      <c r="H5" s="312" t="s">
        <v>8</v>
      </c>
      <c r="I5" s="312" t="s">
        <v>9</v>
      </c>
    </row>
    <row r="6" spans="1:9" ht="15" customHeight="1">
      <c r="A6" s="11" t="s">
        <v>10</v>
      </c>
      <c r="B6" s="12" t="s">
        <v>11</v>
      </c>
      <c r="C6" s="13" t="s">
        <v>12</v>
      </c>
      <c r="D6" s="14" t="s">
        <v>612</v>
      </c>
      <c r="E6" s="14" t="s">
        <v>612</v>
      </c>
      <c r="F6" s="14" t="s">
        <v>612</v>
      </c>
      <c r="G6" s="14" t="s">
        <v>612</v>
      </c>
      <c r="H6" s="14" t="s">
        <v>612</v>
      </c>
      <c r="I6" s="14" t="s">
        <v>612</v>
      </c>
    </row>
    <row r="7" spans="1:9">
      <c r="A7" s="15" t="s">
        <v>13</v>
      </c>
      <c r="B7" s="16" t="s">
        <v>14</v>
      </c>
      <c r="C7" s="16" t="s">
        <v>15</v>
      </c>
      <c r="D7" s="17" t="s">
        <v>16</v>
      </c>
      <c r="E7" s="17" t="s">
        <v>16</v>
      </c>
      <c r="F7" s="17" t="s">
        <v>16</v>
      </c>
      <c r="G7" s="17" t="s">
        <v>16</v>
      </c>
      <c r="H7" s="17" t="s">
        <v>16</v>
      </c>
      <c r="I7" s="17"/>
    </row>
    <row r="8" spans="1:9" ht="15" customHeight="1">
      <c r="A8" s="18" t="s">
        <v>22</v>
      </c>
      <c r="B8" s="19" t="s">
        <v>23</v>
      </c>
      <c r="C8" s="20" t="s">
        <v>24</v>
      </c>
      <c r="D8" s="321">
        <f t="shared" ref="D8:D71" si="0">SUM(E8:I8)</f>
        <v>6921</v>
      </c>
      <c r="E8" s="22">
        <v>6921</v>
      </c>
      <c r="F8" s="22"/>
      <c r="G8" s="22"/>
      <c r="H8" s="22"/>
      <c r="I8" s="22"/>
    </row>
    <row r="9" spans="1:9" ht="15" customHeight="1">
      <c r="A9" s="18" t="s">
        <v>25</v>
      </c>
      <c r="B9" s="23" t="s">
        <v>26</v>
      </c>
      <c r="C9" s="20" t="s">
        <v>27</v>
      </c>
      <c r="D9" s="321">
        <f t="shared" si="0"/>
        <v>0</v>
      </c>
      <c r="E9" s="22"/>
      <c r="F9" s="22"/>
      <c r="G9" s="22"/>
      <c r="H9" s="22"/>
      <c r="I9" s="22"/>
    </row>
    <row r="10" spans="1:9" ht="15" customHeight="1">
      <c r="A10" s="18" t="s">
        <v>28</v>
      </c>
      <c r="B10" s="23" t="s">
        <v>29</v>
      </c>
      <c r="C10" s="20" t="s">
        <v>30</v>
      </c>
      <c r="D10" s="321">
        <f t="shared" si="0"/>
        <v>0</v>
      </c>
      <c r="E10" s="22"/>
      <c r="F10" s="22"/>
      <c r="G10" s="22"/>
      <c r="H10" s="22"/>
      <c r="I10" s="22"/>
    </row>
    <row r="11" spans="1:9" ht="15" customHeight="1">
      <c r="A11" s="18" t="s">
        <v>31</v>
      </c>
      <c r="B11" s="23" t="s">
        <v>32</v>
      </c>
      <c r="C11" s="20" t="s">
        <v>33</v>
      </c>
      <c r="D11" s="321">
        <f t="shared" si="0"/>
        <v>0</v>
      </c>
      <c r="E11" s="22"/>
      <c r="F11" s="22"/>
      <c r="G11" s="22"/>
      <c r="H11" s="22"/>
      <c r="I11" s="22"/>
    </row>
    <row r="12" spans="1:9" ht="15" customHeight="1">
      <c r="A12" s="18" t="s">
        <v>34</v>
      </c>
      <c r="B12" s="23" t="s">
        <v>613</v>
      </c>
      <c r="C12" s="20" t="s">
        <v>35</v>
      </c>
      <c r="D12" s="321">
        <f t="shared" si="0"/>
        <v>0</v>
      </c>
      <c r="E12" s="22"/>
      <c r="F12" s="22"/>
      <c r="G12" s="22"/>
      <c r="H12" s="22"/>
      <c r="I12" s="22"/>
    </row>
    <row r="13" spans="1:9" ht="15" customHeight="1">
      <c r="A13" s="18" t="s">
        <v>36</v>
      </c>
      <c r="B13" s="23" t="s">
        <v>614</v>
      </c>
      <c r="C13" s="20" t="s">
        <v>37</v>
      </c>
      <c r="D13" s="321">
        <f t="shared" si="0"/>
        <v>0</v>
      </c>
      <c r="E13" s="22"/>
      <c r="F13" s="22"/>
      <c r="G13" s="22"/>
      <c r="H13" s="22"/>
      <c r="I13" s="22"/>
    </row>
    <row r="14" spans="1:9" ht="15" customHeight="1">
      <c r="A14" s="24" t="s">
        <v>38</v>
      </c>
      <c r="B14" s="25" t="s">
        <v>39</v>
      </c>
      <c r="C14" s="26" t="s">
        <v>40</v>
      </c>
      <c r="D14" s="321">
        <f t="shared" si="0"/>
        <v>6921</v>
      </c>
      <c r="E14" s="321">
        <f>SUM(E8:E13)</f>
        <v>6921</v>
      </c>
      <c r="F14" s="321">
        <f>SUM(F8:F13)</f>
        <v>0</v>
      </c>
      <c r="G14" s="321">
        <f>SUM(G8:G13)</f>
        <v>0</v>
      </c>
      <c r="H14" s="321">
        <f>SUM(H8:H13)</f>
        <v>0</v>
      </c>
      <c r="I14" s="321">
        <f>SUM(I8:I13)</f>
        <v>0</v>
      </c>
    </row>
    <row r="15" spans="1:9" ht="15" customHeight="1">
      <c r="A15" s="18" t="s">
        <v>41</v>
      </c>
      <c r="B15" s="23" t="s">
        <v>42</v>
      </c>
      <c r="C15" s="20" t="s">
        <v>43</v>
      </c>
      <c r="D15" s="321">
        <f t="shared" si="0"/>
        <v>0</v>
      </c>
      <c r="E15" s="22"/>
      <c r="F15" s="22"/>
      <c r="G15" s="22"/>
      <c r="H15" s="22"/>
      <c r="I15" s="22"/>
    </row>
    <row r="16" spans="1:9" ht="15" customHeight="1">
      <c r="A16" s="18" t="s">
        <v>44</v>
      </c>
      <c r="B16" s="23" t="s">
        <v>45</v>
      </c>
      <c r="C16" s="20" t="s">
        <v>46</v>
      </c>
      <c r="D16" s="321">
        <f t="shared" si="0"/>
        <v>0</v>
      </c>
      <c r="E16" s="22"/>
      <c r="F16" s="22"/>
      <c r="G16" s="22"/>
      <c r="H16" s="22"/>
      <c r="I16" s="22"/>
    </row>
    <row r="17" spans="1:9" ht="15" customHeight="1">
      <c r="A17" s="18" t="s">
        <v>47</v>
      </c>
      <c r="B17" s="23" t="s">
        <v>48</v>
      </c>
      <c r="C17" s="20" t="s">
        <v>49</v>
      </c>
      <c r="D17" s="321">
        <f t="shared" si="0"/>
        <v>0</v>
      </c>
      <c r="E17" s="22"/>
      <c r="F17" s="22"/>
      <c r="G17" s="22"/>
      <c r="H17" s="22"/>
      <c r="I17" s="22"/>
    </row>
    <row r="18" spans="1:9" ht="15" customHeight="1">
      <c r="A18" s="18" t="s">
        <v>50</v>
      </c>
      <c r="B18" s="23" t="s">
        <v>51</v>
      </c>
      <c r="C18" s="20" t="s">
        <v>52</v>
      </c>
      <c r="D18" s="321">
        <f t="shared" si="0"/>
        <v>0</v>
      </c>
      <c r="E18" s="22"/>
      <c r="F18" s="22"/>
      <c r="G18" s="22"/>
      <c r="H18" s="22"/>
      <c r="I18" s="22"/>
    </row>
    <row r="19" spans="1:9" ht="15" customHeight="1">
      <c r="A19" s="18" t="s">
        <v>53</v>
      </c>
      <c r="B19" s="23" t="s">
        <v>54</v>
      </c>
      <c r="C19" s="20" t="s">
        <v>55</v>
      </c>
      <c r="D19" s="321">
        <f t="shared" si="0"/>
        <v>0</v>
      </c>
      <c r="E19" s="321">
        <f>SUM(E20:E26)</f>
        <v>0</v>
      </c>
      <c r="F19" s="321">
        <f>SUM(F20:F26)</f>
        <v>0</v>
      </c>
      <c r="G19" s="321">
        <f>SUM(G20:G26)</f>
        <v>0</v>
      </c>
      <c r="H19" s="321">
        <f>SUM(H20:H26)</f>
        <v>0</v>
      </c>
      <c r="I19" s="321">
        <f>SUM(I20:I26)</f>
        <v>0</v>
      </c>
    </row>
    <row r="20" spans="1:9" ht="15" customHeight="1">
      <c r="A20" s="18"/>
      <c r="B20" s="23" t="s">
        <v>56</v>
      </c>
      <c r="C20" s="20" t="s">
        <v>57</v>
      </c>
      <c r="D20" s="321">
        <f t="shared" si="0"/>
        <v>0</v>
      </c>
      <c r="E20" s="22"/>
      <c r="F20" s="22"/>
      <c r="G20" s="22"/>
      <c r="H20" s="22"/>
      <c r="I20" s="22"/>
    </row>
    <row r="21" spans="1:9" ht="15" customHeight="1">
      <c r="A21" s="18"/>
      <c r="B21" s="23" t="s">
        <v>58</v>
      </c>
      <c r="C21" s="20" t="s">
        <v>59</v>
      </c>
      <c r="D21" s="321">
        <f t="shared" si="0"/>
        <v>0</v>
      </c>
      <c r="E21" s="22"/>
      <c r="F21" s="22"/>
      <c r="G21" s="22"/>
      <c r="H21" s="22"/>
      <c r="I21" s="22"/>
    </row>
    <row r="22" spans="1:9" ht="15" customHeight="1">
      <c r="A22" s="18"/>
      <c r="B22" s="23" t="s">
        <v>60</v>
      </c>
      <c r="C22" s="20" t="s">
        <v>61</v>
      </c>
      <c r="D22" s="321">
        <f t="shared" si="0"/>
        <v>0</v>
      </c>
      <c r="E22" s="22"/>
      <c r="F22" s="22"/>
      <c r="G22" s="22"/>
      <c r="H22" s="22"/>
      <c r="I22" s="22"/>
    </row>
    <row r="23" spans="1:9" ht="15" customHeight="1">
      <c r="A23" s="18"/>
      <c r="B23" s="23" t="s">
        <v>62</v>
      </c>
      <c r="C23" s="20" t="s">
        <v>63</v>
      </c>
      <c r="D23" s="321">
        <f t="shared" si="0"/>
        <v>0</v>
      </c>
      <c r="E23" s="22"/>
      <c r="F23" s="22"/>
      <c r="G23" s="22"/>
      <c r="H23" s="22"/>
      <c r="I23" s="22"/>
    </row>
    <row r="24" spans="1:9" ht="15" customHeight="1">
      <c r="A24" s="18"/>
      <c r="B24" s="23" t="s">
        <v>64</v>
      </c>
      <c r="C24" s="20" t="s">
        <v>65</v>
      </c>
      <c r="D24" s="321">
        <f t="shared" si="0"/>
        <v>0</v>
      </c>
      <c r="E24" s="22"/>
      <c r="F24" s="22"/>
      <c r="G24" s="22"/>
      <c r="H24" s="22"/>
      <c r="I24" s="22"/>
    </row>
    <row r="25" spans="1:9" ht="15" customHeight="1">
      <c r="A25" s="18"/>
      <c r="B25" s="23" t="s">
        <v>66</v>
      </c>
      <c r="C25" s="20" t="s">
        <v>67</v>
      </c>
      <c r="D25" s="321">
        <f t="shared" si="0"/>
        <v>0</v>
      </c>
      <c r="E25" s="22"/>
      <c r="F25" s="22"/>
      <c r="G25" s="22"/>
      <c r="H25" s="22"/>
      <c r="I25" s="22"/>
    </row>
    <row r="26" spans="1:9" ht="15" customHeight="1">
      <c r="A26" s="18"/>
      <c r="B26" s="23" t="s">
        <v>68</v>
      </c>
      <c r="C26" s="20" t="s">
        <v>69</v>
      </c>
      <c r="D26" s="321">
        <f t="shared" si="0"/>
        <v>0</v>
      </c>
      <c r="E26" s="22"/>
      <c r="F26" s="22"/>
      <c r="G26" s="22"/>
      <c r="H26" s="22"/>
      <c r="I26" s="22"/>
    </row>
    <row r="27" spans="1:9" ht="15" customHeight="1">
      <c r="A27" s="24" t="s">
        <v>70</v>
      </c>
      <c r="B27" s="25" t="s">
        <v>71</v>
      </c>
      <c r="C27" s="26" t="s">
        <v>72</v>
      </c>
      <c r="D27" s="321">
        <f t="shared" si="0"/>
        <v>6921</v>
      </c>
      <c r="E27" s="321">
        <f>SUM(E14:E19)</f>
        <v>6921</v>
      </c>
      <c r="F27" s="321">
        <f>SUM(F14:F19)</f>
        <v>0</v>
      </c>
      <c r="G27" s="321">
        <f>SUM(G14:G19)</f>
        <v>0</v>
      </c>
      <c r="H27" s="321">
        <f>SUM(H14:H19)</f>
        <v>0</v>
      </c>
      <c r="I27" s="321">
        <f>SUM(I14:I19)</f>
        <v>0</v>
      </c>
    </row>
    <row r="28" spans="1:9" ht="15" customHeight="1">
      <c r="A28" s="18" t="s">
        <v>73</v>
      </c>
      <c r="B28" s="23" t="s">
        <v>74</v>
      </c>
      <c r="C28" s="20" t="s">
        <v>75</v>
      </c>
      <c r="D28" s="321">
        <f t="shared" si="0"/>
        <v>0</v>
      </c>
      <c r="E28" s="22"/>
      <c r="F28" s="22"/>
      <c r="G28" s="22"/>
      <c r="H28" s="22"/>
      <c r="I28" s="22"/>
    </row>
    <row r="29" spans="1:9" ht="15" customHeight="1">
      <c r="A29" s="18" t="s">
        <v>76</v>
      </c>
      <c r="B29" s="23" t="s">
        <v>77</v>
      </c>
      <c r="C29" s="20" t="s">
        <v>78</v>
      </c>
      <c r="D29" s="321">
        <f t="shared" si="0"/>
        <v>0</v>
      </c>
      <c r="E29" s="22"/>
      <c r="F29" s="22"/>
      <c r="G29" s="22"/>
      <c r="H29" s="22"/>
      <c r="I29" s="22"/>
    </row>
    <row r="30" spans="1:9" ht="15" customHeight="1">
      <c r="A30" s="18" t="s">
        <v>79</v>
      </c>
      <c r="B30" s="23" t="s">
        <v>80</v>
      </c>
      <c r="C30" s="20" t="s">
        <v>81</v>
      </c>
      <c r="D30" s="321">
        <f t="shared" si="0"/>
        <v>0</v>
      </c>
      <c r="E30" s="22"/>
      <c r="F30" s="22"/>
      <c r="G30" s="22"/>
      <c r="H30" s="22"/>
      <c r="I30" s="22"/>
    </row>
    <row r="31" spans="1:9" ht="15" customHeight="1">
      <c r="A31" s="18" t="s">
        <v>82</v>
      </c>
      <c r="B31" s="23" t="s">
        <v>83</v>
      </c>
      <c r="C31" s="20" t="s">
        <v>84</v>
      </c>
      <c r="D31" s="321">
        <f t="shared" si="0"/>
        <v>0</v>
      </c>
      <c r="E31" s="22"/>
      <c r="F31" s="22"/>
      <c r="G31" s="22"/>
      <c r="H31" s="22"/>
      <c r="I31" s="22"/>
    </row>
    <row r="32" spans="1:9" ht="15" customHeight="1">
      <c r="A32" s="18" t="s">
        <v>85</v>
      </c>
      <c r="B32" s="23" t="s">
        <v>86</v>
      </c>
      <c r="C32" s="20" t="s">
        <v>87</v>
      </c>
      <c r="D32" s="321">
        <f t="shared" si="0"/>
        <v>0</v>
      </c>
      <c r="E32" s="22"/>
      <c r="F32" s="22"/>
      <c r="G32" s="22"/>
      <c r="H32" s="22"/>
      <c r="I32" s="22"/>
    </row>
    <row r="33" spans="1:9" ht="15" customHeight="1">
      <c r="A33" s="24" t="s">
        <v>88</v>
      </c>
      <c r="B33" s="25" t="s">
        <v>89</v>
      </c>
      <c r="C33" s="26" t="s">
        <v>90</v>
      </c>
      <c r="D33" s="321">
        <f t="shared" si="0"/>
        <v>0</v>
      </c>
      <c r="E33" s="321">
        <f>SUM(E28:E32)</f>
        <v>0</v>
      </c>
      <c r="F33" s="321">
        <f>SUM(F28:F32)</f>
        <v>0</v>
      </c>
      <c r="G33" s="321">
        <f>SUM(G28:G32)</f>
        <v>0</v>
      </c>
      <c r="H33" s="321">
        <f>SUM(H28:H32)</f>
        <v>0</v>
      </c>
      <c r="I33" s="321">
        <f>SUM(I28:I32)</f>
        <v>0</v>
      </c>
    </row>
    <row r="34" spans="1:9" ht="15" customHeight="1">
      <c r="A34" s="18" t="s">
        <v>91</v>
      </c>
      <c r="B34" s="23" t="s">
        <v>92</v>
      </c>
      <c r="C34" s="20" t="s">
        <v>93</v>
      </c>
      <c r="D34" s="321">
        <f t="shared" si="0"/>
        <v>0</v>
      </c>
      <c r="E34" s="22"/>
      <c r="F34" s="22"/>
      <c r="G34" s="22"/>
      <c r="H34" s="22"/>
      <c r="I34" s="22"/>
    </row>
    <row r="35" spans="1:9" ht="15" customHeight="1">
      <c r="A35" s="18" t="s">
        <v>94</v>
      </c>
      <c r="B35" s="23" t="s">
        <v>95</v>
      </c>
      <c r="C35" s="20" t="s">
        <v>96</v>
      </c>
      <c r="D35" s="321">
        <f t="shared" si="0"/>
        <v>0</v>
      </c>
      <c r="E35" s="22"/>
      <c r="F35" s="22"/>
      <c r="G35" s="22"/>
      <c r="H35" s="22"/>
      <c r="I35" s="22"/>
    </row>
    <row r="36" spans="1:9" ht="15" customHeight="1">
      <c r="A36" s="24" t="s">
        <v>97</v>
      </c>
      <c r="B36" s="25" t="s">
        <v>98</v>
      </c>
      <c r="C36" s="26" t="s">
        <v>99</v>
      </c>
      <c r="D36" s="321">
        <f t="shared" si="0"/>
        <v>0</v>
      </c>
      <c r="E36" s="321">
        <f>SUM(E34:E35)</f>
        <v>0</v>
      </c>
      <c r="F36" s="321">
        <f>SUM(F34:F35)</f>
        <v>0</v>
      </c>
      <c r="G36" s="321">
        <f>SUM(G34:G35)</f>
        <v>0</v>
      </c>
      <c r="H36" s="321">
        <f>SUM(H34:H35)</f>
        <v>0</v>
      </c>
      <c r="I36" s="321">
        <f>SUM(I34:I35)</f>
        <v>0</v>
      </c>
    </row>
    <row r="37" spans="1:9" ht="15" customHeight="1">
      <c r="A37" s="18" t="s">
        <v>100</v>
      </c>
      <c r="B37" s="23" t="s">
        <v>101</v>
      </c>
      <c r="C37" s="20" t="s">
        <v>102</v>
      </c>
      <c r="D37" s="321">
        <f t="shared" si="0"/>
        <v>0</v>
      </c>
      <c r="E37" s="22"/>
      <c r="F37" s="22"/>
      <c r="G37" s="22"/>
      <c r="H37" s="22"/>
      <c r="I37" s="22"/>
    </row>
    <row r="38" spans="1:9" ht="15" customHeight="1">
      <c r="A38" s="18" t="s">
        <v>103</v>
      </c>
      <c r="B38" s="23" t="s">
        <v>104</v>
      </c>
      <c r="C38" s="20" t="s">
        <v>105</v>
      </c>
      <c r="D38" s="321">
        <f t="shared" si="0"/>
        <v>0</v>
      </c>
      <c r="E38" s="22"/>
      <c r="F38" s="22"/>
      <c r="G38" s="22"/>
      <c r="H38" s="22"/>
      <c r="I38" s="22"/>
    </row>
    <row r="39" spans="1:9" ht="15" customHeight="1">
      <c r="A39" s="18" t="s">
        <v>106</v>
      </c>
      <c r="B39" s="23" t="s">
        <v>107</v>
      </c>
      <c r="C39" s="20" t="s">
        <v>108</v>
      </c>
      <c r="D39" s="321">
        <f t="shared" si="0"/>
        <v>0</v>
      </c>
      <c r="E39" s="22"/>
      <c r="F39" s="22"/>
      <c r="G39" s="22"/>
      <c r="H39" s="22"/>
      <c r="I39" s="22"/>
    </row>
    <row r="40" spans="1:9" ht="15" customHeight="1">
      <c r="A40" s="18" t="s">
        <v>109</v>
      </c>
      <c r="B40" s="23" t="s">
        <v>110</v>
      </c>
      <c r="C40" s="20" t="s">
        <v>111</v>
      </c>
      <c r="D40" s="321">
        <f t="shared" si="0"/>
        <v>0</v>
      </c>
      <c r="E40" s="22"/>
      <c r="F40" s="22"/>
      <c r="G40" s="22"/>
      <c r="H40" s="22"/>
      <c r="I40" s="22"/>
    </row>
    <row r="41" spans="1:9" ht="15" customHeight="1">
      <c r="A41" s="18" t="s">
        <v>112</v>
      </c>
      <c r="B41" s="23" t="s">
        <v>113</v>
      </c>
      <c r="C41" s="20" t="s">
        <v>114</v>
      </c>
      <c r="D41" s="321">
        <f t="shared" si="0"/>
        <v>0</v>
      </c>
      <c r="E41" s="22"/>
      <c r="F41" s="22"/>
      <c r="G41" s="22"/>
      <c r="H41" s="22"/>
      <c r="I41" s="22"/>
    </row>
    <row r="42" spans="1:9" ht="15" customHeight="1">
      <c r="A42" s="18" t="s">
        <v>115</v>
      </c>
      <c r="B42" s="23" t="s">
        <v>116</v>
      </c>
      <c r="C42" s="20" t="s">
        <v>117</v>
      </c>
      <c r="D42" s="321">
        <f t="shared" si="0"/>
        <v>0</v>
      </c>
      <c r="E42" s="22"/>
      <c r="F42" s="22"/>
      <c r="G42" s="22"/>
      <c r="H42" s="22"/>
      <c r="I42" s="22"/>
    </row>
    <row r="43" spans="1:9" ht="15" customHeight="1">
      <c r="A43" s="18" t="s">
        <v>118</v>
      </c>
      <c r="B43" s="23" t="s">
        <v>119</v>
      </c>
      <c r="C43" s="20" t="s">
        <v>120</v>
      </c>
      <c r="D43" s="321">
        <f t="shared" si="0"/>
        <v>0</v>
      </c>
      <c r="E43" s="22"/>
      <c r="F43" s="22"/>
      <c r="G43" s="22"/>
      <c r="H43" s="22"/>
      <c r="I43" s="22"/>
    </row>
    <row r="44" spans="1:9" ht="15" customHeight="1">
      <c r="A44" s="18" t="s">
        <v>121</v>
      </c>
      <c r="B44" s="23" t="s">
        <v>122</v>
      </c>
      <c r="C44" s="20" t="s">
        <v>123</v>
      </c>
      <c r="D44" s="321">
        <f t="shared" si="0"/>
        <v>0</v>
      </c>
      <c r="E44" s="22"/>
      <c r="F44" s="22"/>
      <c r="G44" s="22"/>
      <c r="H44" s="22"/>
      <c r="I44" s="22"/>
    </row>
    <row r="45" spans="1:9" ht="15" customHeight="1">
      <c r="A45" s="24" t="s">
        <v>124</v>
      </c>
      <c r="B45" s="25" t="s">
        <v>125</v>
      </c>
      <c r="C45" s="26" t="s">
        <v>126</v>
      </c>
      <c r="D45" s="321">
        <f t="shared" si="0"/>
        <v>0</v>
      </c>
      <c r="E45" s="321">
        <f>SUM(E40:E44)</f>
        <v>0</v>
      </c>
      <c r="F45" s="321">
        <f>SUM(F40:F44)</f>
        <v>0</v>
      </c>
      <c r="G45" s="321">
        <f>SUM(G40:G44)</f>
        <v>0</v>
      </c>
      <c r="H45" s="321">
        <f>SUM(H40:H44)</f>
        <v>0</v>
      </c>
      <c r="I45" s="321">
        <f>SUM(I40:I44)</f>
        <v>0</v>
      </c>
    </row>
    <row r="46" spans="1:9" ht="15" customHeight="1">
      <c r="A46" s="18" t="s">
        <v>127</v>
      </c>
      <c r="B46" s="23" t="s">
        <v>128</v>
      </c>
      <c r="C46" s="20" t="s">
        <v>129</v>
      </c>
      <c r="D46" s="321">
        <f t="shared" si="0"/>
        <v>0</v>
      </c>
      <c r="E46" s="22"/>
      <c r="F46" s="22"/>
      <c r="G46" s="22"/>
      <c r="H46" s="22"/>
      <c r="I46" s="22"/>
    </row>
    <row r="47" spans="1:9" ht="15" customHeight="1">
      <c r="A47" s="24" t="s">
        <v>130</v>
      </c>
      <c r="B47" s="25" t="s">
        <v>131</v>
      </c>
      <c r="C47" s="26" t="s">
        <v>132</v>
      </c>
      <c r="D47" s="321">
        <f t="shared" si="0"/>
        <v>0</v>
      </c>
      <c r="E47" s="321">
        <f>E36+E37+E38+E39+E45+E46</f>
        <v>0</v>
      </c>
      <c r="F47" s="321">
        <f>F36+F37+F38+F39+F45+F46</f>
        <v>0</v>
      </c>
      <c r="G47" s="321">
        <f>G36+G37+G38+G39+G45+G46</f>
        <v>0</v>
      </c>
      <c r="H47" s="321">
        <f>H36+H37+H38+H39+H45+H46</f>
        <v>0</v>
      </c>
      <c r="I47" s="321">
        <f>I36+I37+I38+I39+I45+I46</f>
        <v>0</v>
      </c>
    </row>
    <row r="48" spans="1:9" ht="15" customHeight="1">
      <c r="A48" s="18" t="s">
        <v>133</v>
      </c>
      <c r="B48" s="27" t="s">
        <v>134</v>
      </c>
      <c r="C48" s="20" t="s">
        <v>135</v>
      </c>
      <c r="D48" s="321">
        <f t="shared" si="0"/>
        <v>0</v>
      </c>
      <c r="E48" s="22"/>
      <c r="F48" s="22"/>
      <c r="G48" s="22"/>
      <c r="H48" s="22"/>
      <c r="I48" s="22"/>
    </row>
    <row r="49" spans="1:9" ht="15" customHeight="1">
      <c r="A49" s="18" t="s">
        <v>136</v>
      </c>
      <c r="B49" s="27" t="s">
        <v>137</v>
      </c>
      <c r="C49" s="20" t="s">
        <v>138</v>
      </c>
      <c r="D49" s="321">
        <f t="shared" si="0"/>
        <v>0</v>
      </c>
      <c r="E49" s="22"/>
      <c r="F49" s="22"/>
      <c r="G49" s="22"/>
      <c r="H49" s="22"/>
      <c r="I49" s="22"/>
    </row>
    <row r="50" spans="1:9" ht="15" customHeight="1">
      <c r="A50" s="18" t="s">
        <v>139</v>
      </c>
      <c r="B50" s="27" t="s">
        <v>140</v>
      </c>
      <c r="C50" s="20" t="s">
        <v>141</v>
      </c>
      <c r="D50" s="321">
        <f t="shared" si="0"/>
        <v>0</v>
      </c>
      <c r="E50" s="321">
        <f>SUM(E51:E52)</f>
        <v>0</v>
      </c>
      <c r="F50" s="321">
        <f>SUM(F51:F52)</f>
        <v>0</v>
      </c>
      <c r="G50" s="321">
        <f>SUM(G51:G52)</f>
        <v>0</v>
      </c>
      <c r="H50" s="321">
        <f>SUM(H51:H52)</f>
        <v>0</v>
      </c>
      <c r="I50" s="321">
        <f>SUM(I51:I52)</f>
        <v>0</v>
      </c>
    </row>
    <row r="51" spans="1:9" ht="15" customHeight="1">
      <c r="A51" s="18"/>
      <c r="B51" s="28" t="s">
        <v>142</v>
      </c>
      <c r="C51" s="20" t="s">
        <v>143</v>
      </c>
      <c r="D51" s="321">
        <f t="shared" si="0"/>
        <v>0</v>
      </c>
      <c r="E51" s="22"/>
      <c r="F51" s="22"/>
      <c r="G51" s="22"/>
      <c r="H51" s="22"/>
      <c r="I51" s="22"/>
    </row>
    <row r="52" spans="1:9" ht="15" customHeight="1">
      <c r="A52" s="18"/>
      <c r="B52" s="28" t="s">
        <v>144</v>
      </c>
      <c r="C52" s="20" t="s">
        <v>145</v>
      </c>
      <c r="D52" s="321">
        <f t="shared" si="0"/>
        <v>0</v>
      </c>
      <c r="E52" s="22"/>
      <c r="F52" s="22"/>
      <c r="G52" s="22"/>
      <c r="H52" s="22"/>
      <c r="I52" s="22"/>
    </row>
    <row r="53" spans="1:9" ht="15" customHeight="1">
      <c r="A53" s="18" t="s">
        <v>146</v>
      </c>
      <c r="B53" s="27" t="s">
        <v>147</v>
      </c>
      <c r="C53" s="20" t="s">
        <v>148</v>
      </c>
      <c r="D53" s="321">
        <f t="shared" si="0"/>
        <v>0</v>
      </c>
      <c r="E53" s="22"/>
      <c r="F53" s="22"/>
      <c r="G53" s="22"/>
      <c r="H53" s="22"/>
      <c r="I53" s="22"/>
    </row>
    <row r="54" spans="1:9" ht="15" customHeight="1">
      <c r="A54" s="18" t="s">
        <v>149</v>
      </c>
      <c r="B54" s="27" t="s">
        <v>150</v>
      </c>
      <c r="C54" s="20" t="s">
        <v>151</v>
      </c>
      <c r="D54" s="321">
        <f t="shared" si="0"/>
        <v>0</v>
      </c>
      <c r="E54" s="22"/>
      <c r="F54" s="22"/>
      <c r="G54" s="22"/>
      <c r="H54" s="22"/>
      <c r="I54" s="22"/>
    </row>
    <row r="55" spans="1:9" ht="15" customHeight="1">
      <c r="A55" s="18" t="s">
        <v>152</v>
      </c>
      <c r="B55" s="27" t="s">
        <v>153</v>
      </c>
      <c r="C55" s="20" t="s">
        <v>154</v>
      </c>
      <c r="D55" s="321">
        <f t="shared" si="0"/>
        <v>0</v>
      </c>
      <c r="E55" s="22"/>
      <c r="F55" s="22"/>
      <c r="G55" s="22"/>
      <c r="H55" s="22"/>
      <c r="I55" s="22"/>
    </row>
    <row r="56" spans="1:9" ht="15" customHeight="1">
      <c r="A56" s="18" t="s">
        <v>155</v>
      </c>
      <c r="B56" s="27" t="s">
        <v>156</v>
      </c>
      <c r="C56" s="20" t="s">
        <v>157</v>
      </c>
      <c r="D56" s="321">
        <f t="shared" si="0"/>
        <v>0</v>
      </c>
      <c r="E56" s="22"/>
      <c r="F56" s="22"/>
      <c r="G56" s="322"/>
      <c r="H56" s="22"/>
      <c r="I56" s="22"/>
    </row>
    <row r="57" spans="1:9" ht="15" customHeight="1">
      <c r="A57" s="18" t="s">
        <v>158</v>
      </c>
      <c r="B57" s="27" t="s">
        <v>159</v>
      </c>
      <c r="C57" s="20" t="s">
        <v>160</v>
      </c>
      <c r="D57" s="321">
        <f t="shared" si="0"/>
        <v>0</v>
      </c>
      <c r="E57" s="22"/>
      <c r="F57" s="22"/>
      <c r="G57" s="22"/>
      <c r="H57" s="22"/>
      <c r="I57" s="22"/>
    </row>
    <row r="58" spans="1:9" ht="15" customHeight="1">
      <c r="A58" s="18" t="s">
        <v>161</v>
      </c>
      <c r="B58" s="27" t="s">
        <v>162</v>
      </c>
      <c r="C58" s="20" t="s">
        <v>163</v>
      </c>
      <c r="D58" s="321">
        <f t="shared" si="0"/>
        <v>0</v>
      </c>
      <c r="E58" s="22"/>
      <c r="F58" s="22"/>
      <c r="G58" s="22"/>
      <c r="H58" s="22"/>
      <c r="I58" s="22"/>
    </row>
    <row r="59" spans="1:9" ht="15" customHeight="1">
      <c r="A59" s="18" t="s">
        <v>164</v>
      </c>
      <c r="B59" s="27" t="s">
        <v>165</v>
      </c>
      <c r="C59" s="20" t="s">
        <v>166</v>
      </c>
      <c r="D59" s="321">
        <f t="shared" si="0"/>
        <v>0</v>
      </c>
      <c r="E59" s="22"/>
      <c r="F59" s="22"/>
      <c r="G59" s="22"/>
      <c r="H59" s="22"/>
      <c r="I59" s="22"/>
    </row>
    <row r="60" spans="1:9" ht="15" customHeight="1">
      <c r="A60" s="24" t="s">
        <v>167</v>
      </c>
      <c r="B60" s="30" t="s">
        <v>168</v>
      </c>
      <c r="C60" s="26" t="s">
        <v>169</v>
      </c>
      <c r="D60" s="321">
        <f t="shared" si="0"/>
        <v>0</v>
      </c>
      <c r="E60" s="321">
        <f>E48+E49+E50+E53+E54+E55+E56+E57+E58+E59</f>
        <v>0</v>
      </c>
      <c r="F60" s="321">
        <f>F48+F49+F50+F53+F54+F55+F56+F57+F58+F59</f>
        <v>0</v>
      </c>
      <c r="G60" s="321">
        <f>G48+G49+G50+G53+G54+G55+G56+G57+G58+G59</f>
        <v>0</v>
      </c>
      <c r="H60" s="321">
        <f>H48+H49+H50+H53+H54+H55+H56+H57+H58+H59</f>
        <v>0</v>
      </c>
      <c r="I60" s="321">
        <f>I48+I49+I50+I53+I54+I55+I56+I57+I58+I59</f>
        <v>0</v>
      </c>
    </row>
    <row r="61" spans="1:9" ht="15" customHeight="1">
      <c r="A61" s="18">
        <v>45</v>
      </c>
      <c r="B61" s="27" t="s">
        <v>170</v>
      </c>
      <c r="C61" s="20" t="s">
        <v>171</v>
      </c>
      <c r="D61" s="321">
        <f t="shared" si="0"/>
        <v>0</v>
      </c>
      <c r="E61" s="22"/>
      <c r="F61" s="22"/>
      <c r="G61" s="22"/>
      <c r="H61" s="22"/>
      <c r="I61" s="22"/>
    </row>
    <row r="62" spans="1:9" ht="15" customHeight="1">
      <c r="A62" s="18">
        <v>46</v>
      </c>
      <c r="B62" s="27" t="s">
        <v>172</v>
      </c>
      <c r="C62" s="20" t="s">
        <v>173</v>
      </c>
      <c r="D62" s="321">
        <f t="shared" si="0"/>
        <v>0</v>
      </c>
      <c r="E62" s="22"/>
      <c r="F62" s="22"/>
      <c r="G62" s="22"/>
      <c r="H62" s="22"/>
      <c r="I62" s="22"/>
    </row>
    <row r="63" spans="1:9" ht="15" customHeight="1">
      <c r="A63" s="18">
        <v>47</v>
      </c>
      <c r="B63" s="27" t="s">
        <v>174</v>
      </c>
      <c r="C63" s="20" t="s">
        <v>175</v>
      </c>
      <c r="D63" s="321">
        <f t="shared" si="0"/>
        <v>0</v>
      </c>
      <c r="E63" s="22"/>
      <c r="F63" s="22"/>
      <c r="G63" s="22"/>
      <c r="H63" s="22"/>
      <c r="I63" s="22"/>
    </row>
    <row r="64" spans="1:9" ht="15" customHeight="1">
      <c r="A64" s="18">
        <v>48</v>
      </c>
      <c r="B64" s="27" t="s">
        <v>176</v>
      </c>
      <c r="C64" s="20" t="s">
        <v>177</v>
      </c>
      <c r="D64" s="321">
        <f t="shared" si="0"/>
        <v>0</v>
      </c>
      <c r="E64" s="22"/>
      <c r="F64" s="22"/>
      <c r="G64" s="22"/>
      <c r="H64" s="22"/>
      <c r="I64" s="22"/>
    </row>
    <row r="65" spans="1:9" ht="15" customHeight="1">
      <c r="A65" s="18">
        <v>49</v>
      </c>
      <c r="B65" s="27" t="s">
        <v>178</v>
      </c>
      <c r="C65" s="20" t="s">
        <v>179</v>
      </c>
      <c r="D65" s="321">
        <f t="shared" si="0"/>
        <v>0</v>
      </c>
      <c r="E65" s="22"/>
      <c r="F65" s="22"/>
      <c r="G65" s="22"/>
      <c r="H65" s="22"/>
      <c r="I65" s="22"/>
    </row>
    <row r="66" spans="1:9" ht="15" customHeight="1">
      <c r="A66" s="24">
        <v>50</v>
      </c>
      <c r="B66" s="25" t="s">
        <v>180</v>
      </c>
      <c r="C66" s="26" t="s">
        <v>181</v>
      </c>
      <c r="D66" s="321">
        <f t="shared" si="0"/>
        <v>0</v>
      </c>
      <c r="E66" s="321">
        <f>SUM(E61:E65)</f>
        <v>0</v>
      </c>
      <c r="F66" s="321">
        <f>SUM(F61:F65)</f>
        <v>0</v>
      </c>
      <c r="G66" s="321">
        <f>SUM(G61:G65)</f>
        <v>0</v>
      </c>
      <c r="H66" s="321">
        <f>SUM(H61:H65)</f>
        <v>0</v>
      </c>
      <c r="I66" s="321">
        <f>SUM(I61:I65)</f>
        <v>0</v>
      </c>
    </row>
    <row r="67" spans="1:9" ht="15" customHeight="1">
      <c r="A67" s="18">
        <v>51</v>
      </c>
      <c r="B67" s="27" t="s">
        <v>182</v>
      </c>
      <c r="C67" s="20" t="s">
        <v>183</v>
      </c>
      <c r="D67" s="321">
        <f t="shared" si="0"/>
        <v>0</v>
      </c>
      <c r="E67" s="22"/>
      <c r="F67" s="22"/>
      <c r="G67" s="22"/>
      <c r="H67" s="22"/>
      <c r="I67" s="22"/>
    </row>
    <row r="68" spans="1:9" ht="15" customHeight="1">
      <c r="A68" s="18">
        <v>52</v>
      </c>
      <c r="B68" s="23" t="s">
        <v>184</v>
      </c>
      <c r="C68" s="20" t="s">
        <v>185</v>
      </c>
      <c r="D68" s="321">
        <f t="shared" si="0"/>
        <v>0</v>
      </c>
      <c r="E68" s="22"/>
      <c r="F68" s="22"/>
      <c r="G68" s="22"/>
      <c r="H68" s="22"/>
      <c r="I68" s="22"/>
    </row>
    <row r="69" spans="1:9" ht="15" customHeight="1">
      <c r="A69" s="18">
        <v>53</v>
      </c>
      <c r="B69" s="27" t="s">
        <v>186</v>
      </c>
      <c r="C69" s="20" t="s">
        <v>615</v>
      </c>
      <c r="D69" s="321">
        <f t="shared" si="0"/>
        <v>0</v>
      </c>
      <c r="E69" s="22"/>
      <c r="F69" s="22"/>
      <c r="G69" s="22"/>
      <c r="H69" s="22"/>
      <c r="I69" s="22"/>
    </row>
    <row r="70" spans="1:9" ht="15" customHeight="1">
      <c r="A70" s="24">
        <v>54</v>
      </c>
      <c r="B70" s="25" t="s">
        <v>187</v>
      </c>
      <c r="C70" s="26" t="s">
        <v>188</v>
      </c>
      <c r="D70" s="321">
        <f t="shared" si="0"/>
        <v>0</v>
      </c>
      <c r="E70" s="321">
        <f>SUM(E67:E69)</f>
        <v>0</v>
      </c>
      <c r="F70" s="321">
        <f>SUM(F67:F69)</f>
        <v>0</v>
      </c>
      <c r="G70" s="321">
        <f>SUM(G67:G69)</f>
        <v>0</v>
      </c>
      <c r="H70" s="321">
        <f>SUM(H67:H69)</f>
        <v>0</v>
      </c>
      <c r="I70" s="321">
        <f>SUM(I67:I69)</f>
        <v>0</v>
      </c>
    </row>
    <row r="71" spans="1:9" ht="15" customHeight="1">
      <c r="A71" s="18">
        <v>55</v>
      </c>
      <c r="B71" s="27" t="s">
        <v>189</v>
      </c>
      <c r="C71" s="20" t="s">
        <v>190</v>
      </c>
      <c r="D71" s="321">
        <f t="shared" si="0"/>
        <v>0</v>
      </c>
      <c r="E71" s="22"/>
      <c r="F71" s="22"/>
      <c r="G71" s="22"/>
      <c r="H71" s="22"/>
      <c r="I71" s="22"/>
    </row>
    <row r="72" spans="1:9" ht="15" customHeight="1">
      <c r="A72" s="18">
        <v>56</v>
      </c>
      <c r="B72" s="23" t="s">
        <v>191</v>
      </c>
      <c r="C72" s="20" t="s">
        <v>192</v>
      </c>
      <c r="D72" s="321">
        <f t="shared" ref="D72:D89" si="1">SUM(E72:I72)</f>
        <v>0</v>
      </c>
      <c r="E72" s="22"/>
      <c r="F72" s="22"/>
      <c r="G72" s="22"/>
      <c r="H72" s="22"/>
      <c r="I72" s="22"/>
    </row>
    <row r="73" spans="1:9" ht="15" customHeight="1">
      <c r="A73" s="18">
        <v>57</v>
      </c>
      <c r="B73" s="27" t="s">
        <v>193</v>
      </c>
      <c r="C73" s="20" t="s">
        <v>616</v>
      </c>
      <c r="D73" s="321">
        <f t="shared" si="1"/>
        <v>0</v>
      </c>
      <c r="E73" s="22"/>
      <c r="F73" s="22"/>
      <c r="G73" s="22"/>
      <c r="H73" s="22"/>
      <c r="I73" s="22"/>
    </row>
    <row r="74" spans="1:9" ht="15" customHeight="1" thickBot="1">
      <c r="A74" s="31">
        <v>58</v>
      </c>
      <c r="B74" s="32" t="s">
        <v>194</v>
      </c>
      <c r="C74" s="33" t="s">
        <v>195</v>
      </c>
      <c r="D74" s="321">
        <f t="shared" si="1"/>
        <v>0</v>
      </c>
      <c r="E74" s="323">
        <f>SUM(E71:E73)</f>
        <v>0</v>
      </c>
      <c r="F74" s="323">
        <f>SUM(F71:F73)</f>
        <v>0</v>
      </c>
      <c r="G74" s="323">
        <f>SUM(G71:G73)</f>
        <v>0</v>
      </c>
      <c r="H74" s="323">
        <f>SUM(H71:H73)</f>
        <v>0</v>
      </c>
      <c r="I74" s="323">
        <f>SUM(I71:I73)</f>
        <v>0</v>
      </c>
    </row>
    <row r="75" spans="1:9" ht="15" customHeight="1" thickBot="1">
      <c r="A75" s="35">
        <v>59</v>
      </c>
      <c r="B75" s="36" t="s">
        <v>196</v>
      </c>
      <c r="C75" s="37" t="s">
        <v>197</v>
      </c>
      <c r="D75" s="321">
        <f t="shared" si="1"/>
        <v>6921</v>
      </c>
      <c r="E75" s="324">
        <f>E27+E33+E47+E60+E66+E70+E74</f>
        <v>6921</v>
      </c>
      <c r="F75" s="324">
        <f>F27+F33+F47+F60+F66+F70+F74</f>
        <v>0</v>
      </c>
      <c r="G75" s="324">
        <f>G27+G33+G47+G60+G66+G70+G74</f>
        <v>0</v>
      </c>
      <c r="H75" s="324">
        <f>H27+H33+H47+H60+H66+H70+H74</f>
        <v>0</v>
      </c>
      <c r="I75" s="324">
        <f>I27+I33+I47+I60+I66+I70+I74</f>
        <v>0</v>
      </c>
    </row>
    <row r="76" spans="1:9">
      <c r="A76" s="39">
        <v>60</v>
      </c>
      <c r="B76" s="40" t="s">
        <v>198</v>
      </c>
      <c r="C76" s="313" t="s">
        <v>199</v>
      </c>
      <c r="D76" s="321">
        <f t="shared" si="1"/>
        <v>0</v>
      </c>
      <c r="E76" s="313"/>
      <c r="F76" s="313"/>
      <c r="G76" s="313"/>
      <c r="H76" s="313"/>
      <c r="I76" s="313"/>
    </row>
    <row r="77" spans="1:9">
      <c r="A77" s="24">
        <v>61</v>
      </c>
      <c r="B77" s="42" t="s">
        <v>200</v>
      </c>
      <c r="C77" s="305" t="s">
        <v>201</v>
      </c>
      <c r="D77" s="321">
        <f t="shared" si="1"/>
        <v>0</v>
      </c>
      <c r="E77" s="305"/>
      <c r="F77" s="305"/>
      <c r="G77" s="305"/>
      <c r="H77" s="305"/>
      <c r="I77" s="305"/>
    </row>
    <row r="78" spans="1:9">
      <c r="A78" s="24">
        <v>62</v>
      </c>
      <c r="B78" s="23" t="s">
        <v>202</v>
      </c>
      <c r="C78" s="305" t="s">
        <v>203</v>
      </c>
      <c r="D78" s="321">
        <f t="shared" si="1"/>
        <v>0</v>
      </c>
      <c r="E78" s="305"/>
      <c r="F78" s="305"/>
      <c r="G78" s="305"/>
      <c r="H78" s="305"/>
      <c r="I78" s="305"/>
    </row>
    <row r="79" spans="1:9">
      <c r="A79" s="24">
        <v>63</v>
      </c>
      <c r="B79" s="23" t="s">
        <v>204</v>
      </c>
      <c r="C79" s="305" t="s">
        <v>205</v>
      </c>
      <c r="D79" s="321">
        <f t="shared" si="1"/>
        <v>0</v>
      </c>
      <c r="E79" s="305"/>
      <c r="F79" s="305"/>
      <c r="G79" s="305"/>
      <c r="H79" s="305"/>
      <c r="I79" s="305"/>
    </row>
    <row r="80" spans="1:9">
      <c r="A80" s="24">
        <v>64</v>
      </c>
      <c r="B80" s="25" t="s">
        <v>206</v>
      </c>
      <c r="C80" s="305" t="s">
        <v>207</v>
      </c>
      <c r="D80" s="321">
        <f t="shared" si="1"/>
        <v>0</v>
      </c>
      <c r="E80" s="305">
        <f>SUM(E78:E79)</f>
        <v>0</v>
      </c>
      <c r="F80" s="305">
        <f>SUM(F78:F79)</f>
        <v>0</v>
      </c>
      <c r="G80" s="305">
        <f>SUM(G78:G79)</f>
        <v>0</v>
      </c>
      <c r="H80" s="305">
        <f>SUM(H78:H79)</f>
        <v>0</v>
      </c>
      <c r="I80" s="305">
        <f>SUM(I78:I79)</f>
        <v>0</v>
      </c>
    </row>
    <row r="81" spans="1:9">
      <c r="A81" s="24">
        <v>65</v>
      </c>
      <c r="B81" s="44" t="s">
        <v>208</v>
      </c>
      <c r="C81" s="305" t="s">
        <v>209</v>
      </c>
      <c r="D81" s="321">
        <f t="shared" si="1"/>
        <v>0</v>
      </c>
      <c r="E81" s="305"/>
      <c r="F81" s="305"/>
      <c r="G81" s="305"/>
      <c r="H81" s="305"/>
      <c r="I81" s="305"/>
    </row>
    <row r="82" spans="1:9">
      <c r="A82" s="24">
        <v>66</v>
      </c>
      <c r="B82" s="44" t="s">
        <v>210</v>
      </c>
      <c r="C82" s="305" t="s">
        <v>211</v>
      </c>
      <c r="D82" s="321">
        <f t="shared" si="1"/>
        <v>0</v>
      </c>
      <c r="E82" s="305"/>
      <c r="F82" s="305"/>
      <c r="G82" s="305"/>
      <c r="H82" s="305"/>
      <c r="I82" s="305"/>
    </row>
    <row r="83" spans="1:9">
      <c r="A83" s="24">
        <v>67</v>
      </c>
      <c r="B83" s="44" t="s">
        <v>212</v>
      </c>
      <c r="C83" s="305" t="s">
        <v>213</v>
      </c>
      <c r="D83" s="321">
        <f t="shared" si="1"/>
        <v>6921</v>
      </c>
      <c r="E83" s="325"/>
      <c r="F83" s="326">
        <v>6921</v>
      </c>
      <c r="G83" s="325"/>
      <c r="H83" s="325"/>
      <c r="I83" s="325"/>
    </row>
    <row r="84" spans="1:9">
      <c r="A84" s="24">
        <v>68</v>
      </c>
      <c r="B84" s="44" t="s">
        <v>214</v>
      </c>
      <c r="C84" s="305" t="s">
        <v>215</v>
      </c>
      <c r="D84" s="321">
        <f t="shared" si="1"/>
        <v>0</v>
      </c>
      <c r="E84" s="327"/>
      <c r="F84" s="328"/>
      <c r="G84" s="327"/>
      <c r="H84" s="327"/>
      <c r="I84" s="327"/>
    </row>
    <row r="85" spans="1:9">
      <c r="A85" s="24">
        <v>69</v>
      </c>
      <c r="B85" s="27" t="s">
        <v>216</v>
      </c>
      <c r="C85" s="305" t="s">
        <v>217</v>
      </c>
      <c r="D85" s="321">
        <f t="shared" si="1"/>
        <v>0</v>
      </c>
      <c r="E85" s="327"/>
      <c r="F85" s="328"/>
      <c r="G85" s="327"/>
      <c r="H85" s="327"/>
      <c r="I85" s="327"/>
    </row>
    <row r="86" spans="1:9">
      <c r="A86" s="24">
        <v>70</v>
      </c>
      <c r="B86" s="30" t="s">
        <v>218</v>
      </c>
      <c r="C86" s="305" t="s">
        <v>219</v>
      </c>
      <c r="D86" s="321">
        <f t="shared" si="1"/>
        <v>6921</v>
      </c>
      <c r="E86" s="327">
        <f>(SUM(E80:E85))+E76+E77</f>
        <v>0</v>
      </c>
      <c r="F86" s="329">
        <f>(SUM(F80:F85))+F76+F77</f>
        <v>6921</v>
      </c>
      <c r="G86" s="327">
        <f>(SUM(G80:G85))+G76+G77</f>
        <v>0</v>
      </c>
      <c r="H86" s="327">
        <f>(SUM(H80:H85))+H76+H77</f>
        <v>0</v>
      </c>
      <c r="I86" s="327">
        <f>(SUM(I80:I85))+I76+I77</f>
        <v>0</v>
      </c>
    </row>
    <row r="87" spans="1:9">
      <c r="A87" s="24">
        <v>71</v>
      </c>
      <c r="B87" s="42" t="s">
        <v>220</v>
      </c>
      <c r="C87" s="305" t="s">
        <v>221</v>
      </c>
      <c r="D87" s="321">
        <f t="shared" si="1"/>
        <v>0</v>
      </c>
      <c r="E87" s="327"/>
      <c r="F87" s="329"/>
      <c r="G87" s="327"/>
      <c r="H87" s="327"/>
      <c r="I87" s="327"/>
    </row>
    <row r="88" spans="1:9">
      <c r="A88" s="24">
        <v>72</v>
      </c>
      <c r="B88" s="42" t="s">
        <v>222</v>
      </c>
      <c r="C88" s="305" t="s">
        <v>223</v>
      </c>
      <c r="D88" s="321">
        <f t="shared" si="1"/>
        <v>6921</v>
      </c>
      <c r="E88" s="327">
        <f>SUM(E86:E87)</f>
        <v>0</v>
      </c>
      <c r="F88" s="329">
        <f>SUM(F86:F87)</f>
        <v>6921</v>
      </c>
      <c r="G88" s="327">
        <f>SUM(G86:G87)</f>
        <v>0</v>
      </c>
      <c r="H88" s="327">
        <f>SUM(H86:H87)</f>
        <v>0</v>
      </c>
      <c r="I88" s="327">
        <f>SUM(I86:I87)</f>
        <v>0</v>
      </c>
    </row>
    <row r="89" spans="1:9" ht="15.75" thickBot="1">
      <c r="A89" s="314">
        <v>73</v>
      </c>
      <c r="B89" s="315" t="s">
        <v>224</v>
      </c>
      <c r="C89" s="315"/>
      <c r="D89" s="330">
        <f t="shared" si="1"/>
        <v>13842</v>
      </c>
      <c r="E89" s="331">
        <f>E75+E88</f>
        <v>6921</v>
      </c>
      <c r="F89" s="332">
        <f>F75+F88</f>
        <v>6921</v>
      </c>
      <c r="G89" s="331">
        <f>G75+G88</f>
        <v>0</v>
      </c>
      <c r="H89" s="331">
        <f>H75+H88</f>
        <v>0</v>
      </c>
      <c r="I89" s="331">
        <f>I75+I88</f>
        <v>0</v>
      </c>
    </row>
    <row r="90" spans="1:9" ht="15.75" thickTop="1">
      <c r="A90" s="57">
        <v>1</v>
      </c>
      <c r="B90" s="58" t="s">
        <v>228</v>
      </c>
      <c r="C90" s="59" t="s">
        <v>229</v>
      </c>
      <c r="D90" s="333">
        <f t="shared" ref="D90:D153" si="2">SUM(E90:I90)</f>
        <v>4717</v>
      </c>
      <c r="E90" s="333"/>
      <c r="F90" s="333">
        <v>4717</v>
      </c>
      <c r="G90" s="333"/>
      <c r="H90" s="333"/>
      <c r="I90" s="333"/>
    </row>
    <row r="91" spans="1:9">
      <c r="A91" s="57">
        <v>2</v>
      </c>
      <c r="B91" s="25" t="s">
        <v>230</v>
      </c>
      <c r="C91" s="59" t="s">
        <v>231</v>
      </c>
      <c r="D91" s="333">
        <f t="shared" si="2"/>
        <v>1374</v>
      </c>
      <c r="E91" s="333"/>
      <c r="F91" s="333">
        <v>1374</v>
      </c>
      <c r="G91" s="333"/>
      <c r="H91" s="333"/>
      <c r="I91" s="333"/>
    </row>
    <row r="92" spans="1:9">
      <c r="A92" s="57">
        <v>3</v>
      </c>
      <c r="B92" s="25" t="s">
        <v>232</v>
      </c>
      <c r="C92" s="59" t="s">
        <v>233</v>
      </c>
      <c r="D92" s="333">
        <f t="shared" si="2"/>
        <v>830</v>
      </c>
      <c r="E92" s="333"/>
      <c r="F92" s="333">
        <v>830</v>
      </c>
      <c r="G92" s="333"/>
      <c r="H92" s="333"/>
      <c r="I92" s="333"/>
    </row>
    <row r="93" spans="1:9">
      <c r="A93" s="57">
        <v>4</v>
      </c>
      <c r="B93" s="27" t="s">
        <v>234</v>
      </c>
      <c r="C93" s="61" t="s">
        <v>235</v>
      </c>
      <c r="D93" s="333">
        <f t="shared" si="2"/>
        <v>0</v>
      </c>
      <c r="E93" s="62"/>
      <c r="F93" s="62"/>
      <c r="G93" s="62"/>
      <c r="H93" s="62"/>
      <c r="I93" s="62"/>
    </row>
    <row r="94" spans="1:9">
      <c r="A94" s="57">
        <v>5</v>
      </c>
      <c r="B94" s="27" t="s">
        <v>236</v>
      </c>
      <c r="C94" s="61" t="s">
        <v>237</v>
      </c>
      <c r="D94" s="333">
        <f t="shared" si="2"/>
        <v>0</v>
      </c>
      <c r="E94" s="62"/>
      <c r="F94" s="62"/>
      <c r="G94" s="62"/>
      <c r="H94" s="62"/>
      <c r="I94" s="62"/>
    </row>
    <row r="95" spans="1:9">
      <c r="A95" s="57">
        <v>6</v>
      </c>
      <c r="B95" s="63" t="s">
        <v>238</v>
      </c>
      <c r="C95" s="61" t="s">
        <v>239</v>
      </c>
      <c r="D95" s="333">
        <f t="shared" si="2"/>
        <v>0</v>
      </c>
      <c r="E95" s="62"/>
      <c r="F95" s="62"/>
      <c r="G95" s="62"/>
      <c r="H95" s="62"/>
      <c r="I95" s="62"/>
    </row>
    <row r="96" spans="1:9">
      <c r="A96" s="57">
        <v>7</v>
      </c>
      <c r="B96" s="63" t="s">
        <v>240</v>
      </c>
      <c r="C96" s="61" t="s">
        <v>241</v>
      </c>
      <c r="D96" s="333">
        <f t="shared" si="2"/>
        <v>0</v>
      </c>
      <c r="E96" s="62"/>
      <c r="F96" s="62"/>
      <c r="G96" s="62"/>
      <c r="H96" s="62"/>
      <c r="I96" s="62"/>
    </row>
    <row r="97" spans="1:9">
      <c r="A97" s="57">
        <v>8</v>
      </c>
      <c r="B97" s="63" t="s">
        <v>242</v>
      </c>
      <c r="C97" s="61" t="s">
        <v>243</v>
      </c>
      <c r="D97" s="333">
        <f t="shared" si="2"/>
        <v>0</v>
      </c>
      <c r="E97" s="62"/>
      <c r="F97" s="62"/>
      <c r="G97" s="62"/>
      <c r="H97" s="62"/>
      <c r="I97" s="62"/>
    </row>
    <row r="98" spans="1:9">
      <c r="A98" s="57">
        <v>9</v>
      </c>
      <c r="B98" s="27" t="s">
        <v>244</v>
      </c>
      <c r="C98" s="61" t="s">
        <v>245</v>
      </c>
      <c r="D98" s="333">
        <f t="shared" si="2"/>
        <v>0</v>
      </c>
      <c r="E98" s="62"/>
      <c r="F98" s="62"/>
      <c r="G98" s="62"/>
      <c r="H98" s="62"/>
      <c r="I98" s="62"/>
    </row>
    <row r="99" spans="1:9">
      <c r="A99" s="57">
        <v>10</v>
      </c>
      <c r="B99" s="27" t="s">
        <v>246</v>
      </c>
      <c r="C99" s="61" t="s">
        <v>247</v>
      </c>
      <c r="D99" s="333">
        <f t="shared" si="2"/>
        <v>0</v>
      </c>
      <c r="E99" s="62"/>
      <c r="F99" s="62"/>
      <c r="G99" s="62"/>
      <c r="H99" s="62"/>
      <c r="I99" s="62"/>
    </row>
    <row r="100" spans="1:9">
      <c r="A100" s="57">
        <v>11</v>
      </c>
      <c r="B100" s="27" t="s">
        <v>248</v>
      </c>
      <c r="C100" s="61" t="s">
        <v>249</v>
      </c>
      <c r="D100" s="333">
        <f t="shared" si="2"/>
        <v>0</v>
      </c>
      <c r="E100" s="62"/>
      <c r="F100" s="62"/>
      <c r="G100" s="62"/>
      <c r="H100" s="62"/>
      <c r="I100" s="62"/>
    </row>
    <row r="101" spans="1:9">
      <c r="A101" s="57">
        <v>12</v>
      </c>
      <c r="B101" s="30" t="s">
        <v>250</v>
      </c>
      <c r="C101" s="59" t="s">
        <v>251</v>
      </c>
      <c r="D101" s="333">
        <f t="shared" si="2"/>
        <v>0</v>
      </c>
      <c r="E101" s="333">
        <f>SUM(E93:E100)</f>
        <v>0</v>
      </c>
      <c r="F101" s="333">
        <f>SUM(F93:F100)</f>
        <v>0</v>
      </c>
      <c r="G101" s="333">
        <f>SUM(G93:G100)</f>
        <v>0</v>
      </c>
      <c r="H101" s="333">
        <f>SUM(H93:H100)</f>
        <v>0</v>
      </c>
      <c r="I101" s="333">
        <f>SUM(I93:I100)</f>
        <v>0</v>
      </c>
    </row>
    <row r="102" spans="1:9">
      <c r="A102" s="57">
        <v>13</v>
      </c>
      <c r="B102" s="64" t="s">
        <v>252</v>
      </c>
      <c r="C102" s="61" t="s">
        <v>253</v>
      </c>
      <c r="D102" s="333">
        <f t="shared" si="2"/>
        <v>0</v>
      </c>
      <c r="E102" s="62"/>
      <c r="F102" s="62"/>
      <c r="G102" s="62"/>
      <c r="H102" s="62"/>
      <c r="I102" s="62"/>
    </row>
    <row r="103" spans="1:9">
      <c r="A103" s="57">
        <v>14</v>
      </c>
      <c r="B103" s="64" t="s">
        <v>254</v>
      </c>
      <c r="C103" s="61" t="s">
        <v>255</v>
      </c>
      <c r="D103" s="333">
        <f t="shared" si="2"/>
        <v>0</v>
      </c>
      <c r="E103" s="62"/>
      <c r="F103" s="62"/>
      <c r="G103" s="62"/>
      <c r="H103" s="62"/>
      <c r="I103" s="62"/>
    </row>
    <row r="104" spans="1:9" ht="25.5">
      <c r="A104" s="57">
        <v>15</v>
      </c>
      <c r="B104" s="64" t="s">
        <v>256</v>
      </c>
      <c r="C104" s="61" t="s">
        <v>257</v>
      </c>
      <c r="D104" s="333">
        <f t="shared" si="2"/>
        <v>0</v>
      </c>
      <c r="E104" s="62"/>
      <c r="F104" s="62"/>
      <c r="G104" s="62"/>
      <c r="H104" s="62"/>
      <c r="I104" s="62"/>
    </row>
    <row r="105" spans="1:9" ht="25.5">
      <c r="A105" s="57">
        <v>16</v>
      </c>
      <c r="B105" s="64" t="s">
        <v>258</v>
      </c>
      <c r="C105" s="61" t="s">
        <v>259</v>
      </c>
      <c r="D105" s="333">
        <f t="shared" si="2"/>
        <v>0</v>
      </c>
      <c r="E105" s="62"/>
      <c r="F105" s="62"/>
      <c r="G105" s="62"/>
      <c r="H105" s="62"/>
      <c r="I105" s="62"/>
    </row>
    <row r="106" spans="1:9" ht="25.5">
      <c r="A106" s="57">
        <v>17</v>
      </c>
      <c r="B106" s="64" t="s">
        <v>260</v>
      </c>
      <c r="C106" s="61" t="s">
        <v>261</v>
      </c>
      <c r="D106" s="333">
        <f t="shared" si="2"/>
        <v>0</v>
      </c>
      <c r="E106" s="62"/>
      <c r="F106" s="62"/>
      <c r="G106" s="62"/>
      <c r="H106" s="62"/>
      <c r="I106" s="62"/>
    </row>
    <row r="107" spans="1:9">
      <c r="A107" s="57">
        <v>18</v>
      </c>
      <c r="B107" s="64" t="s">
        <v>262</v>
      </c>
      <c r="C107" s="61" t="s">
        <v>263</v>
      </c>
      <c r="D107" s="333">
        <f t="shared" si="2"/>
        <v>0</v>
      </c>
      <c r="E107" s="334">
        <f>SUM(E108:E115)</f>
        <v>0</v>
      </c>
      <c r="F107" s="334">
        <f>SUM(F108:F115)</f>
        <v>0</v>
      </c>
      <c r="G107" s="334">
        <f>SUM(G108:G115)</f>
        <v>0</v>
      </c>
      <c r="H107" s="334">
        <f>SUM(H108:H115)</f>
        <v>0</v>
      </c>
      <c r="I107" s="334">
        <f>SUM(I108:I115)</f>
        <v>0</v>
      </c>
    </row>
    <row r="108" spans="1:9">
      <c r="A108" s="66"/>
      <c r="B108" s="23" t="s">
        <v>56</v>
      </c>
      <c r="C108" s="61" t="s">
        <v>264</v>
      </c>
      <c r="D108" s="333">
        <f t="shared" si="2"/>
        <v>0</v>
      </c>
      <c r="E108" s="62"/>
      <c r="F108" s="62"/>
      <c r="G108" s="62"/>
      <c r="H108" s="62"/>
      <c r="I108" s="62"/>
    </row>
    <row r="109" spans="1:9">
      <c r="A109" s="66"/>
      <c r="B109" s="23" t="s">
        <v>58</v>
      </c>
      <c r="C109" s="61" t="s">
        <v>265</v>
      </c>
      <c r="D109" s="333">
        <f t="shared" si="2"/>
        <v>0</v>
      </c>
      <c r="E109" s="62"/>
      <c r="F109" s="62"/>
      <c r="G109" s="62"/>
      <c r="H109" s="62"/>
      <c r="I109" s="62"/>
    </row>
    <row r="110" spans="1:9">
      <c r="A110" s="66"/>
      <c r="B110" s="23" t="s">
        <v>60</v>
      </c>
      <c r="C110" s="61" t="s">
        <v>266</v>
      </c>
      <c r="D110" s="333">
        <f t="shared" si="2"/>
        <v>0</v>
      </c>
      <c r="E110" s="62"/>
      <c r="F110" s="62"/>
      <c r="G110" s="62"/>
      <c r="H110" s="62"/>
      <c r="I110" s="62"/>
    </row>
    <row r="111" spans="1:9">
      <c r="A111" s="66"/>
      <c r="B111" s="23" t="s">
        <v>62</v>
      </c>
      <c r="C111" s="61" t="s">
        <v>268</v>
      </c>
      <c r="D111" s="333">
        <f t="shared" si="2"/>
        <v>0</v>
      </c>
      <c r="E111" s="62"/>
      <c r="F111" s="62"/>
      <c r="G111" s="62"/>
      <c r="H111" s="62"/>
      <c r="I111" s="62"/>
    </row>
    <row r="112" spans="1:9">
      <c r="A112" s="66"/>
      <c r="B112" s="23" t="s">
        <v>64</v>
      </c>
      <c r="C112" s="61" t="s">
        <v>269</v>
      </c>
      <c r="D112" s="333">
        <f t="shared" si="2"/>
        <v>0</v>
      </c>
      <c r="E112" s="62"/>
      <c r="F112" s="62"/>
      <c r="G112" s="62"/>
      <c r="H112" s="62"/>
      <c r="I112" s="62"/>
    </row>
    <row r="113" spans="1:9">
      <c r="A113" s="66"/>
      <c r="B113" s="23" t="s">
        <v>270</v>
      </c>
      <c r="C113" s="61" t="s">
        <v>271</v>
      </c>
      <c r="D113" s="333">
        <f t="shared" si="2"/>
        <v>0</v>
      </c>
      <c r="E113" s="62"/>
      <c r="F113" s="62"/>
      <c r="G113" s="62"/>
      <c r="H113" s="62"/>
      <c r="I113" s="62"/>
    </row>
    <row r="114" spans="1:9">
      <c r="A114" s="66"/>
      <c r="B114" s="23" t="s">
        <v>272</v>
      </c>
      <c r="C114" s="61" t="s">
        <v>273</v>
      </c>
      <c r="D114" s="333">
        <f t="shared" si="2"/>
        <v>0</v>
      </c>
      <c r="E114" s="62"/>
      <c r="F114" s="62"/>
      <c r="G114" s="62"/>
      <c r="H114" s="62"/>
      <c r="I114" s="62"/>
    </row>
    <row r="115" spans="1:9">
      <c r="A115" s="66"/>
      <c r="B115" s="23" t="s">
        <v>66</v>
      </c>
      <c r="C115" s="61" t="s">
        <v>274</v>
      </c>
      <c r="D115" s="333">
        <f t="shared" si="2"/>
        <v>0</v>
      </c>
      <c r="E115" s="62"/>
      <c r="F115" s="62"/>
      <c r="G115" s="62"/>
      <c r="H115" s="62"/>
      <c r="I115" s="62"/>
    </row>
    <row r="116" spans="1:9" ht="25.5">
      <c r="A116" s="66">
        <v>19</v>
      </c>
      <c r="B116" s="64" t="s">
        <v>275</v>
      </c>
      <c r="C116" s="61" t="s">
        <v>276</v>
      </c>
      <c r="D116" s="333">
        <f t="shared" si="2"/>
        <v>0</v>
      </c>
      <c r="E116" s="62"/>
      <c r="F116" s="62"/>
      <c r="G116" s="62"/>
      <c r="H116" s="62"/>
      <c r="I116" s="62"/>
    </row>
    <row r="117" spans="1:9" ht="25.5">
      <c r="A117" s="66">
        <v>20</v>
      </c>
      <c r="B117" s="64" t="s">
        <v>277</v>
      </c>
      <c r="C117" s="61" t="s">
        <v>278</v>
      </c>
      <c r="D117" s="333">
        <f t="shared" si="2"/>
        <v>0</v>
      </c>
      <c r="E117" s="62"/>
      <c r="F117" s="62"/>
      <c r="G117" s="62"/>
      <c r="H117" s="62"/>
      <c r="I117" s="62"/>
    </row>
    <row r="118" spans="1:9">
      <c r="A118" s="66">
        <v>21</v>
      </c>
      <c r="B118" s="64" t="s">
        <v>279</v>
      </c>
      <c r="C118" s="61" t="s">
        <v>280</v>
      </c>
      <c r="D118" s="333">
        <f t="shared" si="2"/>
        <v>0</v>
      </c>
      <c r="E118" s="62"/>
      <c r="F118" s="62"/>
      <c r="G118" s="62"/>
      <c r="H118" s="62"/>
      <c r="I118" s="62"/>
    </row>
    <row r="119" spans="1:9">
      <c r="A119" s="66">
        <v>22</v>
      </c>
      <c r="B119" s="67" t="s">
        <v>281</v>
      </c>
      <c r="C119" s="61" t="s">
        <v>282</v>
      </c>
      <c r="D119" s="333">
        <f t="shared" si="2"/>
        <v>0</v>
      </c>
      <c r="E119" s="62"/>
      <c r="F119" s="62"/>
      <c r="G119" s="62"/>
      <c r="H119" s="62"/>
      <c r="I119" s="62"/>
    </row>
    <row r="120" spans="1:9">
      <c r="A120" s="66">
        <v>23</v>
      </c>
      <c r="B120" s="64" t="s">
        <v>283</v>
      </c>
      <c r="C120" s="61" t="s">
        <v>284</v>
      </c>
      <c r="D120" s="333">
        <f t="shared" si="2"/>
        <v>0</v>
      </c>
      <c r="E120" s="62"/>
      <c r="F120" s="62"/>
      <c r="G120" s="62"/>
      <c r="H120" s="62"/>
      <c r="I120" s="62"/>
    </row>
    <row r="121" spans="1:9">
      <c r="A121" s="66">
        <v>24</v>
      </c>
      <c r="B121" s="67" t="s">
        <v>285</v>
      </c>
      <c r="C121" s="61" t="s">
        <v>286</v>
      </c>
      <c r="D121" s="333">
        <f t="shared" si="2"/>
        <v>0</v>
      </c>
      <c r="E121" s="62"/>
      <c r="F121" s="62"/>
      <c r="G121" s="62"/>
      <c r="H121" s="62"/>
      <c r="I121" s="62"/>
    </row>
    <row r="122" spans="1:9">
      <c r="A122" s="66">
        <v>25</v>
      </c>
      <c r="B122" s="30" t="s">
        <v>287</v>
      </c>
      <c r="C122" s="59" t="s">
        <v>288</v>
      </c>
      <c r="D122" s="333">
        <f t="shared" si="2"/>
        <v>0</v>
      </c>
      <c r="E122" s="333">
        <f>E102+E103+E104+E105+E106+E107+E116+E117+E118+E119+E120+E121</f>
        <v>0</v>
      </c>
      <c r="F122" s="333">
        <f>F102+F103+F104+F105+F106+F107+F116+F117+F118+F119+F120+F121</f>
        <v>0</v>
      </c>
      <c r="G122" s="333">
        <f>G102+G103+G104+G105+G106+G107+G116+G117+G118+G119+G120+G121</f>
        <v>0</v>
      </c>
      <c r="H122" s="333">
        <f>H102+H103+H104+H105+H106+H107+H116+H117+H118+H119+H120+H121</f>
        <v>0</v>
      </c>
      <c r="I122" s="333">
        <f>I102+I103+I104+I105+I106+I107+I116+I117+I118+I119+I120+I121</f>
        <v>0</v>
      </c>
    </row>
    <row r="123" spans="1:9">
      <c r="A123" s="66">
        <v>26</v>
      </c>
      <c r="B123" s="68" t="s">
        <v>617</v>
      </c>
      <c r="C123" s="61" t="s">
        <v>290</v>
      </c>
      <c r="D123" s="333">
        <f t="shared" si="2"/>
        <v>0</v>
      </c>
      <c r="E123" s="62"/>
      <c r="F123" s="62"/>
      <c r="G123" s="62"/>
      <c r="H123" s="62"/>
      <c r="I123" s="62"/>
    </row>
    <row r="124" spans="1:9">
      <c r="A124" s="66">
        <v>27</v>
      </c>
      <c r="B124" s="68" t="s">
        <v>291</v>
      </c>
      <c r="C124" s="61" t="s">
        <v>292</v>
      </c>
      <c r="D124" s="333">
        <f t="shared" si="2"/>
        <v>0</v>
      </c>
      <c r="E124" s="62"/>
      <c r="F124" s="62"/>
      <c r="G124" s="62"/>
      <c r="H124" s="62"/>
      <c r="I124" s="62"/>
    </row>
    <row r="125" spans="1:9">
      <c r="A125" s="66">
        <v>28</v>
      </c>
      <c r="B125" s="68" t="s">
        <v>293</v>
      </c>
      <c r="C125" s="61" t="s">
        <v>294</v>
      </c>
      <c r="D125" s="333">
        <f t="shared" si="2"/>
        <v>0</v>
      </c>
      <c r="E125" s="62"/>
      <c r="F125" s="62"/>
      <c r="G125" s="62"/>
      <c r="H125" s="62"/>
      <c r="I125" s="62"/>
    </row>
    <row r="126" spans="1:9">
      <c r="A126" s="66">
        <v>29</v>
      </c>
      <c r="B126" s="68" t="s">
        <v>295</v>
      </c>
      <c r="C126" s="61" t="s">
        <v>296</v>
      </c>
      <c r="D126" s="333">
        <f t="shared" si="2"/>
        <v>0</v>
      </c>
      <c r="E126" s="62"/>
      <c r="F126" s="62"/>
      <c r="G126" s="62"/>
      <c r="H126" s="62"/>
      <c r="I126" s="62"/>
    </row>
    <row r="127" spans="1:9">
      <c r="A127" s="66">
        <v>30</v>
      </c>
      <c r="B127" s="20" t="s">
        <v>297</v>
      </c>
      <c r="C127" s="61" t="s">
        <v>298</v>
      </c>
      <c r="D127" s="333">
        <f t="shared" si="2"/>
        <v>0</v>
      </c>
      <c r="E127" s="62"/>
      <c r="F127" s="62"/>
      <c r="G127" s="62"/>
      <c r="H127" s="62"/>
      <c r="I127" s="62"/>
    </row>
    <row r="128" spans="1:9">
      <c r="A128" s="66">
        <v>31</v>
      </c>
      <c r="B128" s="20" t="s">
        <v>299</v>
      </c>
      <c r="C128" s="61" t="s">
        <v>300</v>
      </c>
      <c r="D128" s="333">
        <f t="shared" si="2"/>
        <v>0</v>
      </c>
      <c r="E128" s="62"/>
      <c r="F128" s="62"/>
      <c r="G128" s="62"/>
      <c r="H128" s="62"/>
      <c r="I128" s="62"/>
    </row>
    <row r="129" spans="1:9">
      <c r="A129" s="66">
        <v>32</v>
      </c>
      <c r="B129" s="20" t="s">
        <v>301</v>
      </c>
      <c r="C129" s="61" t="s">
        <v>302</v>
      </c>
      <c r="D129" s="333">
        <f t="shared" si="2"/>
        <v>0</v>
      </c>
      <c r="E129" s="62"/>
      <c r="F129" s="62"/>
      <c r="G129" s="62"/>
      <c r="H129" s="62"/>
      <c r="I129" s="62"/>
    </row>
    <row r="130" spans="1:9">
      <c r="A130" s="66">
        <v>33</v>
      </c>
      <c r="B130" s="26" t="s">
        <v>303</v>
      </c>
      <c r="C130" s="59" t="s">
        <v>304</v>
      </c>
      <c r="D130" s="333">
        <f t="shared" si="2"/>
        <v>0</v>
      </c>
      <c r="E130" s="333">
        <f>SUM(E123:E129)</f>
        <v>0</v>
      </c>
      <c r="F130" s="333">
        <f>SUM(F123:F129)</f>
        <v>0</v>
      </c>
      <c r="G130" s="333">
        <f>SUM(G123:G129)</f>
        <v>0</v>
      </c>
      <c r="H130" s="333">
        <f>SUM(H123:H129)</f>
        <v>0</v>
      </c>
      <c r="I130" s="333">
        <f>SUM(I123:I129)</f>
        <v>0</v>
      </c>
    </row>
    <row r="131" spans="1:9">
      <c r="A131" s="66">
        <v>34</v>
      </c>
      <c r="B131" s="27" t="s">
        <v>305</v>
      </c>
      <c r="C131" s="61" t="s">
        <v>306</v>
      </c>
      <c r="D131" s="333">
        <f t="shared" si="2"/>
        <v>0</v>
      </c>
      <c r="E131" s="62"/>
      <c r="F131" s="62"/>
      <c r="G131" s="62"/>
      <c r="H131" s="62"/>
      <c r="I131" s="62"/>
    </row>
    <row r="132" spans="1:9">
      <c r="A132" s="66">
        <v>35</v>
      </c>
      <c r="B132" s="27" t="s">
        <v>307</v>
      </c>
      <c r="C132" s="61" t="s">
        <v>308</v>
      </c>
      <c r="D132" s="333">
        <f t="shared" si="2"/>
        <v>0</v>
      </c>
      <c r="E132" s="62"/>
      <c r="F132" s="62"/>
      <c r="G132" s="62"/>
      <c r="H132" s="62"/>
      <c r="I132" s="62"/>
    </row>
    <row r="133" spans="1:9">
      <c r="A133" s="66">
        <v>36</v>
      </c>
      <c r="B133" s="27" t="s">
        <v>309</v>
      </c>
      <c r="C133" s="61" t="s">
        <v>310</v>
      </c>
      <c r="D133" s="333">
        <f t="shared" si="2"/>
        <v>0</v>
      </c>
      <c r="E133" s="62"/>
      <c r="F133" s="62"/>
      <c r="G133" s="62"/>
      <c r="H133" s="62"/>
      <c r="I133" s="62"/>
    </row>
    <row r="134" spans="1:9">
      <c r="A134" s="66">
        <v>37</v>
      </c>
      <c r="B134" s="27" t="s">
        <v>311</v>
      </c>
      <c r="C134" s="61" t="s">
        <v>312</v>
      </c>
      <c r="D134" s="333">
        <f t="shared" si="2"/>
        <v>0</v>
      </c>
      <c r="E134" s="62"/>
      <c r="F134" s="62"/>
      <c r="G134" s="62"/>
      <c r="H134" s="62"/>
      <c r="I134" s="62"/>
    </row>
    <row r="135" spans="1:9">
      <c r="A135" s="66">
        <v>38</v>
      </c>
      <c r="B135" s="30" t="s">
        <v>313</v>
      </c>
      <c r="C135" s="59" t="s">
        <v>314</v>
      </c>
      <c r="D135" s="333">
        <f t="shared" si="2"/>
        <v>0</v>
      </c>
      <c r="E135" s="333">
        <f>SUM(E131:E134)</f>
        <v>0</v>
      </c>
      <c r="F135" s="333">
        <f>SUM(F131:F134)</f>
        <v>0</v>
      </c>
      <c r="G135" s="333">
        <f>SUM(G131:G134)</f>
        <v>0</v>
      </c>
      <c r="H135" s="333">
        <f>SUM(H131:H134)</f>
        <v>0</v>
      </c>
      <c r="I135" s="333">
        <f>SUM(I131:I134)</f>
        <v>0</v>
      </c>
    </row>
    <row r="136" spans="1:9" ht="25.5">
      <c r="A136" s="66">
        <v>39</v>
      </c>
      <c r="B136" s="27" t="s">
        <v>315</v>
      </c>
      <c r="C136" s="61" t="s">
        <v>316</v>
      </c>
      <c r="D136" s="333">
        <f t="shared" si="2"/>
        <v>0</v>
      </c>
      <c r="E136" s="62"/>
      <c r="F136" s="62"/>
      <c r="G136" s="62"/>
      <c r="H136" s="62"/>
      <c r="I136" s="62"/>
    </row>
    <row r="137" spans="1:9" ht="25.5">
      <c r="A137" s="66">
        <v>40</v>
      </c>
      <c r="B137" s="27" t="s">
        <v>317</v>
      </c>
      <c r="C137" s="61" t="s">
        <v>318</v>
      </c>
      <c r="D137" s="333">
        <f t="shared" si="2"/>
        <v>0</v>
      </c>
      <c r="E137" s="62"/>
      <c r="F137" s="62"/>
      <c r="G137" s="62"/>
      <c r="H137" s="62"/>
      <c r="I137" s="62"/>
    </row>
    <row r="138" spans="1:9" ht="25.5">
      <c r="A138" s="66">
        <v>41</v>
      </c>
      <c r="B138" s="27" t="s">
        <v>319</v>
      </c>
      <c r="C138" s="61" t="s">
        <v>320</v>
      </c>
      <c r="D138" s="333">
        <f t="shared" si="2"/>
        <v>0</v>
      </c>
      <c r="E138" s="62"/>
      <c r="F138" s="62"/>
      <c r="G138" s="62"/>
      <c r="H138" s="62"/>
      <c r="I138" s="62"/>
    </row>
    <row r="139" spans="1:9">
      <c r="A139" s="66">
        <v>42</v>
      </c>
      <c r="B139" s="27" t="s">
        <v>321</v>
      </c>
      <c r="C139" s="61" t="s">
        <v>322</v>
      </c>
      <c r="D139" s="333">
        <f t="shared" si="2"/>
        <v>0</v>
      </c>
      <c r="E139" s="62"/>
      <c r="F139" s="62"/>
      <c r="G139" s="62"/>
      <c r="H139" s="62"/>
      <c r="I139" s="62"/>
    </row>
    <row r="140" spans="1:9" ht="25.5">
      <c r="A140" s="66">
        <v>43</v>
      </c>
      <c r="B140" s="27" t="s">
        <v>323</v>
      </c>
      <c r="C140" s="61" t="s">
        <v>324</v>
      </c>
      <c r="D140" s="333">
        <f t="shared" si="2"/>
        <v>0</v>
      </c>
      <c r="E140" s="62"/>
      <c r="F140" s="62"/>
      <c r="G140" s="62"/>
      <c r="H140" s="62"/>
      <c r="I140" s="62"/>
    </row>
    <row r="141" spans="1:9" ht="25.5">
      <c r="A141" s="66">
        <v>44</v>
      </c>
      <c r="B141" s="27" t="s">
        <v>325</v>
      </c>
      <c r="C141" s="61" t="s">
        <v>326</v>
      </c>
      <c r="D141" s="333">
        <f t="shared" si="2"/>
        <v>0</v>
      </c>
      <c r="E141" s="62"/>
      <c r="F141" s="62"/>
      <c r="G141" s="62"/>
      <c r="H141" s="62"/>
      <c r="I141" s="62"/>
    </row>
    <row r="142" spans="1:9">
      <c r="A142" s="66">
        <v>45</v>
      </c>
      <c r="B142" s="27" t="s">
        <v>327</v>
      </c>
      <c r="C142" s="61" t="s">
        <v>328</v>
      </c>
      <c r="D142" s="333">
        <f t="shared" si="2"/>
        <v>0</v>
      </c>
      <c r="E142" s="62"/>
      <c r="F142" s="62"/>
      <c r="G142" s="62"/>
      <c r="H142" s="62"/>
      <c r="I142" s="62"/>
    </row>
    <row r="143" spans="1:9">
      <c r="A143" s="66">
        <v>46</v>
      </c>
      <c r="B143" s="27" t="s">
        <v>329</v>
      </c>
      <c r="C143" s="61" t="s">
        <v>330</v>
      </c>
      <c r="D143" s="333">
        <f t="shared" si="2"/>
        <v>0</v>
      </c>
      <c r="E143" s="62"/>
      <c r="F143" s="62"/>
      <c r="G143" s="62"/>
      <c r="H143" s="62"/>
      <c r="I143" s="62"/>
    </row>
    <row r="144" spans="1:9" ht="15.75" thickBot="1">
      <c r="A144" s="66">
        <v>47</v>
      </c>
      <c r="B144" s="69" t="s">
        <v>331</v>
      </c>
      <c r="C144" s="70" t="s">
        <v>332</v>
      </c>
      <c r="D144" s="333">
        <f t="shared" si="2"/>
        <v>0</v>
      </c>
      <c r="E144" s="335">
        <f>SUM(E136:E143)</f>
        <v>0</v>
      </c>
      <c r="F144" s="335">
        <f>SUM(F136:F143)</f>
        <v>0</v>
      </c>
      <c r="G144" s="335">
        <f>SUM(G136:G143)</f>
        <v>0</v>
      </c>
      <c r="H144" s="335">
        <f>SUM(H136:H143)</f>
        <v>0</v>
      </c>
      <c r="I144" s="335">
        <f>SUM(I136:I143)</f>
        <v>0</v>
      </c>
    </row>
    <row r="145" spans="1:9" ht="15.75" thickBot="1">
      <c r="A145" s="66">
        <v>48</v>
      </c>
      <c r="B145" s="72" t="s">
        <v>333</v>
      </c>
      <c r="C145" s="73" t="s">
        <v>334</v>
      </c>
      <c r="D145" s="333">
        <f t="shared" si="2"/>
        <v>6921</v>
      </c>
      <c r="E145" s="336">
        <f>E90+E91+E92+E101+E122+E130+E135+E144</f>
        <v>0</v>
      </c>
      <c r="F145" s="336">
        <f>F90+F91+F92+F101+F122+F130+F135+F144</f>
        <v>6921</v>
      </c>
      <c r="G145" s="336">
        <f>G90+G91+G92+G101+G122+G130+G135+G144</f>
        <v>0</v>
      </c>
      <c r="H145" s="336">
        <f>H90+H91+H92+H101+H122+H130+H135+H144</f>
        <v>0</v>
      </c>
      <c r="I145" s="336">
        <f>I90+I91+I92+I101+I122+I130+I135+I144</f>
        <v>0</v>
      </c>
    </row>
    <row r="146" spans="1:9">
      <c r="A146" s="66">
        <v>49</v>
      </c>
      <c r="B146" s="40" t="s">
        <v>335</v>
      </c>
      <c r="C146" s="313" t="s">
        <v>336</v>
      </c>
      <c r="D146" s="333">
        <f t="shared" si="2"/>
        <v>0</v>
      </c>
      <c r="E146" s="75"/>
      <c r="F146" s="75"/>
      <c r="G146" s="75"/>
      <c r="H146" s="75"/>
      <c r="I146" s="75"/>
    </row>
    <row r="147" spans="1:9">
      <c r="A147" s="66">
        <v>50</v>
      </c>
      <c r="B147" s="42" t="s">
        <v>337</v>
      </c>
      <c r="C147" s="305" t="s">
        <v>338</v>
      </c>
      <c r="D147" s="333">
        <f t="shared" si="2"/>
        <v>0</v>
      </c>
      <c r="E147" s="76"/>
      <c r="F147" s="76"/>
      <c r="G147" s="76"/>
      <c r="H147" s="76"/>
      <c r="I147" s="76"/>
    </row>
    <row r="148" spans="1:9">
      <c r="A148" s="66">
        <v>51</v>
      </c>
      <c r="B148" s="44" t="s">
        <v>339</v>
      </c>
      <c r="C148" s="313" t="s">
        <v>340</v>
      </c>
      <c r="D148" s="333">
        <f t="shared" si="2"/>
        <v>0</v>
      </c>
      <c r="E148" s="76"/>
      <c r="F148" s="76"/>
      <c r="G148" s="76"/>
      <c r="H148" s="76"/>
      <c r="I148" s="76"/>
    </row>
    <row r="149" spans="1:9">
      <c r="A149" s="66">
        <v>52</v>
      </c>
      <c r="B149" s="44" t="s">
        <v>341</v>
      </c>
      <c r="C149" s="305" t="s">
        <v>342</v>
      </c>
      <c r="D149" s="333">
        <f t="shared" si="2"/>
        <v>0</v>
      </c>
      <c r="E149" s="76"/>
      <c r="F149" s="76"/>
      <c r="G149" s="76"/>
      <c r="H149" s="76"/>
      <c r="I149" s="76"/>
    </row>
    <row r="150" spans="1:9">
      <c r="A150" s="66">
        <v>53</v>
      </c>
      <c r="B150" s="44" t="s">
        <v>343</v>
      </c>
      <c r="C150" s="313" t="s">
        <v>344</v>
      </c>
      <c r="D150" s="333">
        <f t="shared" si="2"/>
        <v>6921</v>
      </c>
      <c r="E150" s="76">
        <v>6921</v>
      </c>
      <c r="F150" s="76"/>
      <c r="G150" s="76"/>
      <c r="H150" s="76"/>
      <c r="I150" s="76"/>
    </row>
    <row r="151" spans="1:9">
      <c r="A151" s="66">
        <v>54</v>
      </c>
      <c r="B151" s="44" t="s">
        <v>345</v>
      </c>
      <c r="C151" s="305" t="s">
        <v>346</v>
      </c>
      <c r="D151" s="333">
        <f t="shared" si="2"/>
        <v>0</v>
      </c>
      <c r="E151" s="76"/>
      <c r="F151" s="76"/>
      <c r="G151" s="76"/>
      <c r="H151" s="76"/>
      <c r="I151" s="76"/>
    </row>
    <row r="152" spans="1:9">
      <c r="A152" s="66">
        <v>55</v>
      </c>
      <c r="B152" s="44" t="s">
        <v>347</v>
      </c>
      <c r="C152" s="313" t="s">
        <v>348</v>
      </c>
      <c r="D152" s="333">
        <f t="shared" si="2"/>
        <v>0</v>
      </c>
      <c r="E152" s="76"/>
      <c r="F152" s="76"/>
      <c r="G152" s="76"/>
      <c r="H152" s="76"/>
      <c r="I152" s="76"/>
    </row>
    <row r="153" spans="1:9">
      <c r="A153" s="66">
        <v>56</v>
      </c>
      <c r="B153" s="44" t="s">
        <v>349</v>
      </c>
      <c r="C153" s="305" t="s">
        <v>350</v>
      </c>
      <c r="D153" s="333">
        <f t="shared" si="2"/>
        <v>0</v>
      </c>
      <c r="E153" s="76"/>
      <c r="F153" s="76"/>
      <c r="G153" s="76"/>
      <c r="H153" s="76"/>
      <c r="I153" s="76"/>
    </row>
    <row r="154" spans="1:9">
      <c r="A154" s="66">
        <v>57</v>
      </c>
      <c r="B154" s="42" t="s">
        <v>351</v>
      </c>
      <c r="C154" s="305" t="s">
        <v>352</v>
      </c>
      <c r="D154" s="333">
        <f>SUM(E154:I154)</f>
        <v>6921</v>
      </c>
      <c r="E154" s="337">
        <f>SUM(E146:E153)</f>
        <v>6921</v>
      </c>
      <c r="F154" s="337">
        <f>SUM(F146:F153)</f>
        <v>0</v>
      </c>
      <c r="G154" s="337">
        <f>SUM(G146:G153)</f>
        <v>0</v>
      </c>
      <c r="H154" s="337">
        <f>SUM(H146:H153)</f>
        <v>0</v>
      </c>
      <c r="I154" s="337">
        <f>SUM(I146:I153)</f>
        <v>0</v>
      </c>
    </row>
    <row r="155" spans="1:9">
      <c r="A155" s="66">
        <v>58</v>
      </c>
      <c r="B155" s="42" t="s">
        <v>353</v>
      </c>
      <c r="C155" s="305" t="s">
        <v>354</v>
      </c>
      <c r="D155" s="333">
        <f>SUM(E155:I155)</f>
        <v>0</v>
      </c>
      <c r="E155" s="76"/>
      <c r="F155" s="76"/>
      <c r="G155" s="76"/>
      <c r="H155" s="76"/>
      <c r="I155" s="76"/>
    </row>
    <row r="156" spans="1:9" ht="15.75" thickBot="1">
      <c r="A156" s="66">
        <v>59</v>
      </c>
      <c r="B156" s="78" t="s">
        <v>355</v>
      </c>
      <c r="C156" s="317" t="s">
        <v>356</v>
      </c>
      <c r="D156" s="333">
        <f>SUM(E156:I156)</f>
        <v>6921</v>
      </c>
      <c r="E156" s="338">
        <f>SUM(E154:E155)</f>
        <v>6921</v>
      </c>
      <c r="F156" s="338">
        <f>SUM(F154:F155)</f>
        <v>0</v>
      </c>
      <c r="G156" s="338">
        <f>SUM(G154:G155)</f>
        <v>0</v>
      </c>
      <c r="H156" s="338">
        <f>SUM(H154:H155)</f>
        <v>0</v>
      </c>
      <c r="I156" s="338">
        <f>SUM(I154:I155)</f>
        <v>0</v>
      </c>
    </row>
    <row r="157" spans="1:9" ht="15.75" thickBot="1">
      <c r="A157" s="318">
        <v>60</v>
      </c>
      <c r="B157" s="319" t="s">
        <v>357</v>
      </c>
      <c r="C157" s="320"/>
      <c r="D157" s="339">
        <f>SUM(E157:I157)</f>
        <v>13842</v>
      </c>
      <c r="E157" s="340">
        <f>E145+E156</f>
        <v>6921</v>
      </c>
      <c r="F157" s="340">
        <f>F145+F156</f>
        <v>6921</v>
      </c>
      <c r="G157" s="340">
        <f>G145+G156</f>
        <v>0</v>
      </c>
      <c r="H157" s="340">
        <f>H145+H156</f>
        <v>0</v>
      </c>
      <c r="I157" s="340">
        <f>I145+I156</f>
        <v>0</v>
      </c>
    </row>
    <row r="158" spans="1:9" ht="15.75" thickTop="1"/>
  </sheetData>
  <pageMargins left="0" right="0" top="0" bottom="0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4"/>
  <sheetViews>
    <sheetView tabSelected="1" topLeftCell="A16" workbookViewId="0">
      <selection activeCell="G3" sqref="G3"/>
    </sheetView>
  </sheetViews>
  <sheetFormatPr defaultRowHeight="12.75"/>
  <cols>
    <col min="1" max="1" width="4.140625" style="253" customWidth="1"/>
    <col min="2" max="2" width="51.140625" style="253" customWidth="1"/>
    <col min="3" max="3" width="12.5703125" style="253" customWidth="1"/>
    <col min="4" max="4" width="10" style="253" customWidth="1"/>
    <col min="5" max="5" width="10.28515625" style="253" customWidth="1"/>
    <col min="6" max="6" width="9.7109375" style="253" customWidth="1"/>
    <col min="7" max="7" width="9.5703125" style="253" customWidth="1"/>
    <col min="8" max="8" width="10.140625" style="253" customWidth="1"/>
    <col min="9" max="10" width="9.42578125" style="253" customWidth="1"/>
    <col min="11" max="11" width="9.5703125" style="253" bestFit="1" customWidth="1"/>
    <col min="12" max="12" width="10.7109375" style="253" bestFit="1" customWidth="1"/>
    <col min="13" max="13" width="9.42578125" style="253" customWidth="1"/>
    <col min="14" max="15" width="9.5703125" style="253" customWidth="1"/>
    <col min="16" max="16" width="10.140625" style="253" customWidth="1"/>
    <col min="17" max="16384" width="9.140625" style="253"/>
  </cols>
  <sheetData>
    <row r="1" spans="1:16">
      <c r="B1" s="256"/>
      <c r="C1" s="254" t="s">
        <v>550</v>
      </c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</row>
    <row r="2" spans="1:16">
      <c r="B2" s="257"/>
      <c r="C2" s="254" t="s">
        <v>551</v>
      </c>
      <c r="D2" s="256"/>
      <c r="E2" s="256"/>
      <c r="F2" s="256"/>
      <c r="G2" s="255" t="s">
        <v>552</v>
      </c>
      <c r="H2" s="256"/>
      <c r="I2" s="256"/>
      <c r="J2" s="256"/>
      <c r="K2" s="256"/>
      <c r="L2" s="256"/>
      <c r="M2" s="256"/>
      <c r="N2" s="256"/>
      <c r="O2" s="256"/>
    </row>
    <row r="3" spans="1:16">
      <c r="B3" s="257"/>
      <c r="C3" s="254" t="s">
        <v>553</v>
      </c>
      <c r="D3" s="256"/>
      <c r="E3" s="256"/>
      <c r="F3" s="256"/>
      <c r="G3" s="5" t="s">
        <v>636</v>
      </c>
      <c r="H3" s="256"/>
      <c r="I3" s="256"/>
      <c r="J3" s="256"/>
      <c r="K3" s="256"/>
      <c r="L3" s="256"/>
      <c r="M3" s="256"/>
      <c r="N3" s="256"/>
      <c r="O3" s="256"/>
    </row>
    <row r="4" spans="1:16">
      <c r="B4" s="256"/>
      <c r="C4" s="256"/>
      <c r="D4" s="256"/>
      <c r="E4" s="256"/>
      <c r="F4" s="256"/>
      <c r="G4" s="237" t="s">
        <v>3</v>
      </c>
      <c r="H4" s="256"/>
      <c r="I4" s="256"/>
      <c r="J4" s="256"/>
      <c r="K4" s="256"/>
      <c r="L4" s="256"/>
      <c r="M4" s="256"/>
      <c r="N4" s="256"/>
      <c r="O4" s="256"/>
    </row>
    <row r="5" spans="1:16"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</row>
    <row r="6" spans="1:16">
      <c r="A6" s="224">
        <v>1</v>
      </c>
      <c r="B6" s="258" t="s">
        <v>554</v>
      </c>
      <c r="C6" s="258" t="s">
        <v>4</v>
      </c>
      <c r="D6" s="259" t="s">
        <v>555</v>
      </c>
      <c r="E6" s="259" t="s">
        <v>556</v>
      </c>
      <c r="F6" s="259" t="s">
        <v>557</v>
      </c>
      <c r="G6" s="259" t="s">
        <v>558</v>
      </c>
      <c r="H6" s="259" t="s">
        <v>559</v>
      </c>
      <c r="I6" s="259" t="s">
        <v>560</v>
      </c>
      <c r="J6" s="259" t="s">
        <v>561</v>
      </c>
      <c r="K6" s="259" t="s">
        <v>562</v>
      </c>
      <c r="L6" s="259" t="s">
        <v>563</v>
      </c>
      <c r="M6" s="259" t="s">
        <v>564</v>
      </c>
      <c r="N6" s="259" t="s">
        <v>565</v>
      </c>
      <c r="O6" s="259" t="s">
        <v>566</v>
      </c>
      <c r="P6" s="260" t="s">
        <v>567</v>
      </c>
    </row>
    <row r="7" spans="1:16">
      <c r="A7" s="224">
        <v>2</v>
      </c>
      <c r="B7" s="261" t="s">
        <v>484</v>
      </c>
      <c r="C7" s="262">
        <v>326593</v>
      </c>
      <c r="D7" s="263">
        <f t="shared" ref="D7:D14" si="0">C7/12</f>
        <v>27216.083333333332</v>
      </c>
      <c r="E7" s="263">
        <f t="shared" ref="E7:E14" si="1">C7/12</f>
        <v>27216.083333333332</v>
      </c>
      <c r="F7" s="263">
        <f t="shared" ref="F7:F14" si="2">C7/12</f>
        <v>27216.083333333332</v>
      </c>
      <c r="G7" s="263">
        <f t="shared" ref="G7:G14" si="3">C7/12</f>
        <v>27216.083333333332</v>
      </c>
      <c r="H7" s="263">
        <f t="shared" ref="H7:H14" si="4">C7/12</f>
        <v>27216.083333333332</v>
      </c>
      <c r="I7" s="263">
        <f t="shared" ref="I7:I14" si="5">C7/12</f>
        <v>27216.083333333332</v>
      </c>
      <c r="J7" s="263">
        <f t="shared" ref="J7:J14" si="6">C7/12</f>
        <v>27216.083333333332</v>
      </c>
      <c r="K7" s="263">
        <f t="shared" ref="K7:K14" si="7">C7/12</f>
        <v>27216.083333333332</v>
      </c>
      <c r="L7" s="263">
        <f t="shared" ref="L7:L14" si="8">C7/12</f>
        <v>27216.083333333332</v>
      </c>
      <c r="M7" s="263">
        <f t="shared" ref="M7:M14" si="9">C7/12</f>
        <v>27216.083333333332</v>
      </c>
      <c r="N7" s="263">
        <f t="shared" ref="N7:N14" si="10">C7/12</f>
        <v>27216.083333333332</v>
      </c>
      <c r="O7" s="263">
        <f t="shared" ref="O7:O14" si="11">C7/12</f>
        <v>27216.083333333332</v>
      </c>
      <c r="P7" s="264">
        <f t="shared" ref="P7:P30" si="12">SUM(D7:O7)</f>
        <v>326593</v>
      </c>
    </row>
    <row r="8" spans="1:16">
      <c r="A8" s="224">
        <v>3</v>
      </c>
      <c r="B8" s="261" t="s">
        <v>568</v>
      </c>
      <c r="C8" s="262">
        <v>80898</v>
      </c>
      <c r="D8" s="263">
        <f t="shared" si="0"/>
        <v>6741.5</v>
      </c>
      <c r="E8" s="263">
        <f t="shared" si="1"/>
        <v>6741.5</v>
      </c>
      <c r="F8" s="263">
        <f t="shared" si="2"/>
        <v>6741.5</v>
      </c>
      <c r="G8" s="263">
        <f t="shared" si="3"/>
        <v>6741.5</v>
      </c>
      <c r="H8" s="263">
        <f t="shared" si="4"/>
        <v>6741.5</v>
      </c>
      <c r="I8" s="263">
        <f t="shared" si="5"/>
        <v>6741.5</v>
      </c>
      <c r="J8" s="263">
        <f t="shared" si="6"/>
        <v>6741.5</v>
      </c>
      <c r="K8" s="263">
        <f t="shared" si="7"/>
        <v>6741.5</v>
      </c>
      <c r="L8" s="263">
        <f t="shared" si="8"/>
        <v>6741.5</v>
      </c>
      <c r="M8" s="263">
        <f t="shared" si="9"/>
        <v>6741.5</v>
      </c>
      <c r="N8" s="263">
        <f t="shared" si="10"/>
        <v>6741.5</v>
      </c>
      <c r="O8" s="263">
        <f t="shared" si="11"/>
        <v>6741.5</v>
      </c>
      <c r="P8" s="264">
        <f t="shared" si="12"/>
        <v>80898</v>
      </c>
    </row>
    <row r="9" spans="1:16">
      <c r="A9" s="224">
        <v>4</v>
      </c>
      <c r="B9" s="261" t="s">
        <v>232</v>
      </c>
      <c r="C9" s="262">
        <v>249007</v>
      </c>
      <c r="D9" s="263">
        <f t="shared" si="0"/>
        <v>20750.583333333332</v>
      </c>
      <c r="E9" s="263">
        <f t="shared" si="1"/>
        <v>20750.583333333332</v>
      </c>
      <c r="F9" s="263">
        <f t="shared" si="2"/>
        <v>20750.583333333332</v>
      </c>
      <c r="G9" s="263">
        <f t="shared" si="3"/>
        <v>20750.583333333332</v>
      </c>
      <c r="H9" s="263">
        <f t="shared" si="4"/>
        <v>20750.583333333332</v>
      </c>
      <c r="I9" s="263">
        <f t="shared" si="5"/>
        <v>20750.583333333332</v>
      </c>
      <c r="J9" s="263">
        <f t="shared" si="6"/>
        <v>20750.583333333332</v>
      </c>
      <c r="K9" s="263">
        <f t="shared" si="7"/>
        <v>20750.583333333332</v>
      </c>
      <c r="L9" s="263">
        <f t="shared" si="8"/>
        <v>20750.583333333332</v>
      </c>
      <c r="M9" s="263">
        <f t="shared" si="9"/>
        <v>20750.583333333332</v>
      </c>
      <c r="N9" s="263">
        <f t="shared" si="10"/>
        <v>20750.583333333332</v>
      </c>
      <c r="O9" s="263">
        <f t="shared" si="11"/>
        <v>20750.583333333332</v>
      </c>
      <c r="P9" s="264">
        <f t="shared" si="12"/>
        <v>249007.00000000003</v>
      </c>
    </row>
    <row r="10" spans="1:16">
      <c r="A10" s="224">
        <v>5</v>
      </c>
      <c r="B10" s="261" t="s">
        <v>569</v>
      </c>
      <c r="C10" s="262">
        <v>51130</v>
      </c>
      <c r="D10" s="263">
        <f t="shared" si="0"/>
        <v>4260.833333333333</v>
      </c>
      <c r="E10" s="263">
        <f t="shared" si="1"/>
        <v>4260.833333333333</v>
      </c>
      <c r="F10" s="263">
        <f t="shared" si="2"/>
        <v>4260.833333333333</v>
      </c>
      <c r="G10" s="263">
        <f t="shared" si="3"/>
        <v>4260.833333333333</v>
      </c>
      <c r="H10" s="263">
        <f t="shared" si="4"/>
        <v>4260.833333333333</v>
      </c>
      <c r="I10" s="263">
        <f t="shared" si="5"/>
        <v>4260.833333333333</v>
      </c>
      <c r="J10" s="263">
        <f t="shared" si="6"/>
        <v>4260.833333333333</v>
      </c>
      <c r="K10" s="263">
        <f t="shared" si="7"/>
        <v>4260.833333333333</v>
      </c>
      <c r="L10" s="263">
        <f t="shared" si="8"/>
        <v>4260.833333333333</v>
      </c>
      <c r="M10" s="263">
        <f t="shared" si="9"/>
        <v>4260.833333333333</v>
      </c>
      <c r="N10" s="263">
        <f t="shared" si="10"/>
        <v>4260.833333333333</v>
      </c>
      <c r="O10" s="263">
        <f t="shared" si="11"/>
        <v>4260.833333333333</v>
      </c>
      <c r="P10" s="264">
        <f t="shared" si="12"/>
        <v>51130.000000000007</v>
      </c>
    </row>
    <row r="11" spans="1:16">
      <c r="A11" s="224">
        <v>7</v>
      </c>
      <c r="B11" s="265" t="s">
        <v>570</v>
      </c>
      <c r="C11" s="266">
        <v>273214</v>
      </c>
      <c r="D11" s="263">
        <f t="shared" si="0"/>
        <v>22767.833333333332</v>
      </c>
      <c r="E11" s="263">
        <f t="shared" si="1"/>
        <v>22767.833333333332</v>
      </c>
      <c r="F11" s="263">
        <f t="shared" si="2"/>
        <v>22767.833333333332</v>
      </c>
      <c r="G11" s="263">
        <f t="shared" si="3"/>
        <v>22767.833333333332</v>
      </c>
      <c r="H11" s="263">
        <f t="shared" si="4"/>
        <v>22767.833333333332</v>
      </c>
      <c r="I11" s="263">
        <f t="shared" si="5"/>
        <v>22767.833333333332</v>
      </c>
      <c r="J11" s="263">
        <f t="shared" si="6"/>
        <v>22767.833333333332</v>
      </c>
      <c r="K11" s="263">
        <f t="shared" si="7"/>
        <v>22767.833333333332</v>
      </c>
      <c r="L11" s="263">
        <f t="shared" si="8"/>
        <v>22767.833333333332</v>
      </c>
      <c r="M11" s="263">
        <f t="shared" si="9"/>
        <v>22767.833333333332</v>
      </c>
      <c r="N11" s="263">
        <f t="shared" si="10"/>
        <v>22767.833333333332</v>
      </c>
      <c r="O11" s="263">
        <f t="shared" si="11"/>
        <v>22767.833333333332</v>
      </c>
      <c r="P11" s="264">
        <f t="shared" si="12"/>
        <v>273214.00000000006</v>
      </c>
    </row>
    <row r="12" spans="1:16">
      <c r="A12" s="224">
        <v>16</v>
      </c>
      <c r="B12" s="265" t="s">
        <v>571</v>
      </c>
      <c r="C12" s="266">
        <v>122411</v>
      </c>
      <c r="D12" s="263">
        <f t="shared" si="0"/>
        <v>10200.916666666666</v>
      </c>
      <c r="E12" s="263">
        <f t="shared" si="1"/>
        <v>10200.916666666666</v>
      </c>
      <c r="F12" s="263">
        <f t="shared" si="2"/>
        <v>10200.916666666666</v>
      </c>
      <c r="G12" s="263">
        <f t="shared" si="3"/>
        <v>10200.916666666666</v>
      </c>
      <c r="H12" s="263">
        <f t="shared" si="4"/>
        <v>10200.916666666666</v>
      </c>
      <c r="I12" s="263">
        <f t="shared" si="5"/>
        <v>10200.916666666666</v>
      </c>
      <c r="J12" s="263">
        <f t="shared" si="6"/>
        <v>10200.916666666666</v>
      </c>
      <c r="K12" s="263">
        <f t="shared" si="7"/>
        <v>10200.916666666666</v>
      </c>
      <c r="L12" s="263">
        <f t="shared" si="8"/>
        <v>10200.916666666666</v>
      </c>
      <c r="M12" s="263">
        <f t="shared" si="9"/>
        <v>10200.916666666666</v>
      </c>
      <c r="N12" s="263">
        <f t="shared" si="10"/>
        <v>10200.916666666666</v>
      </c>
      <c r="O12" s="263">
        <f t="shared" si="11"/>
        <v>10200.916666666666</v>
      </c>
      <c r="P12" s="264">
        <f t="shared" si="12"/>
        <v>122411.00000000001</v>
      </c>
    </row>
    <row r="13" spans="1:16">
      <c r="A13" s="224">
        <v>17</v>
      </c>
      <c r="B13" s="265" t="s">
        <v>358</v>
      </c>
      <c r="C13" s="266">
        <v>191014</v>
      </c>
      <c r="D13" s="263">
        <f t="shared" si="0"/>
        <v>15917.833333333334</v>
      </c>
      <c r="E13" s="263">
        <f t="shared" si="1"/>
        <v>15917.833333333334</v>
      </c>
      <c r="F13" s="263">
        <f t="shared" si="2"/>
        <v>15917.833333333334</v>
      </c>
      <c r="G13" s="263">
        <f t="shared" si="3"/>
        <v>15917.833333333334</v>
      </c>
      <c r="H13" s="263">
        <f t="shared" si="4"/>
        <v>15917.833333333334</v>
      </c>
      <c r="I13" s="263">
        <f t="shared" si="5"/>
        <v>15917.833333333334</v>
      </c>
      <c r="J13" s="263">
        <f t="shared" si="6"/>
        <v>15917.833333333334</v>
      </c>
      <c r="K13" s="263">
        <f t="shared" si="7"/>
        <v>15917.833333333334</v>
      </c>
      <c r="L13" s="263">
        <f t="shared" si="8"/>
        <v>15917.833333333334</v>
      </c>
      <c r="M13" s="263">
        <f t="shared" si="9"/>
        <v>15917.833333333334</v>
      </c>
      <c r="N13" s="263">
        <f t="shared" si="10"/>
        <v>15917.833333333334</v>
      </c>
      <c r="O13" s="263">
        <f t="shared" si="11"/>
        <v>15917.833333333334</v>
      </c>
      <c r="P13" s="264">
        <f t="shared" si="12"/>
        <v>191014.00000000003</v>
      </c>
    </row>
    <row r="14" spans="1:16">
      <c r="A14" s="224">
        <v>19</v>
      </c>
      <c r="B14" s="261" t="s">
        <v>572</v>
      </c>
      <c r="C14" s="262">
        <v>3131</v>
      </c>
      <c r="D14" s="263">
        <f t="shared" si="0"/>
        <v>260.91666666666669</v>
      </c>
      <c r="E14" s="263">
        <f t="shared" si="1"/>
        <v>260.91666666666669</v>
      </c>
      <c r="F14" s="263">
        <f t="shared" si="2"/>
        <v>260.91666666666669</v>
      </c>
      <c r="G14" s="263">
        <f t="shared" si="3"/>
        <v>260.91666666666669</v>
      </c>
      <c r="H14" s="263">
        <f t="shared" si="4"/>
        <v>260.91666666666669</v>
      </c>
      <c r="I14" s="263">
        <f t="shared" si="5"/>
        <v>260.91666666666669</v>
      </c>
      <c r="J14" s="263">
        <f t="shared" si="6"/>
        <v>260.91666666666669</v>
      </c>
      <c r="K14" s="263">
        <f t="shared" si="7"/>
        <v>260.91666666666669</v>
      </c>
      <c r="L14" s="263">
        <f t="shared" si="8"/>
        <v>260.91666666666669</v>
      </c>
      <c r="M14" s="263">
        <f t="shared" si="9"/>
        <v>260.91666666666669</v>
      </c>
      <c r="N14" s="263">
        <f t="shared" si="10"/>
        <v>260.91666666666669</v>
      </c>
      <c r="O14" s="263">
        <f t="shared" si="11"/>
        <v>260.91666666666669</v>
      </c>
      <c r="P14" s="264">
        <f t="shared" si="12"/>
        <v>3130.9999999999995</v>
      </c>
    </row>
    <row r="15" spans="1:16">
      <c r="A15" s="224">
        <v>20</v>
      </c>
      <c r="B15" s="267" t="s">
        <v>333</v>
      </c>
      <c r="C15" s="268">
        <f t="shared" ref="C15:O15" si="13">SUM(C7:C14)</f>
        <v>1297398</v>
      </c>
      <c r="D15" s="268">
        <f t="shared" si="13"/>
        <v>108116.5</v>
      </c>
      <c r="E15" s="268">
        <f t="shared" si="13"/>
        <v>108116.5</v>
      </c>
      <c r="F15" s="268">
        <f t="shared" si="13"/>
        <v>108116.5</v>
      </c>
      <c r="G15" s="268">
        <f t="shared" si="13"/>
        <v>108116.5</v>
      </c>
      <c r="H15" s="268">
        <f t="shared" si="13"/>
        <v>108116.5</v>
      </c>
      <c r="I15" s="268">
        <f t="shared" si="13"/>
        <v>108116.5</v>
      </c>
      <c r="J15" s="268">
        <f t="shared" si="13"/>
        <v>108116.5</v>
      </c>
      <c r="K15" s="268">
        <f t="shared" si="13"/>
        <v>108116.5</v>
      </c>
      <c r="L15" s="268">
        <f t="shared" si="13"/>
        <v>108116.5</v>
      </c>
      <c r="M15" s="268">
        <f t="shared" si="13"/>
        <v>108116.5</v>
      </c>
      <c r="N15" s="268">
        <f t="shared" si="13"/>
        <v>108116.5</v>
      </c>
      <c r="O15" s="268">
        <f t="shared" si="13"/>
        <v>108116.5</v>
      </c>
      <c r="P15" s="264">
        <f t="shared" si="12"/>
        <v>1297398</v>
      </c>
    </row>
    <row r="16" spans="1:16">
      <c r="A16" s="250">
        <v>27</v>
      </c>
      <c r="B16" s="269" t="s">
        <v>355</v>
      </c>
      <c r="C16" s="270">
        <f>C17+C18</f>
        <v>487398</v>
      </c>
      <c r="D16" s="270">
        <f t="shared" ref="D16:O16" si="14">D17+D18</f>
        <v>49324.583333333336</v>
      </c>
      <c r="E16" s="270">
        <f t="shared" si="14"/>
        <v>36979.583333333336</v>
      </c>
      <c r="F16" s="270">
        <f t="shared" si="14"/>
        <v>36979.583333333336</v>
      </c>
      <c r="G16" s="270">
        <f t="shared" si="14"/>
        <v>36979.583333333336</v>
      </c>
      <c r="H16" s="270">
        <f t="shared" si="14"/>
        <v>36979.583333333336</v>
      </c>
      <c r="I16" s="270">
        <f t="shared" si="14"/>
        <v>36979.583333333336</v>
      </c>
      <c r="J16" s="270">
        <f t="shared" si="14"/>
        <v>36979.583333333336</v>
      </c>
      <c r="K16" s="270">
        <f t="shared" si="14"/>
        <v>46136.583333333336</v>
      </c>
      <c r="L16" s="270">
        <f t="shared" si="14"/>
        <v>36979.583333333336</v>
      </c>
      <c r="M16" s="270">
        <f t="shared" si="14"/>
        <v>36979.583333333336</v>
      </c>
      <c r="N16" s="270">
        <f t="shared" si="14"/>
        <v>36979.583333333336</v>
      </c>
      <c r="O16" s="270">
        <f t="shared" si="14"/>
        <v>59120.583333333336</v>
      </c>
      <c r="P16" s="271">
        <f t="shared" si="12"/>
        <v>487397.99999999994</v>
      </c>
    </row>
    <row r="17" spans="1:16" s="275" customFormat="1">
      <c r="A17" s="272"/>
      <c r="B17" s="273" t="s">
        <v>573</v>
      </c>
      <c r="C17" s="274">
        <v>43643</v>
      </c>
      <c r="D17" s="274">
        <v>12345</v>
      </c>
      <c r="E17" s="274"/>
      <c r="F17" s="274"/>
      <c r="G17" s="274"/>
      <c r="H17" s="274"/>
      <c r="I17" s="274"/>
      <c r="J17" s="274"/>
      <c r="K17" s="274">
        <v>9157</v>
      </c>
      <c r="L17" s="274"/>
      <c r="M17" s="274"/>
      <c r="N17" s="274"/>
      <c r="O17" s="274">
        <v>22141</v>
      </c>
      <c r="P17" s="271">
        <f t="shared" si="12"/>
        <v>43643</v>
      </c>
    </row>
    <row r="18" spans="1:16">
      <c r="A18" s="250">
        <v>29</v>
      </c>
      <c r="B18" s="276" t="s">
        <v>574</v>
      </c>
      <c r="C18" s="277">
        <v>443755</v>
      </c>
      <c r="D18" s="263">
        <f>C18/12</f>
        <v>36979.583333333336</v>
      </c>
      <c r="E18" s="263">
        <f>C18/12</f>
        <v>36979.583333333336</v>
      </c>
      <c r="F18" s="263">
        <f>C18/12</f>
        <v>36979.583333333336</v>
      </c>
      <c r="G18" s="263">
        <f>C18/12</f>
        <v>36979.583333333336</v>
      </c>
      <c r="H18" s="263">
        <f>C18/12</f>
        <v>36979.583333333336</v>
      </c>
      <c r="I18" s="263">
        <f>C18/12</f>
        <v>36979.583333333336</v>
      </c>
      <c r="J18" s="263">
        <f>C18/12</f>
        <v>36979.583333333336</v>
      </c>
      <c r="K18" s="263">
        <f>C18/12</f>
        <v>36979.583333333336</v>
      </c>
      <c r="L18" s="263">
        <f>C18/12</f>
        <v>36979.583333333336</v>
      </c>
      <c r="M18" s="263">
        <f>C18/12</f>
        <v>36979.583333333336</v>
      </c>
      <c r="N18" s="263">
        <f>C18/12</f>
        <v>36979.583333333336</v>
      </c>
      <c r="O18" s="263">
        <f>C18/12</f>
        <v>36979.583333333336</v>
      </c>
      <c r="P18" s="271">
        <f t="shared" si="12"/>
        <v>443754.99999999994</v>
      </c>
    </row>
    <row r="19" spans="1:16" ht="21.75" customHeight="1">
      <c r="A19" s="250">
        <v>30</v>
      </c>
      <c r="B19" s="278" t="s">
        <v>575</v>
      </c>
      <c r="C19" s="279">
        <f>C15+C16</f>
        <v>1784796</v>
      </c>
      <c r="D19" s="279">
        <f t="shared" ref="D19:O19" si="15">D15+D16</f>
        <v>157441.08333333334</v>
      </c>
      <c r="E19" s="279">
        <f t="shared" si="15"/>
        <v>145096.08333333334</v>
      </c>
      <c r="F19" s="279">
        <f t="shared" si="15"/>
        <v>145096.08333333334</v>
      </c>
      <c r="G19" s="279">
        <f t="shared" si="15"/>
        <v>145096.08333333334</v>
      </c>
      <c r="H19" s="279">
        <f t="shared" si="15"/>
        <v>145096.08333333334</v>
      </c>
      <c r="I19" s="279">
        <f t="shared" si="15"/>
        <v>145096.08333333334</v>
      </c>
      <c r="J19" s="279">
        <f t="shared" si="15"/>
        <v>145096.08333333334</v>
      </c>
      <c r="K19" s="279">
        <f t="shared" si="15"/>
        <v>154253.08333333334</v>
      </c>
      <c r="L19" s="279">
        <f t="shared" si="15"/>
        <v>145096.08333333334</v>
      </c>
      <c r="M19" s="279">
        <f t="shared" si="15"/>
        <v>145096.08333333334</v>
      </c>
      <c r="N19" s="279">
        <f t="shared" si="15"/>
        <v>145096.08333333334</v>
      </c>
      <c r="O19" s="279">
        <f t="shared" si="15"/>
        <v>167237.08333333334</v>
      </c>
      <c r="P19" s="271">
        <f t="shared" si="12"/>
        <v>1784795.9999999998</v>
      </c>
    </row>
    <row r="20" spans="1:16">
      <c r="A20" s="250">
        <v>33</v>
      </c>
      <c r="B20" s="276" t="s">
        <v>576</v>
      </c>
      <c r="C20" s="262">
        <v>529049</v>
      </c>
      <c r="D20" s="263">
        <f t="shared" ref="D20:D26" si="16">C20/12</f>
        <v>44087.416666666664</v>
      </c>
      <c r="E20" s="263">
        <f t="shared" ref="E20:E26" si="17">C20/12</f>
        <v>44087.416666666664</v>
      </c>
      <c r="F20" s="263">
        <f t="shared" ref="F20:F26" si="18">C20/12</f>
        <v>44087.416666666664</v>
      </c>
      <c r="G20" s="263">
        <f t="shared" ref="G20:G26" si="19">C20/12</f>
        <v>44087.416666666664</v>
      </c>
      <c r="H20" s="263">
        <f t="shared" ref="H20:H26" si="20">C20/12</f>
        <v>44087.416666666664</v>
      </c>
      <c r="I20" s="263">
        <f t="shared" ref="I20:I26" si="21">C20/12</f>
        <v>44087.416666666664</v>
      </c>
      <c r="J20" s="263">
        <f t="shared" ref="J20:J26" si="22">C20/12</f>
        <v>44087.416666666664</v>
      </c>
      <c r="K20" s="263">
        <f t="shared" ref="K20:K26" si="23">C20/12</f>
        <v>44087.416666666664</v>
      </c>
      <c r="L20" s="263">
        <f t="shared" ref="L20:L26" si="24">C20/12</f>
        <v>44087.416666666664</v>
      </c>
      <c r="M20" s="263">
        <f t="shared" ref="M20:M26" si="25">C20/12</f>
        <v>44087.416666666664</v>
      </c>
      <c r="N20" s="263">
        <f t="shared" ref="N20:N26" si="26">C20/12</f>
        <v>44087.416666666664</v>
      </c>
      <c r="O20" s="263">
        <f t="shared" ref="O20:O26" si="27">C20/12</f>
        <v>44087.416666666664</v>
      </c>
      <c r="P20" s="271">
        <f t="shared" si="12"/>
        <v>529049.00000000012</v>
      </c>
    </row>
    <row r="21" spans="1:16">
      <c r="A21" s="250">
        <v>34</v>
      </c>
      <c r="B21" s="276" t="s">
        <v>577</v>
      </c>
      <c r="C21" s="262">
        <v>200551</v>
      </c>
      <c r="D21" s="263">
        <f t="shared" si="16"/>
        <v>16712.583333333332</v>
      </c>
      <c r="E21" s="263">
        <f t="shared" si="17"/>
        <v>16712.583333333332</v>
      </c>
      <c r="F21" s="263">
        <f t="shared" si="18"/>
        <v>16712.583333333332</v>
      </c>
      <c r="G21" s="263">
        <f t="shared" si="19"/>
        <v>16712.583333333332</v>
      </c>
      <c r="H21" s="263">
        <f t="shared" si="20"/>
        <v>16712.583333333332</v>
      </c>
      <c r="I21" s="263">
        <f t="shared" si="21"/>
        <v>16712.583333333332</v>
      </c>
      <c r="J21" s="263">
        <f t="shared" si="22"/>
        <v>16712.583333333332</v>
      </c>
      <c r="K21" s="263">
        <f t="shared" si="23"/>
        <v>16712.583333333332</v>
      </c>
      <c r="L21" s="263">
        <f t="shared" si="24"/>
        <v>16712.583333333332</v>
      </c>
      <c r="M21" s="263">
        <f t="shared" si="25"/>
        <v>16712.583333333332</v>
      </c>
      <c r="N21" s="263">
        <f t="shared" si="26"/>
        <v>16712.583333333332</v>
      </c>
      <c r="O21" s="263">
        <f t="shared" si="27"/>
        <v>16712.583333333332</v>
      </c>
      <c r="P21" s="271">
        <f t="shared" si="12"/>
        <v>200551.00000000003</v>
      </c>
    </row>
    <row r="22" spans="1:16">
      <c r="A22" s="250">
        <v>35</v>
      </c>
      <c r="B22" s="280" t="s">
        <v>486</v>
      </c>
      <c r="C22" s="266">
        <v>263440</v>
      </c>
      <c r="D22" s="263">
        <f t="shared" si="16"/>
        <v>21953.333333333332</v>
      </c>
      <c r="E22" s="263">
        <f t="shared" si="17"/>
        <v>21953.333333333332</v>
      </c>
      <c r="F22" s="263">
        <f t="shared" si="18"/>
        <v>21953.333333333332</v>
      </c>
      <c r="G22" s="263">
        <f t="shared" si="19"/>
        <v>21953.333333333332</v>
      </c>
      <c r="H22" s="263">
        <f t="shared" si="20"/>
        <v>21953.333333333332</v>
      </c>
      <c r="I22" s="263">
        <f t="shared" si="21"/>
        <v>21953.333333333332</v>
      </c>
      <c r="J22" s="263">
        <f t="shared" si="22"/>
        <v>21953.333333333332</v>
      </c>
      <c r="K22" s="263">
        <f t="shared" si="23"/>
        <v>21953.333333333332</v>
      </c>
      <c r="L22" s="263">
        <f t="shared" si="24"/>
        <v>21953.333333333332</v>
      </c>
      <c r="M22" s="263">
        <f t="shared" si="25"/>
        <v>21953.333333333332</v>
      </c>
      <c r="N22" s="263">
        <f t="shared" si="26"/>
        <v>21953.333333333332</v>
      </c>
      <c r="O22" s="263">
        <f t="shared" si="27"/>
        <v>21953.333333333332</v>
      </c>
      <c r="P22" s="271">
        <f t="shared" si="12"/>
        <v>263440.00000000006</v>
      </c>
    </row>
    <row r="23" spans="1:16">
      <c r="A23" s="250">
        <v>36</v>
      </c>
      <c r="B23" s="281" t="s">
        <v>168</v>
      </c>
      <c r="C23" s="282">
        <v>66903</v>
      </c>
      <c r="D23" s="263">
        <f t="shared" si="16"/>
        <v>5575.25</v>
      </c>
      <c r="E23" s="263">
        <f t="shared" si="17"/>
        <v>5575.25</v>
      </c>
      <c r="F23" s="263">
        <f t="shared" si="18"/>
        <v>5575.25</v>
      </c>
      <c r="G23" s="263">
        <f t="shared" si="19"/>
        <v>5575.25</v>
      </c>
      <c r="H23" s="263">
        <f t="shared" si="20"/>
        <v>5575.25</v>
      </c>
      <c r="I23" s="263">
        <f t="shared" si="21"/>
        <v>5575.25</v>
      </c>
      <c r="J23" s="263">
        <f t="shared" si="22"/>
        <v>5575.25</v>
      </c>
      <c r="K23" s="263">
        <f t="shared" si="23"/>
        <v>5575.25</v>
      </c>
      <c r="L23" s="263">
        <f t="shared" si="24"/>
        <v>5575.25</v>
      </c>
      <c r="M23" s="263">
        <f t="shared" si="25"/>
        <v>5575.25</v>
      </c>
      <c r="N23" s="263">
        <f t="shared" si="26"/>
        <v>5575.25</v>
      </c>
      <c r="O23" s="263">
        <f t="shared" si="27"/>
        <v>5575.25</v>
      </c>
      <c r="P23" s="271">
        <f t="shared" si="12"/>
        <v>66903</v>
      </c>
    </row>
    <row r="24" spans="1:16">
      <c r="A24" s="250">
        <v>37</v>
      </c>
      <c r="B24" s="281" t="s">
        <v>508</v>
      </c>
      <c r="C24" s="282">
        <v>375</v>
      </c>
      <c r="D24" s="263">
        <f t="shared" si="16"/>
        <v>31.25</v>
      </c>
      <c r="E24" s="263">
        <f t="shared" si="17"/>
        <v>31.25</v>
      </c>
      <c r="F24" s="263">
        <f t="shared" si="18"/>
        <v>31.25</v>
      </c>
      <c r="G24" s="263">
        <f t="shared" si="19"/>
        <v>31.25</v>
      </c>
      <c r="H24" s="263">
        <f t="shared" si="20"/>
        <v>31.25</v>
      </c>
      <c r="I24" s="263">
        <f t="shared" si="21"/>
        <v>31.25</v>
      </c>
      <c r="J24" s="263">
        <f t="shared" si="22"/>
        <v>31.25</v>
      </c>
      <c r="K24" s="263">
        <f t="shared" si="23"/>
        <v>31.25</v>
      </c>
      <c r="L24" s="263">
        <f t="shared" si="24"/>
        <v>31.25</v>
      </c>
      <c r="M24" s="263">
        <f t="shared" si="25"/>
        <v>31.25</v>
      </c>
      <c r="N24" s="263">
        <f t="shared" si="26"/>
        <v>31.25</v>
      </c>
      <c r="O24" s="263">
        <f t="shared" si="27"/>
        <v>31.25</v>
      </c>
      <c r="P24" s="271">
        <f t="shared" si="12"/>
        <v>375</v>
      </c>
    </row>
    <row r="25" spans="1:16">
      <c r="A25" s="250"/>
      <c r="B25" s="281" t="s">
        <v>578</v>
      </c>
      <c r="C25" s="282"/>
      <c r="D25" s="263">
        <f t="shared" si="16"/>
        <v>0</v>
      </c>
      <c r="E25" s="263">
        <f t="shared" si="17"/>
        <v>0</v>
      </c>
      <c r="F25" s="263">
        <f t="shared" si="18"/>
        <v>0</v>
      </c>
      <c r="G25" s="263">
        <f t="shared" si="19"/>
        <v>0</v>
      </c>
      <c r="H25" s="263">
        <f t="shared" si="20"/>
        <v>0</v>
      </c>
      <c r="I25" s="263">
        <f t="shared" si="21"/>
        <v>0</v>
      </c>
      <c r="J25" s="263">
        <f t="shared" si="22"/>
        <v>0</v>
      </c>
      <c r="K25" s="263">
        <f t="shared" si="23"/>
        <v>0</v>
      </c>
      <c r="L25" s="263">
        <f t="shared" si="24"/>
        <v>0</v>
      </c>
      <c r="M25" s="263">
        <f t="shared" si="25"/>
        <v>0</v>
      </c>
      <c r="N25" s="263">
        <f t="shared" si="26"/>
        <v>0</v>
      </c>
      <c r="O25" s="263">
        <f t="shared" si="27"/>
        <v>0</v>
      </c>
      <c r="P25" s="271">
        <f t="shared" si="12"/>
        <v>0</v>
      </c>
    </row>
    <row r="26" spans="1:16">
      <c r="A26" s="250">
        <v>38</v>
      </c>
      <c r="B26" s="281" t="s">
        <v>579</v>
      </c>
      <c r="C26" s="282">
        <v>570</v>
      </c>
      <c r="D26" s="263">
        <f t="shared" si="16"/>
        <v>47.5</v>
      </c>
      <c r="E26" s="263">
        <f t="shared" si="17"/>
        <v>47.5</v>
      </c>
      <c r="F26" s="263">
        <f t="shared" si="18"/>
        <v>47.5</v>
      </c>
      <c r="G26" s="263">
        <f t="shared" si="19"/>
        <v>47.5</v>
      </c>
      <c r="H26" s="263">
        <f t="shared" si="20"/>
        <v>47.5</v>
      </c>
      <c r="I26" s="263">
        <f t="shared" si="21"/>
        <v>47.5</v>
      </c>
      <c r="J26" s="263">
        <f t="shared" si="22"/>
        <v>47.5</v>
      </c>
      <c r="K26" s="263">
        <f t="shared" si="23"/>
        <v>47.5</v>
      </c>
      <c r="L26" s="263">
        <f t="shared" si="24"/>
        <v>47.5</v>
      </c>
      <c r="M26" s="263">
        <f t="shared" si="25"/>
        <v>47.5</v>
      </c>
      <c r="N26" s="263">
        <f t="shared" si="26"/>
        <v>47.5</v>
      </c>
      <c r="O26" s="263">
        <f t="shared" si="27"/>
        <v>47.5</v>
      </c>
      <c r="P26" s="271">
        <f t="shared" si="12"/>
        <v>570</v>
      </c>
    </row>
    <row r="27" spans="1:16" s="254" customFormat="1">
      <c r="A27" s="283">
        <v>39</v>
      </c>
      <c r="B27" s="284" t="s">
        <v>580</v>
      </c>
      <c r="C27" s="285">
        <f t="shared" ref="C27:O27" si="28">SUM(C20:C26)</f>
        <v>1060888</v>
      </c>
      <c r="D27" s="285">
        <f t="shared" si="28"/>
        <v>88407.333333333328</v>
      </c>
      <c r="E27" s="285">
        <f t="shared" si="28"/>
        <v>88407.333333333328</v>
      </c>
      <c r="F27" s="285">
        <f t="shared" si="28"/>
        <v>88407.333333333328</v>
      </c>
      <c r="G27" s="285">
        <f t="shared" si="28"/>
        <v>88407.333333333328</v>
      </c>
      <c r="H27" s="285">
        <f t="shared" si="28"/>
        <v>88407.333333333328</v>
      </c>
      <c r="I27" s="285">
        <f t="shared" si="28"/>
        <v>88407.333333333328</v>
      </c>
      <c r="J27" s="285">
        <f t="shared" si="28"/>
        <v>88407.333333333328</v>
      </c>
      <c r="K27" s="285">
        <f t="shared" si="28"/>
        <v>88407.333333333328</v>
      </c>
      <c r="L27" s="285">
        <f t="shared" si="28"/>
        <v>88407.333333333328</v>
      </c>
      <c r="M27" s="285">
        <f t="shared" si="28"/>
        <v>88407.333333333328</v>
      </c>
      <c r="N27" s="285">
        <f t="shared" si="28"/>
        <v>88407.333333333328</v>
      </c>
      <c r="O27" s="285">
        <f t="shared" si="28"/>
        <v>88407.333333333328</v>
      </c>
      <c r="P27" s="286">
        <f t="shared" si="12"/>
        <v>1060888.0000000002</v>
      </c>
    </row>
    <row r="28" spans="1:16" ht="16.5" customHeight="1">
      <c r="A28" s="250">
        <v>55</v>
      </c>
      <c r="B28" s="269" t="s">
        <v>581</v>
      </c>
      <c r="C28" s="270">
        <f t="shared" ref="C28:O28" si="29">SUM(C29:C31)</f>
        <v>723908</v>
      </c>
      <c r="D28" s="270">
        <f t="shared" si="29"/>
        <v>57717.5</v>
      </c>
      <c r="E28" s="270">
        <f t="shared" si="29"/>
        <v>57717.5</v>
      </c>
      <c r="F28" s="270">
        <f t="shared" si="29"/>
        <v>57717.5</v>
      </c>
      <c r="G28" s="270">
        <f t="shared" si="29"/>
        <v>57717.5</v>
      </c>
      <c r="H28" s="270">
        <f t="shared" si="29"/>
        <v>57717.5</v>
      </c>
      <c r="I28" s="270">
        <f t="shared" si="29"/>
        <v>57717.5</v>
      </c>
      <c r="J28" s="270">
        <f t="shared" si="29"/>
        <v>57717.5</v>
      </c>
      <c r="K28" s="270">
        <f t="shared" si="29"/>
        <v>66874.5</v>
      </c>
      <c r="L28" s="270">
        <f t="shared" si="29"/>
        <v>57717.5</v>
      </c>
      <c r="M28" s="270">
        <f t="shared" si="29"/>
        <v>57717.5</v>
      </c>
      <c r="N28" s="270">
        <f t="shared" si="29"/>
        <v>57717.5</v>
      </c>
      <c r="O28" s="270">
        <f t="shared" si="29"/>
        <v>79858.5</v>
      </c>
      <c r="P28" s="271">
        <f t="shared" si="12"/>
        <v>723908</v>
      </c>
    </row>
    <row r="29" spans="1:16" s="288" customFormat="1" ht="16.5" customHeight="1">
      <c r="A29" s="287"/>
      <c r="B29" s="281" t="s">
        <v>582</v>
      </c>
      <c r="C29" s="274">
        <v>248855</v>
      </c>
      <c r="D29" s="263">
        <f>C29/12</f>
        <v>20737.916666666668</v>
      </c>
      <c r="E29" s="263">
        <f>C29/12</f>
        <v>20737.916666666668</v>
      </c>
      <c r="F29" s="263">
        <f>C29/12</f>
        <v>20737.916666666668</v>
      </c>
      <c r="G29" s="263">
        <f>C29/12</f>
        <v>20737.916666666668</v>
      </c>
      <c r="H29" s="263">
        <f>C29/12</f>
        <v>20737.916666666668</v>
      </c>
      <c r="I29" s="263">
        <f>C29/12</f>
        <v>20737.916666666668</v>
      </c>
      <c r="J29" s="263">
        <f>C29/12</f>
        <v>20737.916666666668</v>
      </c>
      <c r="K29" s="263">
        <f>C29/12</f>
        <v>20737.916666666668</v>
      </c>
      <c r="L29" s="263">
        <f>C29/12</f>
        <v>20737.916666666668</v>
      </c>
      <c r="M29" s="263">
        <f>C29/12</f>
        <v>20737.916666666668</v>
      </c>
      <c r="N29" s="263">
        <f>C29/12</f>
        <v>20737.916666666668</v>
      </c>
      <c r="O29" s="263">
        <f>C29/12</f>
        <v>20737.916666666668</v>
      </c>
      <c r="P29" s="271">
        <f t="shared" si="12"/>
        <v>248854.99999999997</v>
      </c>
    </row>
    <row r="30" spans="1:16" s="288" customFormat="1" ht="16.5" customHeight="1">
      <c r="A30" s="287"/>
      <c r="B30" s="273" t="s">
        <v>609</v>
      </c>
      <c r="C30" s="274">
        <v>31298</v>
      </c>
      <c r="D30" s="263"/>
      <c r="E30" s="263"/>
      <c r="F30" s="263"/>
      <c r="G30" s="263"/>
      <c r="H30" s="263"/>
      <c r="I30" s="263"/>
      <c r="J30" s="263"/>
      <c r="K30" s="263">
        <v>9157</v>
      </c>
      <c r="L30" s="263"/>
      <c r="M30" s="263"/>
      <c r="N30" s="263"/>
      <c r="O30" s="263">
        <v>22141</v>
      </c>
      <c r="P30" s="271">
        <f t="shared" si="12"/>
        <v>31298</v>
      </c>
    </row>
    <row r="31" spans="1:16">
      <c r="A31" s="250">
        <v>56</v>
      </c>
      <c r="B31" s="276" t="s">
        <v>574</v>
      </c>
      <c r="C31" s="289">
        <v>443755</v>
      </c>
      <c r="D31" s="263">
        <f>C31/12</f>
        <v>36979.583333333336</v>
      </c>
      <c r="E31" s="263">
        <f>C31/12</f>
        <v>36979.583333333336</v>
      </c>
      <c r="F31" s="263">
        <f>C31/12</f>
        <v>36979.583333333336</v>
      </c>
      <c r="G31" s="263">
        <f>C31/12</f>
        <v>36979.583333333336</v>
      </c>
      <c r="H31" s="263">
        <f>C31/12</f>
        <v>36979.583333333336</v>
      </c>
      <c r="I31" s="263">
        <f>C31/12</f>
        <v>36979.583333333336</v>
      </c>
      <c r="J31" s="263">
        <f>C31/12</f>
        <v>36979.583333333336</v>
      </c>
      <c r="K31" s="263">
        <f>C31/12</f>
        <v>36979.583333333336</v>
      </c>
      <c r="L31" s="263">
        <f>C31/12</f>
        <v>36979.583333333336</v>
      </c>
      <c r="M31" s="263">
        <f>C31/12</f>
        <v>36979.583333333336</v>
      </c>
      <c r="N31" s="263">
        <f>C31/12</f>
        <v>36979.583333333336</v>
      </c>
      <c r="O31" s="263">
        <f>C31/12</f>
        <v>36979.583333333336</v>
      </c>
      <c r="P31" s="271">
        <f>SUM(D31:O31)</f>
        <v>443754.99999999994</v>
      </c>
    </row>
    <row r="32" spans="1:16" ht="18" customHeight="1">
      <c r="A32" s="250">
        <v>58</v>
      </c>
      <c r="B32" s="290" t="s">
        <v>583</v>
      </c>
      <c r="C32" s="291">
        <f t="shared" ref="C32:O32" si="30">C27+C28</f>
        <v>1784796</v>
      </c>
      <c r="D32" s="291">
        <f t="shared" si="30"/>
        <v>146124.83333333331</v>
      </c>
      <c r="E32" s="291">
        <f t="shared" si="30"/>
        <v>146124.83333333331</v>
      </c>
      <c r="F32" s="291">
        <f t="shared" si="30"/>
        <v>146124.83333333331</v>
      </c>
      <c r="G32" s="291">
        <f t="shared" si="30"/>
        <v>146124.83333333331</v>
      </c>
      <c r="H32" s="291">
        <f t="shared" si="30"/>
        <v>146124.83333333331</v>
      </c>
      <c r="I32" s="291">
        <f t="shared" si="30"/>
        <v>146124.83333333331</v>
      </c>
      <c r="J32" s="291">
        <f t="shared" si="30"/>
        <v>146124.83333333331</v>
      </c>
      <c r="K32" s="291">
        <f t="shared" si="30"/>
        <v>155281.83333333331</v>
      </c>
      <c r="L32" s="291">
        <f t="shared" si="30"/>
        <v>146124.83333333331</v>
      </c>
      <c r="M32" s="291">
        <f t="shared" si="30"/>
        <v>146124.83333333331</v>
      </c>
      <c r="N32" s="291">
        <f t="shared" si="30"/>
        <v>146124.83333333331</v>
      </c>
      <c r="O32" s="291">
        <f t="shared" si="30"/>
        <v>168265.83333333331</v>
      </c>
      <c r="P32" s="271">
        <f>SUM(D32:O32)</f>
        <v>1784795.9999999993</v>
      </c>
    </row>
    <row r="33" spans="2:15">
      <c r="B33" s="256"/>
      <c r="C33" s="256"/>
      <c r="D33" s="256"/>
      <c r="E33" s="256"/>
      <c r="F33" s="256"/>
      <c r="G33" s="256"/>
      <c r="H33" s="256"/>
      <c r="I33" s="256"/>
      <c r="J33" s="256"/>
      <c r="K33" s="256"/>
      <c r="L33" s="256"/>
      <c r="M33" s="256"/>
      <c r="N33" s="256"/>
      <c r="O33" s="256"/>
    </row>
    <row r="34" spans="2:15"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  <c r="N34" s="256"/>
      <c r="O34" s="256"/>
    </row>
  </sheetData>
  <phoneticPr fontId="38" type="noConversion"/>
  <pageMargins left="0.78740157480314965" right="0.78740157480314965" top="0.78740157480314965" bottom="0.78740157480314965" header="0.51181102362204722" footer="0.51181102362204722"/>
  <pageSetup paperSize="9" scale="7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1</vt:i4>
      </vt:variant>
    </vt:vector>
  </HeadingPairs>
  <TitlesOfParts>
    <vt:vector size="12" baseType="lpstr">
      <vt:lpstr>1.a</vt:lpstr>
      <vt:lpstr>1b</vt:lpstr>
      <vt:lpstr>2a</vt:lpstr>
      <vt:lpstr>2b</vt:lpstr>
      <vt:lpstr>2d</vt:lpstr>
      <vt:lpstr>4.mell</vt:lpstr>
      <vt:lpstr>6.mell.</vt:lpstr>
      <vt:lpstr>9a</vt:lpstr>
      <vt:lpstr>9b mell</vt:lpstr>
      <vt:lpstr>9c mell</vt:lpstr>
      <vt:lpstr>13. mell</vt:lpstr>
      <vt:lpstr>'13. mell'!Nyomtatási_terület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Ági</cp:lastModifiedBy>
  <cp:lastPrinted>2016-02-19T07:59:50Z</cp:lastPrinted>
  <dcterms:created xsi:type="dcterms:W3CDTF">2015-05-13T06:40:43Z</dcterms:created>
  <dcterms:modified xsi:type="dcterms:W3CDTF">2016-02-29T12:45:33Z</dcterms:modified>
</cp:coreProperties>
</file>