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soka.attilane\Documents\Költségvetés\2020. évi kv\Raposka\"/>
    </mc:Choice>
  </mc:AlternateContent>
  <xr:revisionPtr revIDLastSave="0" documentId="13_ncr:1_{23A64F4B-9BF3-43CF-87EC-84D7F2B01326}" xr6:coauthVersionLast="45" xr6:coauthVersionMax="45" xr10:uidLastSave="{00000000-0000-0000-0000-000000000000}"/>
  <bookViews>
    <workbookView xWindow="-120" yWindow="-120" windowWidth="29040" windowHeight="15840" tabRatio="707" activeTab="2" xr2:uid="{00000000-000D-0000-FFFF-FFFF00000000}"/>
  </bookViews>
  <sheets>
    <sheet name="1.sz.mell.mérleg" sheetId="73" r:id="rId1"/>
    <sheet name="2.sz.mell. _önk." sheetId="133" r:id="rId2"/>
    <sheet name="3.sz.tartalékok" sheetId="108" r:id="rId3"/>
    <sheet name="4.sz.előir.felh" sheetId="24" r:id="rId4"/>
    <sheet name="5.sz.önk.műk.fea " sheetId="123" r:id="rId5"/>
  </sheets>
  <definedNames>
    <definedName name="_xlnm.Print_Titles" localSheetId="1">'2.sz.mell. _önk.'!$2:$5</definedName>
    <definedName name="_xlnm.Print_Titles" localSheetId="4">'5.sz.önk.műk.fea '!$1:$5</definedName>
    <definedName name="_xlnm.Print_Area" localSheetId="0">'1.sz.mell.mérleg'!$A$1:$G$23</definedName>
    <definedName name="_xlnm.Print_Area" localSheetId="1">'2.sz.mell. _önk.'!$A$1:$N$93</definedName>
    <definedName name="_xlnm.Print_Area" localSheetId="2">'3.sz.tartalékok'!$A$1:$J$11</definedName>
    <definedName name="_xlnm.Print_Area" localSheetId="4">'5.sz.önk.műk.fea '!$A$1:$M$95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9" i="108" l="1"/>
  <c r="F7" i="108"/>
  <c r="G7" i="108"/>
  <c r="H7" i="108"/>
  <c r="I7" i="108"/>
  <c r="J7" i="108"/>
  <c r="I44" i="123" l="1"/>
  <c r="I38" i="123"/>
  <c r="O12" i="123"/>
  <c r="O14" i="123"/>
  <c r="O85" i="123"/>
  <c r="J53" i="133"/>
  <c r="K53" i="133" s="1"/>
  <c r="L53" i="133" s="1"/>
  <c r="G53" i="133"/>
  <c r="K55" i="133"/>
  <c r="F48" i="133"/>
  <c r="G46" i="133"/>
  <c r="K66" i="133"/>
  <c r="K65" i="133"/>
  <c r="J17" i="133" l="1"/>
  <c r="F23" i="123" l="1"/>
  <c r="L47" i="133"/>
  <c r="J5" i="108"/>
  <c r="I4" i="108"/>
  <c r="N87" i="133" l="1"/>
  <c r="N86" i="133"/>
  <c r="G90" i="133"/>
  <c r="H90" i="133"/>
  <c r="I90" i="133"/>
  <c r="J90" i="133"/>
  <c r="G89" i="133"/>
  <c r="H89" i="133"/>
  <c r="I89" i="133"/>
  <c r="J89" i="133"/>
  <c r="K89" i="133" s="1"/>
  <c r="G88" i="133"/>
  <c r="H88" i="133"/>
  <c r="I88" i="133"/>
  <c r="J88" i="133"/>
  <c r="G87" i="133"/>
  <c r="H87" i="133"/>
  <c r="I87" i="133"/>
  <c r="J87" i="133"/>
  <c r="G86" i="133"/>
  <c r="G85" i="133" s="1"/>
  <c r="G84" i="133" s="1"/>
  <c r="H86" i="133"/>
  <c r="I86" i="133"/>
  <c r="I85" i="133" s="1"/>
  <c r="I84" i="133" s="1"/>
  <c r="J86" i="133"/>
  <c r="J85" i="133" s="1"/>
  <c r="H85" i="133"/>
  <c r="H84" i="133" s="1"/>
  <c r="F87" i="133"/>
  <c r="F86" i="133"/>
  <c r="N90" i="133"/>
  <c r="M90" i="133"/>
  <c r="F90" i="133"/>
  <c r="N89" i="133"/>
  <c r="M89" i="133"/>
  <c r="N88" i="133"/>
  <c r="M88" i="133"/>
  <c r="K88" i="133" l="1"/>
  <c r="K87" i="133"/>
  <c r="K90" i="133"/>
  <c r="M53" i="133"/>
  <c r="G101" i="123" l="1"/>
  <c r="H101" i="123"/>
  <c r="I101" i="123"/>
  <c r="G100" i="123"/>
  <c r="H100" i="123"/>
  <c r="I100" i="123"/>
  <c r="G98" i="123"/>
  <c r="H98" i="123"/>
  <c r="I98" i="123"/>
  <c r="G97" i="123"/>
  <c r="H97" i="123"/>
  <c r="I97" i="123"/>
  <c r="G23" i="123"/>
  <c r="H23" i="123"/>
  <c r="H99" i="123" s="1"/>
  <c r="I23" i="123"/>
  <c r="I99" i="123" s="1"/>
  <c r="H102" i="123" l="1"/>
  <c r="J23" i="123"/>
  <c r="K23" i="123" s="1"/>
  <c r="G99" i="123"/>
  <c r="G102" i="123"/>
  <c r="I102" i="123"/>
  <c r="G11" i="108"/>
  <c r="H11" i="108"/>
  <c r="I11" i="108"/>
  <c r="F4" i="108"/>
  <c r="F11" i="108" s="1"/>
  <c r="J4" i="108" l="1"/>
  <c r="J11" i="108" s="1"/>
  <c r="G82" i="123" l="1"/>
  <c r="G89" i="123" s="1"/>
  <c r="H82" i="123"/>
  <c r="H89" i="123" s="1"/>
  <c r="I82" i="123"/>
  <c r="I89" i="123" s="1"/>
  <c r="J83" i="123"/>
  <c r="K83" i="123" s="1"/>
  <c r="J84" i="123"/>
  <c r="K84" i="123" s="1"/>
  <c r="J85" i="123"/>
  <c r="K85" i="123" s="1"/>
  <c r="J86" i="123"/>
  <c r="J87" i="123"/>
  <c r="K87" i="123" s="1"/>
  <c r="J88" i="123"/>
  <c r="G77" i="123"/>
  <c r="I77" i="123"/>
  <c r="G71" i="123"/>
  <c r="H71" i="123"/>
  <c r="H77" i="123" s="1"/>
  <c r="I71" i="123"/>
  <c r="J72" i="123"/>
  <c r="K72" i="123" s="1"/>
  <c r="J73" i="123"/>
  <c r="K73" i="123" s="1"/>
  <c r="J74" i="123"/>
  <c r="K74" i="123" s="1"/>
  <c r="J75" i="123"/>
  <c r="K75" i="123" s="1"/>
  <c r="J76" i="123"/>
  <c r="K76" i="123" s="1"/>
  <c r="G60" i="123"/>
  <c r="G66" i="123" s="1"/>
  <c r="H60" i="123"/>
  <c r="H66" i="123" s="1"/>
  <c r="I60" i="123"/>
  <c r="I66" i="123" s="1"/>
  <c r="J61" i="123"/>
  <c r="K61" i="123" s="1"/>
  <c r="J62" i="123"/>
  <c r="K62" i="123" s="1"/>
  <c r="J63" i="123"/>
  <c r="K63" i="123" s="1"/>
  <c r="J64" i="123"/>
  <c r="K64" i="123" s="1"/>
  <c r="J65" i="123"/>
  <c r="K65" i="123" s="1"/>
  <c r="H54" i="123"/>
  <c r="G48" i="123"/>
  <c r="G54" i="123" s="1"/>
  <c r="H48" i="123"/>
  <c r="I48" i="123"/>
  <c r="I54" i="123" s="1"/>
  <c r="J49" i="123"/>
  <c r="K49" i="123" s="1"/>
  <c r="J50" i="123"/>
  <c r="K50" i="123" s="1"/>
  <c r="J51" i="123"/>
  <c r="K51" i="123" s="1"/>
  <c r="J52" i="123"/>
  <c r="K52" i="123" s="1"/>
  <c r="J53" i="123"/>
  <c r="K53" i="123" s="1"/>
  <c r="J39" i="123"/>
  <c r="K39" i="123" s="1"/>
  <c r="J40" i="123"/>
  <c r="K40" i="123" s="1"/>
  <c r="J41" i="123"/>
  <c r="K41" i="123" s="1"/>
  <c r="J42" i="123"/>
  <c r="K42" i="123" s="1"/>
  <c r="J43" i="123"/>
  <c r="K43" i="123" s="1"/>
  <c r="G20" i="123"/>
  <c r="G34" i="123" s="1"/>
  <c r="H20" i="123"/>
  <c r="H34" i="123" s="1"/>
  <c r="I20" i="123"/>
  <c r="I34" i="123" s="1"/>
  <c r="J21" i="123"/>
  <c r="K21" i="123" s="1"/>
  <c r="J22" i="123"/>
  <c r="K22" i="123" s="1"/>
  <c r="J24" i="123"/>
  <c r="K24" i="123" s="1"/>
  <c r="J25" i="123"/>
  <c r="K25" i="123" s="1"/>
  <c r="J26" i="123"/>
  <c r="K26" i="123" s="1"/>
  <c r="J27" i="123"/>
  <c r="K27" i="123" s="1"/>
  <c r="J28" i="123"/>
  <c r="K28" i="123" s="1"/>
  <c r="J29" i="123"/>
  <c r="K29" i="123" s="1"/>
  <c r="J30" i="123"/>
  <c r="K30" i="123" s="1"/>
  <c r="J31" i="123"/>
  <c r="K31" i="123" s="1"/>
  <c r="J32" i="123"/>
  <c r="K32" i="123" s="1"/>
  <c r="J33" i="123"/>
  <c r="K33" i="123" s="1"/>
  <c r="G9" i="123"/>
  <c r="G16" i="123" s="1"/>
  <c r="H9" i="123"/>
  <c r="I9" i="123"/>
  <c r="I16" i="123" s="1"/>
  <c r="J10" i="123"/>
  <c r="K10" i="123" s="1"/>
  <c r="J11" i="123"/>
  <c r="K11" i="123" s="1"/>
  <c r="J12" i="123"/>
  <c r="J13" i="123"/>
  <c r="K13" i="123" s="1"/>
  <c r="J14" i="123"/>
  <c r="J15" i="123"/>
  <c r="K15" i="123" s="1"/>
  <c r="G92" i="123" l="1"/>
  <c r="J100" i="123"/>
  <c r="K86" i="123"/>
  <c r="J101" i="123"/>
  <c r="K14" i="123"/>
  <c r="K101" i="123" s="1"/>
  <c r="K12" i="123"/>
  <c r="J99" i="123"/>
  <c r="I92" i="123"/>
  <c r="J98" i="123"/>
  <c r="J97" i="123"/>
  <c r="H16" i="123"/>
  <c r="E23" i="123"/>
  <c r="H71" i="133"/>
  <c r="I71" i="133"/>
  <c r="J71" i="133"/>
  <c r="G71" i="133"/>
  <c r="K71" i="133" s="1"/>
  <c r="H65" i="133"/>
  <c r="I65" i="133"/>
  <c r="J65" i="133"/>
  <c r="H57" i="133"/>
  <c r="I57" i="133"/>
  <c r="H48" i="133"/>
  <c r="I48" i="133"/>
  <c r="I64" i="133" s="1"/>
  <c r="J48" i="133"/>
  <c r="H42" i="133"/>
  <c r="I42" i="133"/>
  <c r="J42" i="133"/>
  <c r="H24" i="133"/>
  <c r="I24" i="133"/>
  <c r="J24" i="133"/>
  <c r="H16" i="133"/>
  <c r="I16" i="133"/>
  <c r="J16" i="133"/>
  <c r="H7" i="133"/>
  <c r="H6" i="133" s="1"/>
  <c r="I7" i="133"/>
  <c r="I6" i="133" s="1"/>
  <c r="J7" i="133"/>
  <c r="K72" i="133"/>
  <c r="L72" i="133" s="1"/>
  <c r="K73" i="133"/>
  <c r="L73" i="133" s="1"/>
  <c r="L90" i="133" s="1"/>
  <c r="K74" i="133"/>
  <c r="L74" i="133" s="1"/>
  <c r="K75" i="133"/>
  <c r="L75" i="133" s="1"/>
  <c r="K76" i="133"/>
  <c r="L76" i="133" s="1"/>
  <c r="K59" i="133"/>
  <c r="L59" i="133" s="1"/>
  <c r="K60" i="133"/>
  <c r="L60" i="133" s="1"/>
  <c r="K61" i="133"/>
  <c r="L61" i="133" s="1"/>
  <c r="K62" i="133"/>
  <c r="L62" i="133" s="1"/>
  <c r="K63" i="133"/>
  <c r="L63" i="133" s="1"/>
  <c r="K67" i="133"/>
  <c r="L67" i="133" s="1"/>
  <c r="L89" i="133" s="1"/>
  <c r="L88" i="133" s="1"/>
  <c r="K68" i="133"/>
  <c r="L68" i="133" s="1"/>
  <c r="K69" i="133"/>
  <c r="L69" i="133" s="1"/>
  <c r="K70" i="133"/>
  <c r="L70" i="133" s="1"/>
  <c r="K49" i="133"/>
  <c r="L49" i="133" s="1"/>
  <c r="L50" i="133"/>
  <c r="K51" i="133"/>
  <c r="L51" i="133" s="1"/>
  <c r="K52" i="133"/>
  <c r="L52" i="133" s="1"/>
  <c r="K54" i="133"/>
  <c r="L54" i="133" s="1"/>
  <c r="L55" i="133"/>
  <c r="K56" i="133"/>
  <c r="L56" i="133" s="1"/>
  <c r="K36" i="133"/>
  <c r="L36" i="133" s="1"/>
  <c r="K37" i="133"/>
  <c r="L37" i="133" s="1"/>
  <c r="K38" i="133"/>
  <c r="L38" i="133" s="1"/>
  <c r="K39" i="133"/>
  <c r="L39" i="133" s="1"/>
  <c r="K40" i="133"/>
  <c r="L40" i="133" s="1"/>
  <c r="K43" i="133"/>
  <c r="L43" i="133" s="1"/>
  <c r="L86" i="133" s="1"/>
  <c r="K44" i="133"/>
  <c r="L44" i="133" s="1"/>
  <c r="L87" i="133" s="1"/>
  <c r="K45" i="133"/>
  <c r="L45" i="133" s="1"/>
  <c r="K35" i="133"/>
  <c r="K25" i="133"/>
  <c r="L25" i="133" s="1"/>
  <c r="K26" i="133"/>
  <c r="L26" i="133" s="1"/>
  <c r="K27" i="133"/>
  <c r="L27" i="133" s="1"/>
  <c r="K28" i="133"/>
  <c r="L28" i="133" s="1"/>
  <c r="K29" i="133"/>
  <c r="L29" i="133" s="1"/>
  <c r="K30" i="133"/>
  <c r="L30" i="133" s="1"/>
  <c r="K31" i="133"/>
  <c r="L31" i="133" s="1"/>
  <c r="K32" i="133"/>
  <c r="L32" i="133" s="1"/>
  <c r="K33" i="133"/>
  <c r="L33" i="133" s="1"/>
  <c r="K34" i="133"/>
  <c r="L34" i="133" s="1"/>
  <c r="K8" i="133"/>
  <c r="L8" i="133" s="1"/>
  <c r="K9" i="133"/>
  <c r="K10" i="133"/>
  <c r="L10" i="133" s="1"/>
  <c r="K11" i="133"/>
  <c r="L11" i="133" s="1"/>
  <c r="K12" i="133"/>
  <c r="K13" i="133"/>
  <c r="K14" i="133"/>
  <c r="L14" i="133" s="1"/>
  <c r="K15" i="133"/>
  <c r="L15" i="133" s="1"/>
  <c r="K18" i="133"/>
  <c r="K19" i="133"/>
  <c r="L19" i="133" s="1"/>
  <c r="K20" i="133"/>
  <c r="L20" i="133" s="1"/>
  <c r="K21" i="133"/>
  <c r="L21" i="133" s="1"/>
  <c r="K22" i="133"/>
  <c r="L22" i="133" s="1"/>
  <c r="K23" i="133"/>
  <c r="L23" i="133" s="1"/>
  <c r="G48" i="133"/>
  <c r="G42" i="133"/>
  <c r="K42" i="133" s="1"/>
  <c r="G24" i="133"/>
  <c r="G16" i="133"/>
  <c r="G7" i="133"/>
  <c r="G6" i="133" s="1"/>
  <c r="J64" i="133" l="1"/>
  <c r="K64" i="133" s="1"/>
  <c r="L64" i="133" s="1"/>
  <c r="K48" i="133"/>
  <c r="L18" i="133"/>
  <c r="K17" i="133"/>
  <c r="I41" i="133"/>
  <c r="J41" i="133"/>
  <c r="J46" i="133" s="1"/>
  <c r="I77" i="133"/>
  <c r="K86" i="133"/>
  <c r="K7" i="133"/>
  <c r="K24" i="133"/>
  <c r="H41" i="133"/>
  <c r="G65" i="133"/>
  <c r="K16" i="133"/>
  <c r="H64" i="133"/>
  <c r="H92" i="123"/>
  <c r="D21" i="73"/>
  <c r="I46" i="133" l="1"/>
  <c r="I81" i="133"/>
  <c r="H77" i="133"/>
  <c r="H81" i="133"/>
  <c r="K6" i="133"/>
  <c r="G81" i="133"/>
  <c r="K85" i="133"/>
  <c r="J84" i="133"/>
  <c r="K84" i="133" s="1"/>
  <c r="G77" i="133"/>
  <c r="H46" i="133"/>
  <c r="K41" i="133"/>
  <c r="F101" i="123"/>
  <c r="F100" i="123"/>
  <c r="F98" i="123"/>
  <c r="F97" i="123"/>
  <c r="F53" i="133"/>
  <c r="K46" i="133" l="1"/>
  <c r="M17" i="133"/>
  <c r="M16" i="133" s="1"/>
  <c r="K100" i="123"/>
  <c r="K97" i="123"/>
  <c r="K38" i="123"/>
  <c r="K44" i="123" s="1"/>
  <c r="O26" i="24"/>
  <c r="F35" i="133"/>
  <c r="F17" i="133"/>
  <c r="F16" i="133" s="1"/>
  <c r="G12" i="73"/>
  <c r="D12" i="73"/>
  <c r="L82" i="123"/>
  <c r="L89" i="123" s="1"/>
  <c r="L92" i="123" s="1"/>
  <c r="M82" i="123"/>
  <c r="M89" i="123" s="1"/>
  <c r="O23" i="24"/>
  <c r="O8" i="24"/>
  <c r="O9" i="24"/>
  <c r="O10" i="24"/>
  <c r="O11" i="24"/>
  <c r="O12" i="24"/>
  <c r="O13" i="24"/>
  <c r="O14" i="24"/>
  <c r="O15" i="24"/>
  <c r="O7" i="24"/>
  <c r="M57" i="133"/>
  <c r="N57" i="133"/>
  <c r="D28" i="24"/>
  <c r="E28" i="24"/>
  <c r="F28" i="24"/>
  <c r="G28" i="24"/>
  <c r="H28" i="24"/>
  <c r="I28" i="24"/>
  <c r="J28" i="24"/>
  <c r="K28" i="24"/>
  <c r="L28" i="24"/>
  <c r="M28" i="24"/>
  <c r="N28" i="24"/>
  <c r="C28" i="24"/>
  <c r="O19" i="24"/>
  <c r="O20" i="24"/>
  <c r="O21" i="24"/>
  <c r="O22" i="24"/>
  <c r="O18" i="24"/>
  <c r="O24" i="24"/>
  <c r="O25" i="24"/>
  <c r="O27" i="24"/>
  <c r="D16" i="24"/>
  <c r="E16" i="24"/>
  <c r="F16" i="24"/>
  <c r="G16" i="24"/>
  <c r="H16" i="24"/>
  <c r="I16" i="24"/>
  <c r="J16" i="24"/>
  <c r="K16" i="24"/>
  <c r="L16" i="24"/>
  <c r="M16" i="24"/>
  <c r="N16" i="24"/>
  <c r="C16" i="24"/>
  <c r="E9" i="123"/>
  <c r="E16" i="123" s="1"/>
  <c r="F9" i="123"/>
  <c r="M9" i="123"/>
  <c r="M16" i="123" s="1"/>
  <c r="E20" i="123"/>
  <c r="E34" i="123" s="1"/>
  <c r="E38" i="123"/>
  <c r="E44" i="123" s="1"/>
  <c r="F38" i="123"/>
  <c r="E48" i="123"/>
  <c r="E54" i="123" s="1"/>
  <c r="F48" i="123"/>
  <c r="E60" i="123"/>
  <c r="E66" i="123" s="1"/>
  <c r="F60" i="123"/>
  <c r="M60" i="123"/>
  <c r="M66" i="123" s="1"/>
  <c r="E71" i="123"/>
  <c r="E77" i="123" s="1"/>
  <c r="F71" i="123"/>
  <c r="M71" i="123"/>
  <c r="M77" i="123" s="1"/>
  <c r="E82" i="123"/>
  <c r="E89" i="123" s="1"/>
  <c r="F82" i="123"/>
  <c r="E4" i="108"/>
  <c r="E7" i="108"/>
  <c r="F7" i="133"/>
  <c r="F6" i="133" s="1"/>
  <c r="M7" i="133"/>
  <c r="M6" i="133" s="1"/>
  <c r="N7" i="133"/>
  <c r="F24" i="133"/>
  <c r="M24" i="133"/>
  <c r="N24" i="133"/>
  <c r="L24" i="133" s="1"/>
  <c r="M35" i="133"/>
  <c r="N35" i="133"/>
  <c r="L35" i="133" s="1"/>
  <c r="F42" i="133"/>
  <c r="M42" i="133"/>
  <c r="M87" i="133" s="1"/>
  <c r="N42" i="133"/>
  <c r="L42" i="133" s="1"/>
  <c r="M48" i="133"/>
  <c r="F57" i="133"/>
  <c r="N71" i="133"/>
  <c r="L71" i="133" s="1"/>
  <c r="F66" i="133"/>
  <c r="F89" i="133" s="1"/>
  <c r="F88" i="133" s="1"/>
  <c r="F71" i="133"/>
  <c r="M66" i="133"/>
  <c r="N66" i="133"/>
  <c r="M71" i="133"/>
  <c r="D9" i="73"/>
  <c r="D13" i="73" s="1"/>
  <c r="G9" i="73"/>
  <c r="G13" i="73" s="1"/>
  <c r="D19" i="73"/>
  <c r="D22" i="73" s="1"/>
  <c r="G19" i="73"/>
  <c r="G22" i="73" s="1"/>
  <c r="N6" i="133" l="1"/>
  <c r="L6" i="133" s="1"/>
  <c r="L7" i="133"/>
  <c r="N65" i="133"/>
  <c r="L65" i="133" s="1"/>
  <c r="L66" i="133"/>
  <c r="M64" i="133"/>
  <c r="N16" i="133"/>
  <c r="L16" i="133" s="1"/>
  <c r="L17" i="133"/>
  <c r="K82" i="123"/>
  <c r="K89" i="123" s="1"/>
  <c r="F89" i="123"/>
  <c r="J89" i="123" s="1"/>
  <c r="J82" i="123"/>
  <c r="F77" i="123"/>
  <c r="J77" i="123" s="1"/>
  <c r="J71" i="123"/>
  <c r="F66" i="123"/>
  <c r="J66" i="123" s="1"/>
  <c r="J60" i="123"/>
  <c r="K98" i="123"/>
  <c r="F54" i="123"/>
  <c r="J54" i="123" s="1"/>
  <c r="J48" i="123"/>
  <c r="F44" i="123"/>
  <c r="J44" i="123" s="1"/>
  <c r="J38" i="123"/>
  <c r="F99" i="123"/>
  <c r="F102" i="123" s="1"/>
  <c r="J102" i="123"/>
  <c r="F16" i="123"/>
  <c r="J16" i="123" s="1"/>
  <c r="J9" i="123"/>
  <c r="M65" i="133"/>
  <c r="M77" i="133" s="1"/>
  <c r="E11" i="108"/>
  <c r="K48" i="123"/>
  <c r="K54" i="123" s="1"/>
  <c r="K71" i="123"/>
  <c r="K77" i="123" s="1"/>
  <c r="O28" i="24"/>
  <c r="F64" i="133"/>
  <c r="C29" i="24"/>
  <c r="D5" i="24" s="1"/>
  <c r="D29" i="24" s="1"/>
  <c r="E5" i="24" s="1"/>
  <c r="M41" i="133"/>
  <c r="F65" i="133"/>
  <c r="F77" i="133" s="1"/>
  <c r="K60" i="123"/>
  <c r="K66" i="123" s="1"/>
  <c r="F20" i="123"/>
  <c r="K9" i="123"/>
  <c r="K16" i="123" s="1"/>
  <c r="E92" i="123"/>
  <c r="M92" i="123"/>
  <c r="O16" i="24"/>
  <c r="G23" i="73"/>
  <c r="D23" i="73"/>
  <c r="N48" i="133"/>
  <c r="F41" i="133"/>
  <c r="F81" i="133" s="1"/>
  <c r="N41" i="133" l="1"/>
  <c r="L41" i="133" s="1"/>
  <c r="M81" i="133"/>
  <c r="M86" i="133"/>
  <c r="N64" i="133"/>
  <c r="L48" i="133"/>
  <c r="N77" i="133"/>
  <c r="F34" i="123"/>
  <c r="J34" i="123" s="1"/>
  <c r="J20" i="123"/>
  <c r="F92" i="123"/>
  <c r="J92" i="123" s="1"/>
  <c r="F46" i="133"/>
  <c r="F85" i="133"/>
  <c r="F84" i="133" s="1"/>
  <c r="N46" i="133"/>
  <c r="L46" i="133" s="1"/>
  <c r="N85" i="133"/>
  <c r="N84" i="133" s="1"/>
  <c r="M46" i="133"/>
  <c r="M85" i="133"/>
  <c r="M84" i="133" s="1"/>
  <c r="K20" i="123"/>
  <c r="K34" i="123" s="1"/>
  <c r="K92" i="123" s="1"/>
  <c r="K99" i="123"/>
  <c r="K102" i="123" s="1"/>
  <c r="E29" i="24"/>
  <c r="F5" i="24" s="1"/>
  <c r="N81" i="133" l="1"/>
  <c r="L85" i="133"/>
  <c r="L84" i="133" s="1"/>
  <c r="F29" i="24"/>
  <c r="G5" i="24" s="1"/>
  <c r="G29" i="24" l="1"/>
  <c r="H5" i="24" s="1"/>
  <c r="H29" i="24" l="1"/>
  <c r="I5" i="24" s="1"/>
  <c r="I29" i="24" l="1"/>
  <c r="J5" i="24" s="1"/>
  <c r="J29" i="24" l="1"/>
  <c r="K5" i="24" s="1"/>
  <c r="K29" i="24" l="1"/>
  <c r="L5" i="24" s="1"/>
  <c r="L29" i="24" l="1"/>
  <c r="M5" i="24" s="1"/>
  <c r="M29" i="24" l="1"/>
  <c r="N5" i="24" s="1"/>
  <c r="N29" i="24" s="1"/>
  <c r="K58" i="133"/>
  <c r="L58" i="133" s="1"/>
  <c r="J57" i="133"/>
  <c r="K57" i="133" s="1"/>
  <c r="L57" i="133" s="1"/>
  <c r="J81" i="133" l="1"/>
  <c r="K81" i="133" s="1"/>
  <c r="J77" i="133" l="1"/>
  <c r="K77" i="133" s="1"/>
  <c r="L77" i="133" s="1"/>
  <c r="L81" i="133"/>
</calcChain>
</file>

<file path=xl/sharedStrings.xml><?xml version="1.0" encoding="utf-8"?>
<sst xmlns="http://schemas.openxmlformats.org/spreadsheetml/2006/main" count="452" uniqueCount="297">
  <si>
    <t>B E V É T E L E K</t>
  </si>
  <si>
    <t>Sor-szám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</si>
  <si>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</si>
  <si>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</si>
  <si>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</si>
  <si>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</si>
  <si>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</si>
  <si>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</si>
  <si>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</si>
  <si>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</si>
  <si>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</si>
  <si>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</si>
  <si>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</si>
  <si>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</si>
  <si>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</si>
  <si>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</si>
  <si>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</si>
  <si>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</si>
  <si>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</si>
  <si>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</si>
  <si>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</si>
  <si>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</si>
  <si>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</si>
  <si>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</si>
  <si>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</si>
  <si>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</si>
  <si>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K I A D Á S O K</t>
  </si>
  <si>
    <t>Személyi  juttatások</t>
  </si>
  <si>
    <t>Ellátottak pénzbeli juttatása</t>
  </si>
  <si>
    <t>Tartalékok</t>
  </si>
  <si>
    <t>Összesen:</t>
  </si>
  <si>
    <t>Ezer forintban !</t>
  </si>
  <si>
    <t>Előirányzat-csoport, kiemelt előirányzat megnevezése</t>
  </si>
  <si>
    <t>Bevételek</t>
  </si>
  <si>
    <t>Kiadások</t>
  </si>
  <si>
    <t>Általános tartalék</t>
  </si>
  <si>
    <t>Céltartalék</t>
  </si>
  <si>
    <t>Megnevezés</t>
  </si>
  <si>
    <t>Személyi juttatások</t>
  </si>
  <si>
    <t>Dologi kiadások</t>
  </si>
  <si>
    <t>Január</t>
  </si>
  <si>
    <t>Február</t>
  </si>
  <si>
    <t>Március</t>
  </si>
  <si>
    <t>Április</t>
  </si>
  <si>
    <t>Május</t>
  </si>
  <si>
    <t>Június</t>
  </si>
  <si>
    <t>Július</t>
  </si>
  <si>
    <t>Auguszt.</t>
  </si>
  <si>
    <t>Szept.</t>
  </si>
  <si>
    <t>Okt.</t>
  </si>
  <si>
    <t>Nov.</t>
  </si>
  <si>
    <t>Dec.</t>
  </si>
  <si>
    <t>Bevételek összesen:</t>
  </si>
  <si>
    <t>Kiadások összesen:</t>
  </si>
  <si>
    <t>Dologi  kiadások</t>
  </si>
  <si>
    <t>Hosszú lejáratú hitelek törlesztése</t>
  </si>
  <si>
    <t>Egyéb működési célú bevétel</t>
  </si>
  <si>
    <t>Közhatalmi bevételek</t>
  </si>
  <si>
    <t>Munkaadókat terhelő járulékok és szociális hozzájárulási adó</t>
  </si>
  <si>
    <t>Ellátottak pénzbeli juttatásai</t>
  </si>
  <si>
    <t>Egyéb működési célú kiadások</t>
  </si>
  <si>
    <t>Felújítások</t>
  </si>
  <si>
    <t>Egyéb felhalmozási célú kiadások</t>
  </si>
  <si>
    <t>Kölcsön törlesztése, adott kölcsön</t>
  </si>
  <si>
    <t>Betét elhelyezése</t>
  </si>
  <si>
    <t>Egyéb hitel, kölcsön kiadásai</t>
  </si>
  <si>
    <t>Éves engedélyezett létszám előirányzat (fő)</t>
  </si>
  <si>
    <t>Közfoglalkoztatottak létszáma (fő)</t>
  </si>
  <si>
    <t>Felhalmozási célú bevételek</t>
  </si>
  <si>
    <t>Finanszírozási célú bevételek</t>
  </si>
  <si>
    <t>Finanszírozási célú kiadások</t>
  </si>
  <si>
    <t>Cím</t>
  </si>
  <si>
    <t>Alcím</t>
  </si>
  <si>
    <t>Forgatási célú belföldi értékpapírok vásárlása</t>
  </si>
  <si>
    <t>Befektetési célú belföldi értékpapírok vásárlása</t>
  </si>
  <si>
    <t>A. IGAZGATÁS</t>
  </si>
  <si>
    <t xml:space="preserve">   - közvilágítás</t>
  </si>
  <si>
    <t xml:space="preserve">   - települési vízellátás, vízrendezés</t>
  </si>
  <si>
    <t xml:space="preserve">   - köztisztaság települési hulladékszállítás</t>
  </si>
  <si>
    <t xml:space="preserve">   - egyéb város és községgazdálkodás</t>
  </si>
  <si>
    <t xml:space="preserve">   - állategészségügyi feladatok</t>
  </si>
  <si>
    <t>C. TEMETŐFENNTARTÁS</t>
  </si>
  <si>
    <t>D. KÖZFOGLALKOZTATÁS</t>
  </si>
  <si>
    <t>E. KULTÚRA, KÖZMŰVELŐDÉS</t>
  </si>
  <si>
    <t>G. SZOCIÁLPOLITIKAI ELLÁTÁSOK</t>
  </si>
  <si>
    <t>Beruházások</t>
  </si>
  <si>
    <t>Jogcím</t>
  </si>
  <si>
    <t>Sorszám</t>
  </si>
  <si>
    <t xml:space="preserve"> ÖSSZESEN</t>
  </si>
  <si>
    <t>Működési célú</t>
  </si>
  <si>
    <t>Felhalmozási célú</t>
  </si>
  <si>
    <t xml:space="preserve">KIADÁSOK ÖSSZESEN: </t>
  </si>
  <si>
    <t>Működési Bevételek</t>
  </si>
  <si>
    <t>Működési Kiadások</t>
  </si>
  <si>
    <t>Felhalmozási Bevételek</t>
  </si>
  <si>
    <t>Felhalmozási Kiadások</t>
  </si>
  <si>
    <t>Működési költségvetési bevételek összesen:</t>
  </si>
  <si>
    <t>Működési költségvetési kiadások összesen:</t>
  </si>
  <si>
    <t>Felhalmozási költségvetési bevételek összesen:</t>
  </si>
  <si>
    <t>Felhalmozási költségvetési kiadások összesen:</t>
  </si>
  <si>
    <t>BEVÉTELEK MINDÖSSZESEN</t>
  </si>
  <si>
    <t>KIADÁSOK MINDÖSSZESEN</t>
  </si>
  <si>
    <t>Kiemelt előirányzat</t>
  </si>
  <si>
    <t>Cím száma</t>
  </si>
  <si>
    <t>ÖNKORMÁNYZAT</t>
  </si>
  <si>
    <t xml:space="preserve">MŰKÖDÉSI BEVÉTELEK ÖSSZESEN </t>
  </si>
  <si>
    <t>FELHALMOZÁSI BEVÉTELEK ÖSSZESEN</t>
  </si>
  <si>
    <t xml:space="preserve"> KIADÁSOK ÖSSZESEN: </t>
  </si>
  <si>
    <t xml:space="preserve">KÖLTSÉGVETÉSI KIADÁSOK ÖSSZESEN </t>
  </si>
  <si>
    <t xml:space="preserve">I. Működési költségvetés kiadásai </t>
  </si>
  <si>
    <t xml:space="preserve">II. Felhalmozási költségvetés kiadásai </t>
  </si>
  <si>
    <t xml:space="preserve">BEVÉTELEK ÖSSZESEN: </t>
  </si>
  <si>
    <t xml:space="preserve">KÖLTSÉGVETÉSI BEVÉTELEK ÖSSZESEN: </t>
  </si>
  <si>
    <t>01</t>
  </si>
  <si>
    <t>02</t>
  </si>
  <si>
    <t>03</t>
  </si>
  <si>
    <t>04</t>
  </si>
  <si>
    <t>05</t>
  </si>
  <si>
    <t>06</t>
  </si>
  <si>
    <t xml:space="preserve">ÖNKORMÁNYZATI FELADATOK </t>
  </si>
  <si>
    <t>07</t>
  </si>
  <si>
    <t>Nyitó pénzkészlet</t>
  </si>
  <si>
    <t>Záró pénzkészlet</t>
  </si>
  <si>
    <t xml:space="preserve">FELHALMOZÁSI KIADÁSOK ÖSSZESEN </t>
  </si>
  <si>
    <t xml:space="preserve">MŰKÖDÉSI KIADÁSOK ÖSSZESEN </t>
  </si>
  <si>
    <t xml:space="preserve">   - településfejlesztési, tervezési, közműfejlesztés</t>
  </si>
  <si>
    <t xml:space="preserve">   - parkok és zöldfelületek fenntartása</t>
  </si>
  <si>
    <t xml:space="preserve">   - közutak, hídak, járdák üzemeltetése</t>
  </si>
  <si>
    <t xml:space="preserve">Felhalmozási célú finanszírozási bevételek </t>
  </si>
  <si>
    <t>Működési célú, finanszírozási célú kiadások</t>
  </si>
  <si>
    <t>Felhalmozási célú finanszírozási kiadások</t>
  </si>
  <si>
    <t>VIII. Finanszírozási bevételek</t>
  </si>
  <si>
    <t>Hiány külső finanszírozása: hosszú lejáratú hitelek, kölcsönök felvétele</t>
  </si>
  <si>
    <t>IV. Finanszírozási kiadások</t>
  </si>
  <si>
    <t>Működési célú finanszírozási kiadások</t>
  </si>
  <si>
    <t>Felhalmozási célú  finanszírozási kiadások</t>
  </si>
  <si>
    <t>Kötelező feladatok előirányzata</t>
  </si>
  <si>
    <t>Állami (áll.ig.) feladatok előirányzata</t>
  </si>
  <si>
    <t>Önként vállalt feladatok előirányzata</t>
  </si>
  <si>
    <t>ezer forintban</t>
  </si>
  <si>
    <t>Éves engedélyezett létszám eredeti előirányzat (fő)</t>
  </si>
  <si>
    <t>MINDÖSSZESEN</t>
  </si>
  <si>
    <t>Kiemelt előirány-zat</t>
  </si>
  <si>
    <t>Költségvetési szervek finanszírozása</t>
  </si>
  <si>
    <t>Működési célú állami támogatások áh-on belül</t>
  </si>
  <si>
    <t>Rovat száma</t>
  </si>
  <si>
    <t>B1</t>
  </si>
  <si>
    <t>Felhalmozhási célú támogatások áh-on belül</t>
  </si>
  <si>
    <t>B2</t>
  </si>
  <si>
    <t>B3</t>
  </si>
  <si>
    <t>Működési bevételek</t>
  </si>
  <si>
    <t>B4</t>
  </si>
  <si>
    <t>B5</t>
  </si>
  <si>
    <t>B6</t>
  </si>
  <si>
    <t>B7</t>
  </si>
  <si>
    <t>Felhalmozási bevételek</t>
  </si>
  <si>
    <t>Működési célú átvett pénzeszközök (áh-on kívüli)</t>
  </si>
  <si>
    <t>Felhalmozási célú átvett pénzheszközök (áh-on kívüli)</t>
  </si>
  <si>
    <t>Előző évi költségvetési maradvány igénybevétele</t>
  </si>
  <si>
    <t>K1</t>
  </si>
  <si>
    <t>K2</t>
  </si>
  <si>
    <t>K3</t>
  </si>
  <si>
    <t>K4</t>
  </si>
  <si>
    <t>K5</t>
  </si>
  <si>
    <t>K6</t>
  </si>
  <si>
    <t>K7</t>
  </si>
  <si>
    <t>K8</t>
  </si>
  <si>
    <t xml:space="preserve">  Egyéb működési célú kiadások</t>
  </si>
  <si>
    <t>Működési célú fiananszírozási bevételek</t>
  </si>
  <si>
    <t>I/1. Önkormányzat működési támogatásai</t>
  </si>
  <si>
    <t>Helyi önkormányzat működésének általános támogatása</t>
  </si>
  <si>
    <t>Települési önk. egyes köznevelési feladatainak támogatása</t>
  </si>
  <si>
    <t>Települési önk. szociális és gyemekjóléti fa-ainak támogatása</t>
  </si>
  <si>
    <t>Települési önk. kulturális feladatainak támogtatása</t>
  </si>
  <si>
    <t>Működési célú központosított előirányzatok</t>
  </si>
  <si>
    <t>B11</t>
  </si>
  <si>
    <t>B111</t>
  </si>
  <si>
    <t>B112</t>
  </si>
  <si>
    <t>B113</t>
  </si>
  <si>
    <t>B114</t>
  </si>
  <si>
    <t>II. Felhalmozási célú támogatások áh-on belülről</t>
  </si>
  <si>
    <t>III. Közhatalmi bevételek</t>
  </si>
  <si>
    <t>Vagyoni típusú adók</t>
  </si>
  <si>
    <t>B34</t>
  </si>
  <si>
    <t xml:space="preserve">         Ebből: -    Építményadó</t>
  </si>
  <si>
    <t xml:space="preserve">                    -  Magánszemélyek kommunális adója</t>
  </si>
  <si>
    <t xml:space="preserve"> Értékesítési és forgalmi adó (iparűzési adó)</t>
  </si>
  <si>
    <t>B351</t>
  </si>
  <si>
    <t>Gépjárműadó</t>
  </si>
  <si>
    <t>B354</t>
  </si>
  <si>
    <t>Idegenforgalmi adó</t>
  </si>
  <si>
    <t>B355</t>
  </si>
  <si>
    <t>Egyéb közhatalmi bevételek</t>
  </si>
  <si>
    <t>B36</t>
  </si>
  <si>
    <t xml:space="preserve">IV. Működési működési bevételek </t>
  </si>
  <si>
    <t>Áru- és készletértékesítés ellenértéke</t>
  </si>
  <si>
    <t>Szolgáltatások ellenértéke</t>
  </si>
  <si>
    <t>B401</t>
  </si>
  <si>
    <t>Közvetített szolgáltatások értéke</t>
  </si>
  <si>
    <t>Tulajdonosi bevételek</t>
  </si>
  <si>
    <t>Ellátási díjak</t>
  </si>
  <si>
    <t>Kiszámlázott általános forgalmi adó</t>
  </si>
  <si>
    <t>Általános forgalmi adó visszatérítése</t>
  </si>
  <si>
    <t>Egyéb pénzügyi műveletek bevételei</t>
  </si>
  <si>
    <t>B402</t>
  </si>
  <si>
    <t>B403</t>
  </si>
  <si>
    <t>B404</t>
  </si>
  <si>
    <t>B405</t>
  </si>
  <si>
    <t>B406</t>
  </si>
  <si>
    <t>B407</t>
  </si>
  <si>
    <t>B408</t>
  </si>
  <si>
    <t>B409</t>
  </si>
  <si>
    <t>B410</t>
  </si>
  <si>
    <t xml:space="preserve">V. Felhalmozási bevételek </t>
  </si>
  <si>
    <t>Ingatlanok értékesítése</t>
  </si>
  <si>
    <t>B52</t>
  </si>
  <si>
    <t>Egyéb tárgyi eszközök értékesítése</t>
  </si>
  <si>
    <t>B53</t>
  </si>
  <si>
    <t>Részesedések megszűnéséhez kapcsolódó bevételek</t>
  </si>
  <si>
    <t>B55</t>
  </si>
  <si>
    <t>Kamatbevételek</t>
  </si>
  <si>
    <t>B1-B7</t>
  </si>
  <si>
    <t>B8</t>
  </si>
  <si>
    <t>B1-B8</t>
  </si>
  <si>
    <t>K1-K5</t>
  </si>
  <si>
    <t>K6-K8</t>
  </si>
  <si>
    <t>K9</t>
  </si>
  <si>
    <t>K1-K9</t>
  </si>
  <si>
    <t>I. Működési célú támogatások államházt.belülről</t>
  </si>
  <si>
    <t xml:space="preserve">  VI. Működési célú átvett pénzeszk.(áh-on kív.)</t>
  </si>
  <si>
    <t>Előirányzat megnevezése</t>
  </si>
  <si>
    <t>Műk.célú állami tám. Áh-n belül</t>
  </si>
  <si>
    <t>Felhalm.célú állami tám. Áh-n belül</t>
  </si>
  <si>
    <t>Műk. célú átvett pénzeszközök</t>
  </si>
  <si>
    <t xml:space="preserve">Felhalmozási célú átvett pe. </t>
  </si>
  <si>
    <t>Előző évi kv-i maradvány</t>
  </si>
  <si>
    <t xml:space="preserve">  Ebből: Támogatások (4. melléklet)</t>
  </si>
  <si>
    <t>Személyi  juttatások (Közös Hivatalnál tervezve)</t>
  </si>
  <si>
    <t xml:space="preserve">  Munkaadókat terhelő járulékok és szoc.hozz. adó</t>
  </si>
  <si>
    <t>VII. Felhalmozási célú átvett pénz.(áh-on kív.)</t>
  </si>
  <si>
    <t>B16</t>
  </si>
  <si>
    <t>K506</t>
  </si>
  <si>
    <t>K512</t>
  </si>
  <si>
    <t xml:space="preserve">             Általános tartalék</t>
  </si>
  <si>
    <t xml:space="preserve">             Céltartalék</t>
  </si>
  <si>
    <t>Helyi önkormányzat kiegészítő támogatása</t>
  </si>
  <si>
    <t>B116</t>
  </si>
  <si>
    <t>B. KÖZSÉGGAZDÁLKODÁS</t>
  </si>
  <si>
    <r>
      <t xml:space="preserve">Dologi  kiadások </t>
    </r>
    <r>
      <rPr>
        <sz val="10"/>
        <rFont val="Times New Roman CE"/>
        <charset val="238"/>
      </rPr>
      <t>(fizetendő Áfa-t is tartalmazza)</t>
    </r>
  </si>
  <si>
    <t>F. FALUGONDNOKI  TEVÉKENYSÉG</t>
  </si>
  <si>
    <t>Államháztartáson belüli megelőlegezés visszafiz.</t>
  </si>
  <si>
    <t xml:space="preserve">Államháztartáson belüli megelőlegezés </t>
  </si>
  <si>
    <t>Államháztartáson belüli megelőlegezés</t>
  </si>
  <si>
    <t>Hitel</t>
  </si>
  <si>
    <t xml:space="preserve">       Államháztartáson belüli megelőlegezés</t>
  </si>
  <si>
    <t xml:space="preserve">       Költségvetési szervek finanszírozása</t>
  </si>
  <si>
    <t>Államháztartáson belüli megelőlegezés visszafizetése</t>
  </si>
  <si>
    <t xml:space="preserve"> - az 5-ből: -Tartalék</t>
  </si>
  <si>
    <t>I/2. Egyéb működési célú támogatások áh-on belül</t>
  </si>
  <si>
    <t xml:space="preserve">Hiány belső finansz.: költségvetési maradvány </t>
  </si>
  <si>
    <t>2019. évi előirányzat</t>
  </si>
  <si>
    <t>Előirányzat-felhasználási terv
2019. évre</t>
  </si>
  <si>
    <t>szem</t>
  </si>
  <si>
    <t>munkaa</t>
  </si>
  <si>
    <t>dologi</t>
  </si>
  <si>
    <t>ellátott</t>
  </si>
  <si>
    <t>egyéb</t>
  </si>
  <si>
    <t>B8-ból</t>
  </si>
  <si>
    <t xml:space="preserve"> 2019. évi eredeti előirányzat</t>
  </si>
  <si>
    <t>2019. évi módosított előirányzat</t>
  </si>
  <si>
    <t>Központi előirányzat módosítás</t>
  </si>
  <si>
    <t>Saját hatáskörű előirányzat módosítás</t>
  </si>
  <si>
    <t>Képv.-test.-i határozat előirányzat módosítás</t>
  </si>
  <si>
    <t>Módosított előirányzat összesen</t>
  </si>
  <si>
    <t>2019. évi eredeti 
előirányzat</t>
  </si>
  <si>
    <t>2019. évi móosított előirányzat</t>
  </si>
  <si>
    <t>Képv.test.-i határozat előirányzat módosítás</t>
  </si>
  <si>
    <t>2019.évi
eredeti előirányzat</t>
  </si>
  <si>
    <t>2019.évi
módosított előirányxzat</t>
  </si>
  <si>
    <t>Központi előirányzat módosíatás</t>
  </si>
  <si>
    <t>Képv.-test-i határozat előirányzat módosítás</t>
  </si>
  <si>
    <t>Módosított előirányzat össze4sen</t>
  </si>
  <si>
    <t>FINANSZÍROZÁSI BEVÉTELEK ÉS KIADÁSOK EGYENLEGE</t>
  </si>
  <si>
    <t xml:space="preserve">Finanszírozási célú pénzügyi műveletek egyenlege </t>
  </si>
  <si>
    <t>Finanszírozási  bevételek</t>
  </si>
  <si>
    <t xml:space="preserve">      Ebből: Költségvetési pénzmaradvány</t>
  </si>
  <si>
    <t xml:space="preserve">      Államháztartáson belüli megelőlegezés</t>
  </si>
  <si>
    <t>Finanszírozási kiadások</t>
  </si>
  <si>
    <t xml:space="preserve">     Ebből: Működési célú finanszírozási kiadások</t>
  </si>
  <si>
    <t xml:space="preserve">      Felhalmozási célú finanszírozási  kiadások</t>
  </si>
  <si>
    <t>KÖLTSÉGVETÉSI BEVÉTELEK ÉS KIADÁSOK EGYENLEGE</t>
  </si>
  <si>
    <t xml:space="preserve">                                                                                                                                     </t>
  </si>
  <si>
    <t>Költségvetési hiány, többlet ( költségvetési bevételek  - költségvetési kiadások ) (+/-)</t>
  </si>
  <si>
    <t>B115</t>
  </si>
  <si>
    <t>(018030 cofog: intézményi gyermekétk., önkorm., közös hiv. támog., háziorv.ügy.)</t>
  </si>
  <si>
    <t>Felhalmozási célú tartalék</t>
  </si>
  <si>
    <t>K5-ből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</si>
</sst>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Ft&quot;_-;\-* #,##0.00\ &quot;Ft&quot;_-;_-* &quot;-&quot;??\ &quot;Ft&quot;_-;_-@_-"/>
    <numFmt numFmtId="165" formatCode="_-* #,##0.00\ _F_t_-;\-* #,##0.00\ _F_t_-;_-* &quot;-&quot;??\ _F_t_-;_-@_-"/>
    <numFmt numFmtId="166" formatCode="#,###"/>
  </numFmts>
  <fonts count="35" x14ac:knownFonts="1">
    <font>
      <sz val="10"/>
      <name val="Times New Roman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Times New Roman CE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b/>
      <sz val="11"/>
      <name val="Times New Roman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name val="Times New Roman CE"/>
      <family val="1"/>
      <charset val="238"/>
    </font>
    <font>
      <sz val="11"/>
      <name val="Times New Roman CE"/>
      <charset val="238"/>
    </font>
    <font>
      <i/>
      <sz val="12"/>
      <name val="Times New Roman CE"/>
      <family val="1"/>
      <charset val="238"/>
    </font>
    <font>
      <b/>
      <i/>
      <sz val="12"/>
      <name val="Times New Roman CE"/>
      <family val="1"/>
      <charset val="238"/>
    </font>
    <font>
      <b/>
      <sz val="12"/>
      <color indexed="10"/>
      <name val="Times New Roman CE"/>
      <family val="1"/>
      <charset val="238"/>
    </font>
    <font>
      <i/>
      <sz val="12"/>
      <name val="Times New Roman CE"/>
      <charset val="238"/>
    </font>
    <font>
      <sz val="9"/>
      <name val="Times New Roman CE"/>
      <charset val="238"/>
    </font>
    <font>
      <sz val="10"/>
      <color theme="0"/>
      <name val="Times New Roman CE"/>
      <family val="1"/>
      <charset val="238"/>
    </font>
    <font>
      <i/>
      <sz val="10"/>
      <name val="Times New Roman CE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66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165" fontId="24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24" fillId="0" borderId="0"/>
    <xf numFmtId="0" fontId="24" fillId="0" borderId="0"/>
    <xf numFmtId="0" fontId="3" fillId="0" borderId="0"/>
    <xf numFmtId="0" fontId="10" fillId="0" borderId="0"/>
    <xf numFmtId="0" fontId="24" fillId="0" borderId="0"/>
    <xf numFmtId="0" fontId="10" fillId="0" borderId="0"/>
    <xf numFmtId="9" fontId="3" fillId="0" borderId="0" applyFont="0" applyFill="0" applyBorder="0" applyAlignment="0" applyProtection="0"/>
    <xf numFmtId="0" fontId="3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0" fontId="1" fillId="0" borderId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</cellStyleXfs>
  <cellXfs count="573">
    <xf numFmtId="0" fontId="0" fillId="0" borderId="0" xfId="0"/>
    <xf numFmtId="166" fontId="4" fillId="0" borderId="0" xfId="0" applyNumberFormat="1" applyFont="1" applyFill="1" applyAlignment="1">
      <alignment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6" fillId="0" borderId="0" xfId="0" applyFont="1" applyFill="1" applyAlignment="1">
      <alignment horizontal="right"/>
    </xf>
    <xf numFmtId="0" fontId="7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9" fillId="0" borderId="0" xfId="0" applyFont="1" applyFill="1" applyAlignment="1">
      <alignment vertical="center" wrapText="1"/>
    </xf>
    <xf numFmtId="0" fontId="10" fillId="0" borderId="0" xfId="11" applyFill="1" applyProtection="1"/>
    <xf numFmtId="0" fontId="10" fillId="0" borderId="0" xfId="11" applyFill="1" applyAlignment="1" applyProtection="1">
      <alignment vertical="center"/>
    </xf>
    <xf numFmtId="0" fontId="16" fillId="0" borderId="1" xfId="11" applyFont="1" applyFill="1" applyBorder="1" applyAlignment="1" applyProtection="1">
      <alignment horizontal="left" vertical="center" indent="1"/>
    </xf>
    <xf numFmtId="166" fontId="16" fillId="0" borderId="2" xfId="11" applyNumberFormat="1" applyFont="1" applyFill="1" applyBorder="1" applyAlignment="1" applyProtection="1">
      <alignment vertical="center"/>
      <protection locked="0"/>
    </xf>
    <xf numFmtId="0" fontId="16" fillId="0" borderId="3" xfId="11" applyFont="1" applyFill="1" applyBorder="1" applyAlignment="1" applyProtection="1">
      <alignment horizontal="left" vertical="center" indent="1"/>
    </xf>
    <xf numFmtId="166" fontId="16" fillId="0" borderId="4" xfId="11" applyNumberFormat="1" applyFont="1" applyFill="1" applyBorder="1" applyAlignment="1" applyProtection="1">
      <alignment vertical="center"/>
      <protection locked="0"/>
    </xf>
    <xf numFmtId="0" fontId="10" fillId="0" borderId="0" xfId="11" applyFill="1" applyAlignment="1" applyProtection="1">
      <alignment vertical="center"/>
      <protection locked="0"/>
    </xf>
    <xf numFmtId="166" fontId="16" fillId="0" borderId="5" xfId="11" applyNumberFormat="1" applyFont="1" applyFill="1" applyBorder="1" applyAlignment="1" applyProtection="1">
      <alignment vertical="center"/>
      <protection locked="0"/>
    </xf>
    <xf numFmtId="166" fontId="16" fillId="0" borderId="6" xfId="11" applyNumberFormat="1" applyFont="1" applyFill="1" applyBorder="1" applyAlignment="1" applyProtection="1">
      <alignment vertical="center"/>
    </xf>
    <xf numFmtId="0" fontId="16" fillId="0" borderId="7" xfId="11" applyFont="1" applyFill="1" applyBorder="1" applyAlignment="1" applyProtection="1">
      <alignment horizontal="left" vertical="center" indent="1"/>
    </xf>
    <xf numFmtId="0" fontId="10" fillId="0" borderId="0" xfId="11" applyFill="1" applyProtection="1">
      <protection locked="0"/>
    </xf>
    <xf numFmtId="0" fontId="13" fillId="0" borderId="0" xfId="11" applyFont="1" applyFill="1" applyProtection="1"/>
    <xf numFmtId="0" fontId="23" fillId="0" borderId="0" xfId="11" applyFont="1" applyFill="1" applyProtection="1">
      <protection locked="0"/>
    </xf>
    <xf numFmtId="0" fontId="17" fillId="0" borderId="0" xfId="11" applyFont="1" applyFill="1" applyProtection="1">
      <protection locked="0"/>
    </xf>
    <xf numFmtId="0" fontId="15" fillId="0" borderId="8" xfId="0" applyFont="1" applyFill="1" applyBorder="1" applyAlignment="1" applyProtection="1">
      <alignment horizontal="center" vertical="center" wrapText="1"/>
    </xf>
    <xf numFmtId="0" fontId="15" fillId="0" borderId="9" xfId="0" applyFont="1" applyFill="1" applyBorder="1" applyAlignment="1" applyProtection="1">
      <alignment horizontal="center" vertical="center" wrapText="1"/>
    </xf>
    <xf numFmtId="166" fontId="4" fillId="0" borderId="0" xfId="0" applyNumberFormat="1" applyFont="1" applyFill="1" applyAlignment="1" applyProtection="1">
      <alignment horizontal="left" vertical="center" wrapText="1"/>
    </xf>
    <xf numFmtId="166" fontId="14" fillId="0" borderId="0" xfId="0" applyNumberFormat="1" applyFont="1" applyFill="1" applyAlignment="1" applyProtection="1">
      <alignment vertical="center" wrapText="1"/>
    </xf>
    <xf numFmtId="0" fontId="16" fillId="0" borderId="0" xfId="0" applyFont="1" applyFill="1" applyAlignment="1" applyProtection="1">
      <alignment horizontal="left" vertical="center" wrapText="1"/>
    </xf>
    <xf numFmtId="0" fontId="16" fillId="0" borderId="0" xfId="0" applyFont="1" applyFill="1" applyAlignment="1" applyProtection="1">
      <alignment vertical="center" wrapText="1"/>
    </xf>
    <xf numFmtId="0" fontId="5" fillId="0" borderId="8" xfId="0" applyFont="1" applyFill="1" applyBorder="1" applyAlignment="1" applyProtection="1">
      <alignment horizontal="left" vertical="center"/>
    </xf>
    <xf numFmtId="0" fontId="5" fillId="0" borderId="10" xfId="0" applyFont="1" applyFill="1" applyBorder="1" applyAlignment="1" applyProtection="1">
      <alignment vertical="center" wrapText="1"/>
    </xf>
    <xf numFmtId="0" fontId="16" fillId="0" borderId="4" xfId="11" applyFont="1" applyFill="1" applyBorder="1" applyAlignment="1" applyProtection="1">
      <alignment horizontal="left" vertical="center" indent="1"/>
    </xf>
    <xf numFmtId="0" fontId="16" fillId="0" borderId="4" xfId="11" applyFont="1" applyFill="1" applyBorder="1" applyAlignment="1" applyProtection="1">
      <alignment horizontal="left" vertical="center" wrapText="1" indent="1"/>
    </xf>
    <xf numFmtId="0" fontId="16" fillId="0" borderId="5" xfId="11" applyFont="1" applyFill="1" applyBorder="1" applyAlignment="1" applyProtection="1">
      <alignment horizontal="left" vertical="center" indent="1"/>
    </xf>
    <xf numFmtId="0" fontId="13" fillId="0" borderId="0" xfId="10" applyFont="1"/>
    <xf numFmtId="3" fontId="13" fillId="0" borderId="0" xfId="10" applyNumberFormat="1" applyFont="1"/>
    <xf numFmtId="0" fontId="24" fillId="0" borderId="0" xfId="10"/>
    <xf numFmtId="0" fontId="6" fillId="0" borderId="0" xfId="10" applyFont="1"/>
    <xf numFmtId="3" fontId="24" fillId="0" borderId="0" xfId="10" applyNumberFormat="1"/>
    <xf numFmtId="3" fontId="5" fillId="0" borderId="11" xfId="0" applyNumberFormat="1" applyFont="1" applyFill="1" applyBorder="1" applyAlignment="1" applyProtection="1">
      <alignment horizontal="right" vertical="center" wrapText="1" indent="1"/>
      <protection locked="0"/>
    </xf>
    <xf numFmtId="3" fontId="5" fillId="0" borderId="9" xfId="0" applyNumberFormat="1" applyFont="1" applyFill="1" applyBorder="1" applyAlignment="1" applyProtection="1">
      <alignment horizontal="right" vertical="center" wrapText="1" indent="1"/>
      <protection locked="0"/>
    </xf>
    <xf numFmtId="0" fontId="20" fillId="2" borderId="13" xfId="11" applyFont="1" applyFill="1" applyBorder="1" applyAlignment="1" applyProtection="1">
      <alignment horizontal="center" vertical="center" wrapText="1"/>
    </xf>
    <xf numFmtId="0" fontId="20" fillId="2" borderId="14" xfId="11" applyFont="1" applyFill="1" applyBorder="1" applyAlignment="1" applyProtection="1">
      <alignment horizontal="center" vertical="center"/>
    </xf>
    <xf numFmtId="0" fontId="20" fillId="2" borderId="15" xfId="11" applyFont="1" applyFill="1" applyBorder="1" applyAlignment="1" applyProtection="1">
      <alignment horizontal="center" vertical="center"/>
    </xf>
    <xf numFmtId="0" fontId="16" fillId="2" borderId="8" xfId="11" applyFont="1" applyFill="1" applyBorder="1" applyAlignment="1" applyProtection="1">
      <alignment horizontal="left" vertical="center" indent="1"/>
    </xf>
    <xf numFmtId="0" fontId="8" fillId="2" borderId="9" xfId="11" applyFont="1" applyFill="1" applyBorder="1" applyAlignment="1" applyProtection="1">
      <alignment horizontal="left" vertical="center" indent="1"/>
    </xf>
    <xf numFmtId="166" fontId="15" fillId="2" borderId="9" xfId="11" applyNumberFormat="1" applyFont="1" applyFill="1" applyBorder="1" applyAlignment="1" applyProtection="1">
      <alignment vertical="center"/>
    </xf>
    <xf numFmtId="0" fontId="8" fillId="2" borderId="9" xfId="11" applyFont="1" applyFill="1" applyBorder="1" applyAlignment="1" applyProtection="1">
      <alignment horizontal="left" indent="1"/>
    </xf>
    <xf numFmtId="166" fontId="15" fillId="2" borderId="9" xfId="11" applyNumberFormat="1" applyFont="1" applyFill="1" applyBorder="1" applyProtection="1"/>
    <xf numFmtId="0" fontId="5" fillId="2" borderId="16" xfId="0" applyFont="1" applyFill="1" applyBorder="1" applyAlignment="1" applyProtection="1">
      <alignment horizontal="center" vertical="center" wrapText="1"/>
    </xf>
    <xf numFmtId="0" fontId="5" fillId="0" borderId="16" xfId="0" applyFont="1" applyFill="1" applyBorder="1" applyAlignment="1" applyProtection="1">
      <alignment horizontal="left" vertical="center"/>
    </xf>
    <xf numFmtId="0" fontId="15" fillId="0" borderId="10" xfId="0" applyFont="1" applyFill="1" applyBorder="1" applyAlignment="1" applyProtection="1">
      <alignment horizontal="center" vertical="center" wrapText="1"/>
    </xf>
    <xf numFmtId="0" fontId="20" fillId="2" borderId="17" xfId="11" applyFont="1" applyFill="1" applyBorder="1" applyAlignment="1" applyProtection="1">
      <alignment horizontal="center" vertical="center"/>
    </xf>
    <xf numFmtId="0" fontId="20" fillId="2" borderId="18" xfId="11" applyFont="1" applyFill="1" applyBorder="1" applyAlignment="1" applyProtection="1">
      <alignment horizontal="center" vertical="center"/>
    </xf>
    <xf numFmtId="0" fontId="20" fillId="2" borderId="19" xfId="11" applyFont="1" applyFill="1" applyBorder="1" applyAlignment="1" applyProtection="1">
      <alignment horizontal="center" vertical="center"/>
    </xf>
    <xf numFmtId="3" fontId="18" fillId="2" borderId="19" xfId="11" applyNumberFormat="1" applyFont="1" applyFill="1" applyBorder="1" applyAlignment="1" applyProtection="1">
      <alignment horizontal="center" vertical="center"/>
    </xf>
    <xf numFmtId="3" fontId="4" fillId="0" borderId="0" xfId="0" applyNumberFormat="1" applyFont="1" applyFill="1" applyAlignment="1" applyProtection="1">
      <alignment vertical="center" wrapText="1"/>
    </xf>
    <xf numFmtId="3" fontId="8" fillId="2" borderId="10" xfId="0" applyNumberFormat="1" applyFont="1" applyFill="1" applyBorder="1" applyAlignment="1" applyProtection="1">
      <alignment horizontal="center" vertical="center"/>
    </xf>
    <xf numFmtId="3" fontId="15" fillId="0" borderId="9" xfId="0" applyNumberFormat="1" applyFont="1" applyFill="1" applyBorder="1" applyAlignment="1" applyProtection="1">
      <alignment horizontal="center" vertical="center" wrapText="1"/>
    </xf>
    <xf numFmtId="3" fontId="16" fillId="0" borderId="0" xfId="0" applyNumberFormat="1" applyFont="1" applyFill="1" applyAlignment="1" applyProtection="1">
      <alignment vertical="center" wrapText="1"/>
    </xf>
    <xf numFmtId="3" fontId="0" fillId="0" borderId="0" xfId="0" applyNumberFormat="1" applyFill="1" applyAlignment="1">
      <alignment vertical="center" wrapText="1"/>
    </xf>
    <xf numFmtId="3" fontId="13" fillId="0" borderId="16" xfId="0" applyNumberFormat="1" applyFont="1" applyFill="1" applyBorder="1" applyAlignment="1" applyProtection="1">
      <alignment vertical="center" wrapText="1"/>
    </xf>
    <xf numFmtId="0" fontId="5" fillId="0" borderId="0" xfId="0" applyFont="1" applyFill="1" applyBorder="1" applyAlignment="1" applyProtection="1">
      <alignment horizontal="left" vertical="center"/>
    </xf>
    <xf numFmtId="3" fontId="13" fillId="0" borderId="0" xfId="0" applyNumberFormat="1" applyFont="1" applyFill="1" applyBorder="1" applyAlignment="1" applyProtection="1">
      <alignment vertical="center" wrapText="1"/>
    </xf>
    <xf numFmtId="0" fontId="5" fillId="0" borderId="0" xfId="0" applyFont="1" applyFill="1" applyBorder="1" applyAlignment="1" applyProtection="1">
      <alignment vertical="center" wrapText="1"/>
    </xf>
    <xf numFmtId="49" fontId="16" fillId="0" borderId="0" xfId="0" applyNumberFormat="1" applyFont="1" applyFill="1" applyBorder="1" applyAlignment="1" applyProtection="1">
      <alignment horizontal="left" vertical="center" wrapText="1"/>
    </xf>
    <xf numFmtId="49" fontId="18" fillId="0" borderId="0" xfId="0" applyNumberFormat="1" applyFont="1" applyFill="1" applyBorder="1" applyAlignment="1" applyProtection="1">
      <alignment horizontal="left" vertical="center" wrapText="1"/>
    </xf>
    <xf numFmtId="49" fontId="22" fillId="0" borderId="0" xfId="0" applyNumberFormat="1" applyFont="1" applyFill="1" applyBorder="1" applyAlignment="1" applyProtection="1">
      <alignment horizontal="left" vertical="center" wrapText="1"/>
    </xf>
    <xf numFmtId="3" fontId="6" fillId="0" borderId="0" xfId="0" applyNumberFormat="1" applyFont="1" applyFill="1" applyAlignment="1" applyProtection="1">
      <alignment horizontal="right"/>
    </xf>
    <xf numFmtId="0" fontId="26" fillId="2" borderId="20" xfId="0" applyFont="1" applyFill="1" applyBorder="1" applyAlignment="1" applyProtection="1">
      <alignment horizontal="center" vertical="center"/>
      <protection locked="0"/>
    </xf>
    <xf numFmtId="0" fontId="8" fillId="2" borderId="21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0" fontId="10" fillId="0" borderId="0" xfId="0" applyFont="1" applyFill="1" applyAlignment="1">
      <alignment vertical="center" wrapText="1"/>
    </xf>
    <xf numFmtId="3" fontId="5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0" fontId="8" fillId="2" borderId="9" xfId="0" quotePrefix="1" applyFont="1" applyFill="1" applyBorder="1" applyAlignment="1" applyProtection="1">
      <alignment horizontal="right" vertical="center"/>
    </xf>
    <xf numFmtId="0" fontId="0" fillId="0" borderId="16" xfId="0" applyFill="1" applyBorder="1" applyAlignment="1">
      <alignment vertical="center" wrapText="1"/>
    </xf>
    <xf numFmtId="0" fontId="9" fillId="2" borderId="16" xfId="0" applyFont="1" applyFill="1" applyBorder="1" applyAlignment="1">
      <alignment vertical="center" wrapText="1"/>
    </xf>
    <xf numFmtId="0" fontId="21" fillId="0" borderId="16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21" fillId="0" borderId="22" xfId="0" applyFont="1" applyFill="1" applyBorder="1" applyAlignment="1">
      <alignment horizontal="center" vertical="center" wrapText="1"/>
    </xf>
    <xf numFmtId="0" fontId="17" fillId="2" borderId="16" xfId="0" applyFont="1" applyFill="1" applyBorder="1" applyAlignment="1" applyProtection="1">
      <alignment horizontal="center" vertical="center" wrapText="1"/>
    </xf>
    <xf numFmtId="3" fontId="17" fillId="2" borderId="9" xfId="0" applyNumberFormat="1" applyFont="1" applyFill="1" applyBorder="1" applyAlignment="1" applyProtection="1">
      <alignment vertical="center" wrapText="1"/>
    </xf>
    <xf numFmtId="0" fontId="8" fillId="2" borderId="23" xfId="0" quotePrefix="1" applyFont="1" applyFill="1" applyBorder="1" applyAlignment="1" applyProtection="1">
      <alignment horizontal="right" vertical="center"/>
    </xf>
    <xf numFmtId="49" fontId="10" fillId="2" borderId="16" xfId="9" applyNumberFormat="1" applyFont="1" applyFill="1" applyBorder="1" applyAlignment="1" applyProtection="1">
      <alignment horizontal="left" vertical="center" wrapText="1" indent="1"/>
    </xf>
    <xf numFmtId="0" fontId="17" fillId="2" borderId="23" xfId="0" applyFont="1" applyFill="1" applyBorder="1" applyAlignment="1" applyProtection="1">
      <alignment horizontal="center" vertical="center" wrapText="1"/>
    </xf>
    <xf numFmtId="0" fontId="17" fillId="2" borderId="10" xfId="0" applyFont="1" applyFill="1" applyBorder="1" applyAlignment="1" applyProtection="1">
      <alignment horizontal="left" vertical="center" wrapText="1" indent="1"/>
    </xf>
    <xf numFmtId="3" fontId="7" fillId="2" borderId="9" xfId="9" applyNumberFormat="1" applyFont="1" applyFill="1" applyBorder="1" applyAlignment="1" applyProtection="1">
      <alignment horizontal="right" vertical="center" wrapText="1"/>
    </xf>
    <xf numFmtId="3" fontId="7" fillId="2" borderId="11" xfId="9" applyNumberFormat="1" applyFont="1" applyFill="1" applyBorder="1" applyAlignment="1" applyProtection="1">
      <alignment horizontal="right" vertical="center" wrapText="1"/>
    </xf>
    <xf numFmtId="0" fontId="20" fillId="0" borderId="12" xfId="10" applyFont="1" applyFill="1" applyBorder="1" applyAlignment="1">
      <alignment horizontal="center" vertical="center" textRotation="90"/>
    </xf>
    <xf numFmtId="0" fontId="20" fillId="0" borderId="12" xfId="10" applyFont="1" applyFill="1" applyBorder="1" applyAlignment="1">
      <alignment horizontal="center" vertical="center"/>
    </xf>
    <xf numFmtId="166" fontId="27" fillId="0" borderId="31" xfId="0" applyNumberFormat="1" applyFont="1" applyFill="1" applyBorder="1" applyAlignment="1">
      <alignment vertical="center" wrapText="1"/>
    </xf>
    <xf numFmtId="166" fontId="27" fillId="0" borderId="0" xfId="0" applyNumberFormat="1" applyFont="1" applyFill="1" applyBorder="1" applyAlignment="1">
      <alignment horizontal="center" vertical="center" wrapText="1"/>
    </xf>
    <xf numFmtId="166" fontId="27" fillId="0" borderId="0" xfId="0" applyNumberFormat="1" applyFont="1" applyFill="1" applyBorder="1" applyAlignment="1">
      <alignment vertical="center" wrapText="1"/>
    </xf>
    <xf numFmtId="166" fontId="23" fillId="0" borderId="0" xfId="0" applyNumberFormat="1" applyFont="1" applyFill="1" applyBorder="1" applyAlignment="1">
      <alignment horizontal="center" vertical="center" wrapText="1"/>
    </xf>
    <xf numFmtId="166" fontId="27" fillId="0" borderId="0" xfId="0" applyNumberFormat="1" applyFont="1" applyFill="1" applyBorder="1" applyAlignment="1" applyProtection="1">
      <alignment horizontal="left" vertical="center" wrapText="1" indent="1"/>
      <protection locked="0"/>
    </xf>
    <xf numFmtId="166" fontId="27" fillId="0" borderId="0" xfId="0" applyNumberFormat="1" applyFont="1" applyFill="1" applyBorder="1" applyAlignment="1" applyProtection="1">
      <alignment vertical="center" wrapText="1"/>
      <protection locked="0"/>
    </xf>
    <xf numFmtId="166" fontId="27" fillId="0" borderId="0" xfId="0" applyNumberFormat="1" applyFont="1" applyFill="1" applyBorder="1" applyAlignment="1" applyProtection="1">
      <alignment horizontal="center" vertical="center" wrapText="1"/>
      <protection locked="0"/>
    </xf>
    <xf numFmtId="166" fontId="27" fillId="0" borderId="0" xfId="0" applyNumberFormat="1" applyFont="1" applyFill="1" applyBorder="1" applyAlignment="1" applyProtection="1">
      <alignment horizontal="right" vertical="center" wrapText="1"/>
      <protection locked="0"/>
    </xf>
    <xf numFmtId="166" fontId="23" fillId="4" borderId="0" xfId="0" applyNumberFormat="1" applyFont="1" applyFill="1" applyBorder="1" applyAlignment="1">
      <alignment horizontal="left" vertical="center" wrapText="1" indent="1"/>
    </xf>
    <xf numFmtId="166" fontId="23" fillId="4" borderId="0" xfId="0" applyNumberFormat="1" applyFont="1" applyFill="1" applyBorder="1" applyAlignment="1" applyProtection="1">
      <alignment horizontal="right" vertical="center" wrapText="1"/>
    </xf>
    <xf numFmtId="166" fontId="23" fillId="2" borderId="4" xfId="0" applyNumberFormat="1" applyFont="1" applyFill="1" applyBorder="1" applyAlignment="1">
      <alignment horizontal="center" vertical="center" wrapText="1"/>
    </xf>
    <xf numFmtId="166" fontId="23" fillId="2" borderId="12" xfId="0" applyNumberFormat="1" applyFont="1" applyFill="1" applyBorder="1" applyAlignment="1" applyProtection="1">
      <alignment horizontal="left" vertical="center" wrapText="1" indent="1"/>
      <protection locked="0"/>
    </xf>
    <xf numFmtId="166" fontId="23" fillId="2" borderId="4" xfId="0" applyNumberFormat="1" applyFont="1" applyFill="1" applyBorder="1" applyAlignment="1" applyProtection="1">
      <alignment horizontal="left" vertical="center" wrapText="1" indent="1"/>
      <protection locked="0"/>
    </xf>
    <xf numFmtId="166" fontId="23" fillId="2" borderId="4" xfId="0" applyNumberFormat="1" applyFont="1" applyFill="1" applyBorder="1" applyAlignment="1">
      <alignment horizontal="left" vertical="center" wrapText="1" indent="1"/>
    </xf>
    <xf numFmtId="166" fontId="23" fillId="2" borderId="4" xfId="0" applyNumberFormat="1" applyFont="1" applyFill="1" applyBorder="1" applyAlignment="1" applyProtection="1">
      <alignment horizontal="left" vertical="center" wrapText="1" indent="1"/>
    </xf>
    <xf numFmtId="166" fontId="20" fillId="2" borderId="4" xfId="0" applyNumberFormat="1" applyFont="1" applyFill="1" applyBorder="1" applyAlignment="1" applyProtection="1">
      <alignment horizontal="left" vertical="center" indent="1"/>
      <protection locked="0"/>
    </xf>
    <xf numFmtId="166" fontId="23" fillId="4" borderId="4" xfId="0" applyNumberFormat="1" applyFont="1" applyFill="1" applyBorder="1" applyAlignment="1">
      <alignment horizontal="center" vertical="center" wrapText="1"/>
    </xf>
    <xf numFmtId="3" fontId="7" fillId="0" borderId="0" xfId="9" applyNumberFormat="1" applyFont="1" applyFill="1" applyBorder="1" applyAlignment="1" applyProtection="1">
      <alignment horizontal="center" vertical="center"/>
    </xf>
    <xf numFmtId="3" fontId="4" fillId="0" borderId="0" xfId="9" applyNumberFormat="1" applyFont="1" applyFill="1"/>
    <xf numFmtId="3" fontId="4" fillId="0" borderId="0" xfId="0" applyNumberFormat="1" applyFont="1" applyAlignment="1"/>
    <xf numFmtId="3" fontId="10" fillId="0" borderId="0" xfId="9" applyNumberFormat="1" applyFont="1" applyFill="1" applyAlignment="1">
      <alignment horizontal="center" vertical="center"/>
    </xf>
    <xf numFmtId="3" fontId="26" fillId="2" borderId="29" xfId="0" applyNumberFormat="1" applyFont="1" applyFill="1" applyBorder="1" applyAlignment="1" applyProtection="1">
      <alignment horizontal="center" vertical="center"/>
      <protection locked="0"/>
    </xf>
    <xf numFmtId="3" fontId="26" fillId="2" borderId="48" xfId="0" applyNumberFormat="1" applyFont="1" applyFill="1" applyBorder="1" applyAlignment="1" applyProtection="1">
      <alignment horizontal="center" vertical="center" wrapText="1"/>
    </xf>
    <xf numFmtId="3" fontId="8" fillId="2" borderId="8" xfId="0" quotePrefix="1" applyNumberFormat="1" applyFont="1" applyFill="1" applyBorder="1" applyAlignment="1" applyProtection="1">
      <alignment horizontal="right" vertical="center"/>
    </xf>
    <xf numFmtId="3" fontId="8" fillId="2" borderId="16" xfId="0" applyNumberFormat="1" applyFont="1" applyFill="1" applyBorder="1" applyAlignment="1" applyProtection="1">
      <alignment horizontal="center" vertical="center"/>
    </xf>
    <xf numFmtId="3" fontId="8" fillId="2" borderId="9" xfId="0" applyNumberFormat="1" applyFont="1" applyFill="1" applyBorder="1" applyAlignment="1" applyProtection="1">
      <alignment horizontal="center" vertical="center"/>
    </xf>
    <xf numFmtId="3" fontId="26" fillId="2" borderId="14" xfId="0" applyNumberFormat="1" applyFont="1" applyFill="1" applyBorder="1" applyAlignment="1" applyProtection="1">
      <alignment horizontal="center" vertical="center" wrapText="1"/>
    </xf>
    <xf numFmtId="3" fontId="17" fillId="4" borderId="8" xfId="9" applyNumberFormat="1" applyFont="1" applyFill="1" applyBorder="1" applyAlignment="1" applyProtection="1">
      <alignment horizontal="center" vertical="center" wrapText="1"/>
    </xf>
    <xf numFmtId="3" fontId="7" fillId="4" borderId="9" xfId="9" applyNumberFormat="1" applyFont="1" applyFill="1" applyBorder="1" applyAlignment="1" applyProtection="1">
      <alignment horizontal="center" vertical="center" wrapText="1"/>
    </xf>
    <xf numFmtId="3" fontId="7" fillId="4" borderId="24" xfId="9" applyNumberFormat="1" applyFont="1" applyFill="1" applyBorder="1" applyAlignment="1" applyProtection="1">
      <alignment horizontal="center" vertical="center" wrapText="1"/>
    </xf>
    <xf numFmtId="3" fontId="7" fillId="4" borderId="11" xfId="9" applyNumberFormat="1" applyFont="1" applyFill="1" applyBorder="1" applyAlignment="1" applyProtection="1">
      <alignment horizontal="center" vertical="center" wrapText="1"/>
    </xf>
    <xf numFmtId="3" fontId="10" fillId="2" borderId="13" xfId="9" applyNumberFormat="1" applyFont="1" applyFill="1" applyBorder="1" applyAlignment="1" applyProtection="1">
      <alignment horizontal="center" vertical="center" wrapText="1"/>
    </xf>
    <xf numFmtId="3" fontId="7" fillId="2" borderId="14" xfId="9" applyNumberFormat="1" applyFont="1" applyFill="1" applyBorder="1" applyAlignment="1" applyProtection="1">
      <alignment horizontal="left" vertical="center" indent="1"/>
    </xf>
    <xf numFmtId="3" fontId="7" fillId="2" borderId="17" xfId="9" applyNumberFormat="1" applyFont="1" applyFill="1" applyBorder="1" applyAlignment="1" applyProtection="1">
      <alignment horizontal="left" vertical="center" wrapText="1" indent="1"/>
    </xf>
    <xf numFmtId="3" fontId="7" fillId="2" borderId="17" xfId="9" applyNumberFormat="1" applyFont="1" applyFill="1" applyBorder="1" applyAlignment="1" applyProtection="1">
      <alignment horizontal="right" vertical="center" wrapText="1"/>
    </xf>
    <xf numFmtId="3" fontId="4" fillId="0" borderId="5" xfId="9" applyNumberFormat="1" applyFont="1" applyFill="1" applyBorder="1" applyAlignment="1" applyProtection="1">
      <alignment horizontal="left" vertical="justify" wrapText="1" indent="1"/>
    </xf>
    <xf numFmtId="3" fontId="4" fillId="0" borderId="5" xfId="9" applyNumberFormat="1" applyFont="1" applyFill="1" applyBorder="1" applyAlignment="1" applyProtection="1">
      <alignment horizontal="left" vertical="center" wrapText="1" indent="1"/>
    </xf>
    <xf numFmtId="3" fontId="4" fillId="0" borderId="5" xfId="9" applyNumberFormat="1" applyFont="1" applyFill="1" applyBorder="1" applyAlignment="1" applyProtection="1">
      <alignment horizontal="right" vertical="center" wrapText="1"/>
      <protection locked="0"/>
    </xf>
    <xf numFmtId="3" fontId="4" fillId="0" borderId="25" xfId="9" applyNumberFormat="1" applyFont="1" applyFill="1" applyBorder="1" applyAlignment="1" applyProtection="1">
      <alignment horizontal="right" vertical="center" wrapText="1"/>
      <protection locked="0"/>
    </xf>
    <xf numFmtId="3" fontId="4" fillId="0" borderId="4" xfId="9" applyNumberFormat="1" applyFont="1" applyFill="1" applyBorder="1" applyAlignment="1" applyProtection="1">
      <alignment horizontal="left" vertical="justify" wrapText="1" indent="1"/>
    </xf>
    <xf numFmtId="3" fontId="4" fillId="0" borderId="4" xfId="9" applyNumberFormat="1" applyFont="1" applyFill="1" applyBorder="1" applyAlignment="1" applyProtection="1">
      <alignment horizontal="right" vertical="center" wrapText="1"/>
      <protection locked="0"/>
    </xf>
    <xf numFmtId="3" fontId="4" fillId="0" borderId="26" xfId="9" applyNumberFormat="1" applyFont="1" applyFill="1" applyBorder="1" applyAlignment="1" applyProtection="1">
      <alignment horizontal="right" vertical="center" wrapText="1"/>
      <protection locked="0"/>
    </xf>
    <xf numFmtId="3" fontId="4" fillId="0" borderId="4" xfId="9" applyNumberFormat="1" applyFont="1" applyFill="1" applyBorder="1" applyAlignment="1" applyProtection="1">
      <alignment horizontal="left" vertical="center" wrapText="1" indent="1"/>
    </xf>
    <xf numFmtId="3" fontId="4" fillId="0" borderId="27" xfId="9" applyNumberFormat="1" applyFont="1" applyFill="1" applyBorder="1" applyAlignment="1" applyProtection="1">
      <alignment horizontal="right" vertical="center" wrapText="1"/>
      <protection locked="0"/>
    </xf>
    <xf numFmtId="3" fontId="4" fillId="0" borderId="28" xfId="9" applyNumberFormat="1" applyFont="1" applyFill="1" applyBorder="1" applyAlignment="1" applyProtection="1">
      <alignment horizontal="right" vertical="center" wrapText="1"/>
      <protection locked="0"/>
    </xf>
    <xf numFmtId="3" fontId="4" fillId="0" borderId="2" xfId="9" applyNumberFormat="1" applyFont="1" applyFill="1" applyBorder="1" applyAlignment="1" applyProtection="1">
      <alignment horizontal="right" vertical="center" wrapText="1"/>
      <protection locked="0"/>
    </xf>
    <xf numFmtId="3" fontId="7" fillId="2" borderId="9" xfId="9" applyNumberFormat="1" applyFont="1" applyFill="1" applyBorder="1" applyAlignment="1" applyProtection="1">
      <alignment horizontal="left" vertical="justify" wrapText="1" indent="1"/>
    </xf>
    <xf numFmtId="3" fontId="7" fillId="2" borderId="24" xfId="9" applyNumberFormat="1" applyFont="1" applyFill="1" applyBorder="1" applyAlignment="1" applyProtection="1">
      <alignment horizontal="left" vertical="center" wrapText="1" indent="1"/>
    </xf>
    <xf numFmtId="3" fontId="7" fillId="2" borderId="22" xfId="9" applyNumberFormat="1" applyFont="1" applyFill="1" applyBorder="1" applyAlignment="1" applyProtection="1">
      <alignment horizontal="right" vertical="center" wrapText="1"/>
      <protection locked="0"/>
    </xf>
    <xf numFmtId="3" fontId="7" fillId="2" borderId="9" xfId="9" applyNumberFormat="1" applyFont="1" applyFill="1" applyBorder="1" applyAlignment="1" applyProtection="1">
      <alignment horizontal="left" vertical="center" wrapText="1" indent="1"/>
    </xf>
    <xf numFmtId="3" fontId="4" fillId="0" borderId="2" xfId="9" applyNumberFormat="1" applyFont="1" applyFill="1" applyBorder="1" applyAlignment="1" applyProtection="1">
      <alignment horizontal="left" vertical="center" wrapText="1" indent="1"/>
    </xf>
    <xf numFmtId="3" fontId="4" fillId="0" borderId="2" xfId="0" applyNumberFormat="1" applyFont="1" applyFill="1" applyBorder="1" applyAlignment="1" applyProtection="1">
      <alignment vertical="center" wrapText="1"/>
    </xf>
    <xf numFmtId="3" fontId="4" fillId="0" borderId="4" xfId="0" applyNumberFormat="1" applyFont="1" applyFill="1" applyBorder="1" applyAlignment="1" applyProtection="1">
      <alignment vertical="center" wrapText="1"/>
    </xf>
    <xf numFmtId="3" fontId="4" fillId="0" borderId="48" xfId="0" applyNumberFormat="1" applyFont="1" applyFill="1" applyBorder="1" applyAlignment="1" applyProtection="1">
      <alignment vertical="center" wrapText="1"/>
    </xf>
    <xf numFmtId="3" fontId="7" fillId="2" borderId="24" xfId="9" applyNumberFormat="1" applyFont="1" applyFill="1" applyBorder="1" applyAlignment="1" applyProtection="1">
      <alignment horizontal="right" vertical="center" wrapText="1"/>
    </xf>
    <xf numFmtId="3" fontId="4" fillId="0" borderId="29" xfId="9" applyNumberFormat="1" applyFont="1" applyFill="1" applyBorder="1" applyAlignment="1" applyProtection="1">
      <alignment horizontal="left" vertical="center" wrapText="1" indent="1"/>
    </xf>
    <xf numFmtId="3" fontId="7" fillId="0" borderId="29" xfId="0" applyNumberFormat="1" applyFont="1" applyFill="1" applyBorder="1" applyAlignment="1" applyProtection="1">
      <alignment vertical="center" wrapText="1"/>
    </xf>
    <xf numFmtId="3" fontId="4" fillId="0" borderId="29" xfId="9" applyNumberFormat="1" applyFont="1" applyFill="1" applyBorder="1" applyAlignment="1" applyProtection="1">
      <alignment horizontal="right" vertical="center" wrapText="1"/>
      <protection locked="0"/>
    </xf>
    <xf numFmtId="3" fontId="7" fillId="0" borderId="19" xfId="0" applyNumberFormat="1" applyFont="1" applyFill="1" applyBorder="1" applyAlignment="1" applyProtection="1">
      <alignment vertical="center" wrapText="1"/>
    </xf>
    <xf numFmtId="3" fontId="4" fillId="0" borderId="26" xfId="0" applyNumberFormat="1" applyFont="1" applyFill="1" applyBorder="1" applyAlignment="1" applyProtection="1">
      <alignment vertical="center" wrapText="1"/>
    </xf>
    <xf numFmtId="3" fontId="4" fillId="0" borderId="30" xfId="0" applyNumberFormat="1" applyFont="1" applyFill="1" applyBorder="1" applyAlignment="1" applyProtection="1">
      <alignment vertical="center" wrapText="1"/>
    </xf>
    <xf numFmtId="3" fontId="7" fillId="0" borderId="30" xfId="0" applyNumberFormat="1" applyFont="1" applyFill="1" applyBorder="1" applyAlignment="1" applyProtection="1">
      <alignment vertical="center" wrapText="1"/>
    </xf>
    <xf numFmtId="3" fontId="7" fillId="0" borderId="26" xfId="0" applyNumberFormat="1" applyFont="1" applyFill="1" applyBorder="1" applyAlignment="1" applyProtection="1">
      <alignment vertical="center" wrapText="1"/>
    </xf>
    <xf numFmtId="3" fontId="4" fillId="0" borderId="48" xfId="9" applyNumberFormat="1" applyFont="1" applyFill="1" applyBorder="1" applyAlignment="1" applyProtection="1">
      <alignment horizontal="left" vertical="center" wrapText="1" indent="1"/>
    </xf>
    <xf numFmtId="3" fontId="4" fillId="0" borderId="31" xfId="9" applyNumberFormat="1" applyFont="1" applyFill="1" applyBorder="1" applyAlignment="1" applyProtection="1">
      <alignment horizontal="left" vertical="center" wrapText="1" indent="1"/>
    </xf>
    <xf numFmtId="3" fontId="4" fillId="0" borderId="48" xfId="9" applyNumberFormat="1" applyFont="1" applyFill="1" applyBorder="1" applyAlignment="1" applyProtection="1">
      <alignment horizontal="right" vertical="center" wrapText="1"/>
      <protection locked="0"/>
    </xf>
    <xf numFmtId="3" fontId="4" fillId="0" borderId="49" xfId="0" applyNumberFormat="1" applyFont="1" applyFill="1" applyBorder="1" applyAlignment="1" applyProtection="1">
      <alignment vertical="center" wrapText="1"/>
    </xf>
    <xf numFmtId="3" fontId="7" fillId="2" borderId="24" xfId="9" applyNumberFormat="1" applyFont="1" applyFill="1" applyBorder="1" applyAlignment="1" applyProtection="1">
      <alignment horizontal="right" vertical="center" wrapText="1"/>
      <protection locked="0"/>
    </xf>
    <xf numFmtId="3" fontId="4" fillId="0" borderId="40" xfId="9" applyNumberFormat="1" applyFont="1" applyFill="1" applyBorder="1" applyAlignment="1" applyProtection="1">
      <alignment horizontal="right" vertical="center" wrapText="1"/>
      <protection locked="0"/>
    </xf>
    <xf numFmtId="3" fontId="4" fillId="0" borderId="32" xfId="9" applyNumberFormat="1" applyFont="1" applyFill="1" applyBorder="1" applyAlignment="1" applyProtection="1">
      <alignment horizontal="right" vertical="center" wrapText="1"/>
      <protection locked="0"/>
    </xf>
    <xf numFmtId="3" fontId="4" fillId="0" borderId="0" xfId="9" applyNumberFormat="1" applyFont="1" applyFill="1" applyAlignment="1" applyProtection="1">
      <alignment horizontal="left" indent="1"/>
    </xf>
    <xf numFmtId="3" fontId="4" fillId="0" borderId="42" xfId="9" applyNumberFormat="1" applyFont="1" applyFill="1" applyBorder="1" applyAlignment="1" applyProtection="1">
      <alignment horizontal="left" indent="1"/>
    </xf>
    <xf numFmtId="3" fontId="4" fillId="0" borderId="46" xfId="9" applyNumberFormat="1" applyFont="1" applyFill="1" applyBorder="1" applyAlignment="1" applyProtection="1">
      <alignment horizontal="right" vertical="center" wrapText="1"/>
      <protection locked="0"/>
    </xf>
    <xf numFmtId="3" fontId="7" fillId="2" borderId="9" xfId="9" applyNumberFormat="1" applyFont="1" applyFill="1" applyBorder="1" applyAlignment="1" applyProtection="1">
      <alignment vertical="center" wrapText="1"/>
    </xf>
    <xf numFmtId="3" fontId="7" fillId="2" borderId="22" xfId="9" applyNumberFormat="1" applyFont="1" applyFill="1" applyBorder="1" applyAlignment="1" applyProtection="1">
      <alignment horizontal="right" vertical="center" wrapText="1"/>
    </xf>
    <xf numFmtId="3" fontId="29" fillId="2" borderId="9" xfId="9" applyNumberFormat="1" applyFont="1" applyFill="1" applyBorder="1" applyAlignment="1" applyProtection="1">
      <alignment horizontal="left" vertical="justify" wrapText="1" indent="1"/>
    </xf>
    <xf numFmtId="3" fontId="6" fillId="2" borderId="24" xfId="9" applyNumberFormat="1" applyFont="1" applyFill="1" applyBorder="1" applyAlignment="1" applyProtection="1">
      <alignment horizontal="left" vertical="center" wrapText="1" indent="1"/>
    </xf>
    <xf numFmtId="3" fontId="29" fillId="2" borderId="24" xfId="9" applyNumberFormat="1" applyFont="1" applyFill="1" applyBorder="1" applyAlignment="1" applyProtection="1">
      <alignment horizontal="right" vertical="center" wrapText="1"/>
    </xf>
    <xf numFmtId="3" fontId="4" fillId="0" borderId="29" xfId="9" applyNumberFormat="1" applyFont="1" applyFill="1" applyBorder="1" applyAlignment="1" applyProtection="1">
      <alignment horizontal="left" vertical="justify" wrapText="1" indent="1"/>
    </xf>
    <xf numFmtId="3" fontId="4" fillId="0" borderId="2" xfId="9" applyNumberFormat="1" applyFont="1" applyFill="1" applyBorder="1" applyAlignment="1" applyProtection="1">
      <alignment horizontal="left" vertical="justify" wrapText="1" indent="1"/>
    </xf>
    <xf numFmtId="3" fontId="4" fillId="0" borderId="30" xfId="9" applyNumberFormat="1" applyFont="1" applyFill="1" applyBorder="1" applyAlignment="1" applyProtection="1">
      <alignment horizontal="right" vertical="center" wrapText="1"/>
      <protection locked="0"/>
    </xf>
    <xf numFmtId="3" fontId="4" fillId="0" borderId="33" xfId="9" applyNumberFormat="1" applyFont="1" applyFill="1" applyBorder="1" applyAlignment="1" applyProtection="1">
      <alignment horizontal="left" vertical="center" wrapText="1" indent="1"/>
    </xf>
    <xf numFmtId="3" fontId="4" fillId="0" borderId="33" xfId="9" applyNumberFormat="1" applyFont="1" applyFill="1" applyBorder="1" applyAlignment="1" applyProtection="1">
      <alignment horizontal="right" vertical="center" wrapText="1"/>
      <protection locked="0"/>
    </xf>
    <xf numFmtId="3" fontId="5" fillId="2" borderId="24" xfId="9" applyNumberFormat="1" applyFont="1" applyFill="1" applyBorder="1" applyAlignment="1" applyProtection="1">
      <alignment horizontal="left" vertical="justify" wrapText="1" indent="1"/>
    </xf>
    <xf numFmtId="3" fontId="7" fillId="2" borderId="14" xfId="9" applyNumberFormat="1" applyFont="1" applyFill="1" applyBorder="1" applyAlignment="1" applyProtection="1">
      <alignment vertical="center" wrapText="1"/>
    </xf>
    <xf numFmtId="3" fontId="7" fillId="2" borderId="17" xfId="9" applyNumberFormat="1" applyFont="1" applyFill="1" applyBorder="1" applyAlignment="1" applyProtection="1">
      <alignment vertical="center" wrapText="1"/>
    </xf>
    <xf numFmtId="3" fontId="7" fillId="2" borderId="22" xfId="9" applyNumberFormat="1" applyFont="1" applyFill="1" applyBorder="1" applyAlignment="1" applyProtection="1">
      <alignment vertical="center" wrapText="1"/>
    </xf>
    <xf numFmtId="3" fontId="4" fillId="0" borderId="20" xfId="9" applyNumberFormat="1" applyFont="1" applyFill="1" applyBorder="1" applyAlignment="1" applyProtection="1">
      <alignment horizontal="left" vertical="center" wrapText="1" indent="1"/>
    </xf>
    <xf numFmtId="3" fontId="4" fillId="0" borderId="20" xfId="9" applyNumberFormat="1" applyFont="1" applyFill="1" applyBorder="1" applyAlignment="1" applyProtection="1">
      <alignment vertical="center" wrapText="1"/>
      <protection locked="0"/>
    </xf>
    <xf numFmtId="3" fontId="4" fillId="0" borderId="33" xfId="9" applyNumberFormat="1" applyFont="1" applyFill="1" applyBorder="1" applyAlignment="1" applyProtection="1">
      <alignment vertical="center" wrapText="1"/>
      <protection locked="0"/>
    </xf>
    <xf numFmtId="3" fontId="4" fillId="0" borderId="35" xfId="9" applyNumberFormat="1" applyFont="1" applyFill="1" applyBorder="1" applyAlignment="1" applyProtection="1">
      <alignment horizontal="left" vertical="center" wrapText="1" indent="1"/>
    </xf>
    <xf numFmtId="3" fontId="4" fillId="0" borderId="35" xfId="9" applyNumberFormat="1" applyFont="1" applyFill="1" applyBorder="1" applyAlignment="1" applyProtection="1">
      <alignment vertical="center" wrapText="1"/>
      <protection locked="0"/>
    </xf>
    <xf numFmtId="3" fontId="4" fillId="0" borderId="36" xfId="9" applyNumberFormat="1" applyFont="1" applyFill="1" applyBorder="1" applyAlignment="1" applyProtection="1">
      <alignment horizontal="left" vertical="center" wrapText="1" indent="1"/>
    </xf>
    <xf numFmtId="3" fontId="4" fillId="0" borderId="37" xfId="9" applyNumberFormat="1" applyFont="1" applyFill="1" applyBorder="1" applyAlignment="1" applyProtection="1">
      <alignment horizontal="left" vertical="center" wrapText="1" indent="1"/>
    </xf>
    <xf numFmtId="3" fontId="4" fillId="0" borderId="30" xfId="9" applyNumberFormat="1" applyFont="1" applyFill="1" applyBorder="1" applyAlignment="1" applyProtection="1">
      <alignment vertical="center" wrapText="1"/>
      <protection locked="0"/>
    </xf>
    <xf numFmtId="3" fontId="4" fillId="0" borderId="0" xfId="9" applyNumberFormat="1" applyFont="1" applyFill="1" applyBorder="1" applyAlignment="1" applyProtection="1">
      <alignment horizontal="left" vertical="center" wrapText="1" indent="1"/>
    </xf>
    <xf numFmtId="3" fontId="4" fillId="0" borderId="31" xfId="9" applyNumberFormat="1" applyFont="1" applyFill="1" applyBorder="1" applyAlignment="1" applyProtection="1">
      <alignment vertical="center" wrapText="1"/>
      <protection locked="0"/>
    </xf>
    <xf numFmtId="3" fontId="4" fillId="0" borderId="39" xfId="9" applyNumberFormat="1" applyFont="1" applyFill="1" applyBorder="1" applyAlignment="1" applyProtection="1">
      <alignment horizontal="left" vertical="center" wrapText="1" indent="1"/>
    </xf>
    <xf numFmtId="3" fontId="4" fillId="0" borderId="39" xfId="9" applyNumberFormat="1" applyFont="1" applyFill="1" applyBorder="1" applyAlignment="1" applyProtection="1">
      <alignment vertical="center" wrapText="1"/>
      <protection locked="0"/>
    </xf>
    <xf numFmtId="3" fontId="7" fillId="2" borderId="24" xfId="9" applyNumberFormat="1" applyFont="1" applyFill="1" applyBorder="1" applyAlignment="1" applyProtection="1">
      <alignment vertical="center" wrapText="1"/>
    </xf>
    <xf numFmtId="3" fontId="4" fillId="0" borderId="5" xfId="9" applyNumberFormat="1" applyFont="1" applyFill="1" applyBorder="1" applyAlignment="1" applyProtection="1">
      <alignment vertical="center" wrapText="1"/>
      <protection locked="0"/>
    </xf>
    <xf numFmtId="3" fontId="4" fillId="0" borderId="6" xfId="9" applyNumberFormat="1" applyFont="1" applyFill="1" applyBorder="1" applyAlignment="1" applyProtection="1">
      <alignment vertical="center" wrapText="1"/>
      <protection locked="0"/>
    </xf>
    <xf numFmtId="3" fontId="4" fillId="0" borderId="4" xfId="9" applyNumberFormat="1" applyFont="1" applyFill="1" applyBorder="1" applyAlignment="1" applyProtection="1">
      <alignment vertical="center" wrapText="1"/>
      <protection locked="0"/>
    </xf>
    <xf numFmtId="3" fontId="4" fillId="0" borderId="38" xfId="9" applyNumberFormat="1" applyFont="1" applyFill="1" applyBorder="1" applyAlignment="1" applyProtection="1">
      <alignment vertical="center" wrapText="1"/>
      <protection locked="0"/>
    </xf>
    <xf numFmtId="3" fontId="4" fillId="0" borderId="25" xfId="9" applyNumberFormat="1" applyFont="1" applyFill="1" applyBorder="1" applyAlignment="1" applyProtection="1">
      <alignment vertical="center" wrapText="1"/>
      <protection locked="0"/>
    </xf>
    <xf numFmtId="3" fontId="4" fillId="0" borderId="26" xfId="9" applyNumberFormat="1" applyFont="1" applyFill="1" applyBorder="1" applyAlignment="1" applyProtection="1">
      <alignment vertical="center" wrapText="1"/>
      <protection locked="0"/>
    </xf>
    <xf numFmtId="3" fontId="29" fillId="2" borderId="9" xfId="9" applyNumberFormat="1" applyFont="1" applyFill="1" applyBorder="1" applyAlignment="1" applyProtection="1">
      <alignment horizontal="left" vertical="center" wrapText="1" indent="1"/>
    </xf>
    <xf numFmtId="3" fontId="29" fillId="2" borderId="24" xfId="9" applyNumberFormat="1" applyFont="1" applyFill="1" applyBorder="1" applyAlignment="1" applyProtection="1">
      <alignment horizontal="left" vertical="center" wrapText="1" indent="1"/>
    </xf>
    <xf numFmtId="3" fontId="7" fillId="2" borderId="11" xfId="9" applyNumberFormat="1" applyFont="1" applyFill="1" applyBorder="1" applyAlignment="1" applyProtection="1">
      <alignment vertical="center" wrapText="1"/>
    </xf>
    <xf numFmtId="3" fontId="28" fillId="2" borderId="5" xfId="9" applyNumberFormat="1" applyFont="1" applyFill="1" applyBorder="1" applyAlignment="1" applyProtection="1">
      <alignment horizontal="left" vertical="center" wrapText="1" indent="1"/>
    </xf>
    <xf numFmtId="3" fontId="28" fillId="2" borderId="39" xfId="9" applyNumberFormat="1" applyFont="1" applyFill="1" applyBorder="1" applyAlignment="1" applyProtection="1">
      <alignment horizontal="left" vertical="center" wrapText="1" indent="1"/>
    </xf>
    <xf numFmtId="3" fontId="4" fillId="2" borderId="33" xfId="9" applyNumberFormat="1" applyFont="1" applyFill="1" applyBorder="1" applyAlignment="1" applyProtection="1">
      <alignment vertical="center" wrapText="1"/>
    </xf>
    <xf numFmtId="3" fontId="4" fillId="2" borderId="4" xfId="9" applyNumberFormat="1" applyFont="1" applyFill="1" applyBorder="1" applyAlignment="1" applyProtection="1">
      <alignment vertical="center" wrapText="1"/>
    </xf>
    <xf numFmtId="3" fontId="4" fillId="2" borderId="26" xfId="9" applyNumberFormat="1" applyFont="1" applyFill="1" applyBorder="1" applyAlignment="1" applyProtection="1">
      <alignment vertical="center" wrapText="1"/>
    </xf>
    <xf numFmtId="3" fontId="4" fillId="0" borderId="5" xfId="9" applyNumberFormat="1" applyFont="1" applyFill="1" applyBorder="1" applyAlignment="1" applyProtection="1">
      <alignment horizontal="left" vertical="center" wrapText="1" indent="2"/>
    </xf>
    <xf numFmtId="3" fontId="4" fillId="0" borderId="39" xfId="9" applyNumberFormat="1" applyFont="1" applyFill="1" applyBorder="1" applyAlignment="1" applyProtection="1">
      <alignment horizontal="left" vertical="center" wrapText="1" indent="2"/>
    </xf>
    <xf numFmtId="3" fontId="4" fillId="0" borderId="4" xfId="9" applyNumberFormat="1" applyFont="1" applyFill="1" applyBorder="1" applyAlignment="1" applyProtection="1">
      <alignment horizontal="left" vertical="center" wrapText="1" indent="2"/>
    </xf>
    <xf numFmtId="3" fontId="4" fillId="0" borderId="2" xfId="9" applyNumberFormat="1" applyFont="1" applyFill="1" applyBorder="1" applyAlignment="1" applyProtection="1">
      <alignment vertical="center" wrapText="1"/>
      <protection locked="0"/>
    </xf>
    <xf numFmtId="3" fontId="4" fillId="0" borderId="27" xfId="9" applyNumberFormat="1" applyFont="1" applyFill="1" applyBorder="1" applyAlignment="1" applyProtection="1">
      <alignment vertical="center" wrapText="1"/>
      <protection locked="0"/>
    </xf>
    <xf numFmtId="3" fontId="4" fillId="0" borderId="28" xfId="9" applyNumberFormat="1" applyFont="1" applyFill="1" applyBorder="1" applyAlignment="1" applyProtection="1">
      <alignment vertical="center" wrapText="1"/>
      <protection locked="0"/>
    </xf>
    <xf numFmtId="3" fontId="4" fillId="0" borderId="31" xfId="9" applyNumberFormat="1" applyFont="1" applyFill="1" applyBorder="1" applyAlignment="1" applyProtection="1">
      <alignment horizontal="left" vertical="center" wrapText="1" indent="2"/>
    </xf>
    <xf numFmtId="3" fontId="4" fillId="3" borderId="41" xfId="9" applyNumberFormat="1" applyFont="1" applyFill="1" applyBorder="1" applyAlignment="1" applyProtection="1">
      <alignment horizontal="right" vertical="center" wrapText="1"/>
      <protection locked="0"/>
    </xf>
    <xf numFmtId="3" fontId="4" fillId="3" borderId="42" xfId="9" applyNumberFormat="1" applyFont="1" applyFill="1" applyBorder="1" applyAlignment="1" applyProtection="1">
      <alignment horizontal="right" vertical="center" wrapText="1"/>
      <protection locked="0"/>
    </xf>
    <xf numFmtId="3" fontId="4" fillId="3" borderId="43" xfId="9" applyNumberFormat="1" applyFont="1" applyFill="1" applyBorder="1" applyAlignment="1" applyProtection="1">
      <alignment horizontal="right" vertical="center" wrapText="1"/>
      <protection locked="0"/>
    </xf>
    <xf numFmtId="3" fontId="30" fillId="0" borderId="0" xfId="9" applyNumberFormat="1" applyFont="1" applyFill="1"/>
    <xf numFmtId="3" fontId="7" fillId="0" borderId="0" xfId="9" applyNumberFormat="1" applyFont="1" applyFill="1"/>
    <xf numFmtId="3" fontId="10" fillId="0" borderId="13" xfId="9" applyNumberFormat="1" applyFont="1" applyFill="1" applyBorder="1" applyAlignment="1" applyProtection="1">
      <alignment horizontal="center" vertical="center" wrapText="1"/>
    </xf>
    <xf numFmtId="3" fontId="5" fillId="0" borderId="8" xfId="0" applyNumberFormat="1" applyFont="1" applyFill="1" applyBorder="1" applyAlignment="1" applyProtection="1">
      <alignment horizontal="left" vertical="center"/>
    </xf>
    <xf numFmtId="3" fontId="5" fillId="0" borderId="16" xfId="0" applyNumberFormat="1" applyFont="1" applyFill="1" applyBorder="1" applyAlignment="1" applyProtection="1">
      <alignment horizontal="left" vertical="center"/>
    </xf>
    <xf numFmtId="3" fontId="5" fillId="0" borderId="10" xfId="0" applyNumberFormat="1" applyFont="1" applyFill="1" applyBorder="1" applyAlignment="1" applyProtection="1">
      <alignment vertical="center" wrapText="1"/>
    </xf>
    <xf numFmtId="3" fontId="7" fillId="0" borderId="0" xfId="9" applyNumberFormat="1" applyFont="1" applyFill="1" applyAlignment="1">
      <alignment horizontal="center" wrapText="1"/>
    </xf>
    <xf numFmtId="3" fontId="7" fillId="2" borderId="24" xfId="9" applyNumberFormat="1" applyFont="1" applyFill="1" applyBorder="1" applyAlignment="1" applyProtection="1">
      <alignment horizontal="center" vertical="center" wrapText="1"/>
    </xf>
    <xf numFmtId="3" fontId="4" fillId="0" borderId="39" xfId="9" applyNumberFormat="1" applyFont="1" applyFill="1" applyBorder="1" applyAlignment="1" applyProtection="1">
      <alignment horizontal="center" vertical="center"/>
    </xf>
    <xf numFmtId="3" fontId="4" fillId="0" borderId="4" xfId="9" applyNumberFormat="1" applyFont="1" applyFill="1" applyBorder="1" applyAlignment="1" applyProtection="1">
      <alignment vertical="center" wrapText="1"/>
    </xf>
    <xf numFmtId="0" fontId="7" fillId="0" borderId="0" xfId="10" applyFont="1" applyFill="1" applyBorder="1" applyAlignment="1">
      <alignment horizontal="left"/>
    </xf>
    <xf numFmtId="0" fontId="17" fillId="4" borderId="0" xfId="10" applyFont="1" applyFill="1" applyBorder="1" applyAlignment="1">
      <alignment horizontal="left"/>
    </xf>
    <xf numFmtId="0" fontId="31" fillId="4" borderId="0" xfId="10" applyFont="1" applyFill="1" applyBorder="1" applyAlignment="1">
      <alignment horizontal="left"/>
    </xf>
    <xf numFmtId="0" fontId="5" fillId="2" borderId="23" xfId="0" applyFont="1" applyFill="1" applyBorder="1" applyAlignment="1" applyProtection="1">
      <alignment horizontal="center" vertical="center" wrapText="1"/>
    </xf>
    <xf numFmtId="3" fontId="5" fillId="2" borderId="16" xfId="0" applyNumberFormat="1" applyFont="1" applyFill="1" applyBorder="1" applyAlignment="1" applyProtection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2" borderId="23" xfId="0" quotePrefix="1" applyFont="1" applyFill="1" applyBorder="1" applyAlignment="1" applyProtection="1">
      <alignment horizontal="right" vertical="center"/>
    </xf>
    <xf numFmtId="0" fontId="5" fillId="2" borderId="9" xfId="0" quotePrefix="1" applyFont="1" applyFill="1" applyBorder="1" applyAlignment="1" applyProtection="1">
      <alignment horizontal="right" vertical="center"/>
    </xf>
    <xf numFmtId="3" fontId="5" fillId="2" borderId="11" xfId="0" applyNumberFormat="1" applyFont="1" applyFill="1" applyBorder="1" applyAlignment="1" applyProtection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8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9" xfId="9" applyFont="1" applyFill="1" applyBorder="1" applyAlignment="1" applyProtection="1">
      <alignment horizontal="left" vertical="center" wrapText="1" indent="1"/>
    </xf>
    <xf numFmtId="0" fontId="5" fillId="2" borderId="9" xfId="9" applyFont="1" applyFill="1" applyBorder="1" applyAlignment="1" applyProtection="1">
      <alignment vertical="center" wrapText="1"/>
    </xf>
    <xf numFmtId="3" fontId="5" fillId="2" borderId="9" xfId="0" applyNumberFormat="1" applyFont="1" applyFill="1" applyBorder="1" applyAlignment="1" applyProtection="1">
      <alignment vertical="center" wrapText="1"/>
    </xf>
    <xf numFmtId="3" fontId="5" fillId="2" borderId="22" xfId="0" applyNumberFormat="1" applyFont="1" applyFill="1" applyBorder="1" applyAlignment="1" applyProtection="1">
      <alignment vertical="center" wrapText="1"/>
    </xf>
    <xf numFmtId="0" fontId="5" fillId="0" borderId="7" xfId="0" applyFont="1" applyFill="1" applyBorder="1" applyAlignment="1" applyProtection="1">
      <alignment horizontal="center" vertical="center" wrapText="1"/>
    </xf>
    <xf numFmtId="0" fontId="5" fillId="0" borderId="50" xfId="0" applyFont="1" applyFill="1" applyBorder="1" applyAlignment="1" applyProtection="1">
      <alignment horizontal="center" vertical="center" wrapText="1"/>
    </xf>
    <xf numFmtId="0" fontId="13" fillId="0" borderId="5" xfId="9" applyNumberFormat="1" applyFont="1" applyFill="1" applyBorder="1" applyAlignment="1" applyProtection="1">
      <alignment horizontal="center" vertical="center" wrapText="1"/>
    </xf>
    <xf numFmtId="0" fontId="13" fillId="0" borderId="5" xfId="9" applyFont="1" applyFill="1" applyBorder="1" applyAlignment="1" applyProtection="1">
      <alignment horizontal="left" vertical="center" wrapText="1" indent="1"/>
    </xf>
    <xf numFmtId="3" fontId="13" fillId="0" borderId="5" xfId="0" applyNumberFormat="1" applyFont="1" applyFill="1" applyBorder="1" applyAlignment="1" applyProtection="1">
      <alignment vertical="center" wrapText="1"/>
      <protection locked="0"/>
    </xf>
    <xf numFmtId="0" fontId="13" fillId="0" borderId="0" xfId="0" applyFont="1" applyFill="1" applyAlignment="1">
      <alignment vertical="center" wrapText="1"/>
    </xf>
    <xf numFmtId="3" fontId="13" fillId="0" borderId="40" xfId="0" applyNumberFormat="1" applyFont="1" applyFill="1" applyBorder="1" applyAlignment="1" applyProtection="1">
      <alignment vertical="center" wrapText="1"/>
      <protection locked="0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36" xfId="0" applyFont="1" applyFill="1" applyBorder="1" applyAlignment="1" applyProtection="1">
      <alignment horizontal="center" vertical="center" wrapText="1"/>
    </xf>
    <xf numFmtId="0" fontId="13" fillId="0" borderId="4" xfId="9" applyNumberFormat="1" applyFont="1" applyFill="1" applyBorder="1" applyAlignment="1" applyProtection="1">
      <alignment horizontal="center" vertical="center" wrapText="1"/>
    </xf>
    <xf numFmtId="0" fontId="13" fillId="0" borderId="4" xfId="9" applyFont="1" applyFill="1" applyBorder="1" applyAlignment="1" applyProtection="1">
      <alignment horizontal="left" vertical="center" wrapText="1" indent="1"/>
    </xf>
    <xf numFmtId="3" fontId="13" fillId="0" borderId="4" xfId="0" applyNumberFormat="1" applyFont="1" applyFill="1" applyBorder="1" applyAlignment="1" applyProtection="1">
      <alignment vertical="center" wrapText="1"/>
      <protection locked="0"/>
    </xf>
    <xf numFmtId="0" fontId="13" fillId="0" borderId="33" xfId="0" applyFont="1" applyFill="1" applyBorder="1" applyAlignment="1">
      <alignment vertical="center" wrapText="1"/>
    </xf>
    <xf numFmtId="3" fontId="13" fillId="0" borderId="38" xfId="0" applyNumberFormat="1" applyFont="1" applyFill="1" applyBorder="1" applyAlignment="1" applyProtection="1">
      <alignment vertical="center" wrapText="1"/>
      <protection locked="0"/>
    </xf>
    <xf numFmtId="0" fontId="13" fillId="0" borderId="38" xfId="0" applyFont="1" applyFill="1" applyBorder="1" applyAlignment="1">
      <alignment vertical="center" wrapText="1"/>
    </xf>
    <xf numFmtId="3" fontId="13" fillId="0" borderId="42" xfId="0" applyNumberFormat="1" applyFont="1" applyFill="1" applyBorder="1" applyAlignment="1" applyProtection="1">
      <alignment vertical="center" wrapText="1"/>
      <protection locked="0"/>
    </xf>
    <xf numFmtId="0" fontId="13" fillId="0" borderId="42" xfId="0" applyFont="1" applyFill="1" applyBorder="1" applyAlignment="1">
      <alignment vertical="center" wrapText="1"/>
    </xf>
    <xf numFmtId="0" fontId="13" fillId="0" borderId="46" xfId="0" applyFont="1" applyFill="1" applyBorder="1" applyAlignment="1">
      <alignment vertical="center" wrapText="1"/>
    </xf>
    <xf numFmtId="3" fontId="13" fillId="2" borderId="9" xfId="0" applyNumberFormat="1" applyFont="1" applyFill="1" applyBorder="1" applyAlignment="1" applyProtection="1">
      <alignment horizontal="center" vertical="center" wrapText="1"/>
    </xf>
    <xf numFmtId="0" fontId="5" fillId="2" borderId="9" xfId="0" applyFont="1" applyFill="1" applyBorder="1" applyAlignment="1" applyProtection="1">
      <alignment horizontal="left" vertical="center" wrapText="1" indent="1"/>
    </xf>
    <xf numFmtId="0" fontId="13" fillId="2" borderId="16" xfId="0" applyFont="1" applyFill="1" applyBorder="1" applyAlignment="1">
      <alignment vertical="center" wrapText="1"/>
    </xf>
    <xf numFmtId="3" fontId="5" fillId="0" borderId="23" xfId="0" applyNumberFormat="1" applyFont="1" applyFill="1" applyBorder="1" applyAlignment="1" applyProtection="1">
      <alignment horizontal="right" vertical="center" wrapText="1" indent="1"/>
      <protection locked="0"/>
    </xf>
    <xf numFmtId="0" fontId="13" fillId="0" borderId="16" xfId="0" applyFont="1" applyFill="1" applyBorder="1" applyAlignment="1">
      <alignment vertical="center" wrapText="1"/>
    </xf>
    <xf numFmtId="0" fontId="13" fillId="0" borderId="22" xfId="0" applyFont="1" applyFill="1" applyBorder="1" applyAlignment="1">
      <alignment vertical="center" wrapText="1"/>
    </xf>
    <xf numFmtId="0" fontId="13" fillId="0" borderId="0" xfId="0" applyFont="1" applyFill="1" applyAlignment="1">
      <alignment horizontal="left" vertical="center" wrapText="1"/>
    </xf>
    <xf numFmtId="3" fontId="13" fillId="0" borderId="0" xfId="0" applyNumberFormat="1" applyFont="1" applyFill="1" applyAlignment="1">
      <alignment vertical="center" wrapText="1"/>
    </xf>
    <xf numFmtId="0" fontId="13" fillId="2" borderId="23" xfId="0" applyFont="1" applyFill="1" applyBorder="1" applyAlignment="1">
      <alignment vertical="center" wrapText="1"/>
    </xf>
    <xf numFmtId="0" fontId="13" fillId="2" borderId="11" xfId="0" applyFont="1" applyFill="1" applyBorder="1" applyAlignment="1">
      <alignment vertical="center" wrapText="1"/>
    </xf>
    <xf numFmtId="0" fontId="13" fillId="2" borderId="22" xfId="0" applyFont="1" applyFill="1" applyBorder="1" applyAlignment="1">
      <alignment vertical="center" wrapText="1"/>
    </xf>
    <xf numFmtId="0" fontId="13" fillId="0" borderId="14" xfId="0" applyFont="1" applyFill="1" applyBorder="1" applyAlignment="1">
      <alignment vertical="center" wrapText="1"/>
    </xf>
    <xf numFmtId="0" fontId="13" fillId="0" borderId="40" xfId="0" applyFont="1" applyFill="1" applyBorder="1" applyAlignment="1">
      <alignment vertical="center" wrapText="1"/>
    </xf>
    <xf numFmtId="0" fontId="13" fillId="0" borderId="4" xfId="0" applyFont="1" applyFill="1" applyBorder="1" applyAlignment="1">
      <alignment vertical="center" wrapText="1"/>
    </xf>
    <xf numFmtId="0" fontId="13" fillId="0" borderId="26" xfId="0" applyFont="1" applyFill="1" applyBorder="1" applyAlignment="1">
      <alignment vertical="center" wrapText="1"/>
    </xf>
    <xf numFmtId="0" fontId="13" fillId="0" borderId="33" xfId="9" applyFont="1" applyFill="1" applyBorder="1" applyAlignment="1" applyProtection="1">
      <alignment horizontal="left" vertical="center" wrapText="1" indent="1"/>
    </xf>
    <xf numFmtId="3" fontId="5" fillId="0" borderId="4" xfId="9" applyNumberFormat="1" applyFont="1" applyFill="1" applyBorder="1" applyAlignment="1" applyProtection="1">
      <alignment vertical="center" wrapText="1"/>
    </xf>
    <xf numFmtId="49" fontId="13" fillId="0" borderId="4" xfId="9" applyNumberFormat="1" applyFont="1" applyFill="1" applyBorder="1" applyAlignment="1" applyProtection="1">
      <alignment horizontal="center" vertical="center" wrapText="1"/>
    </xf>
    <xf numFmtId="0" fontId="13" fillId="0" borderId="4" xfId="9" applyFont="1" applyFill="1" applyBorder="1" applyAlignment="1" applyProtection="1">
      <alignment horizontal="left" indent="6"/>
    </xf>
    <xf numFmtId="0" fontId="13" fillId="0" borderId="4" xfId="9" applyNumberFormat="1" applyFont="1" applyFill="1" applyBorder="1" applyAlignment="1" applyProtection="1">
      <alignment horizontal="center" vertical="center"/>
    </xf>
    <xf numFmtId="3" fontId="5" fillId="2" borderId="24" xfId="0" applyNumberFormat="1" applyFont="1" applyFill="1" applyBorder="1" applyAlignment="1" applyProtection="1">
      <alignment vertical="center" wrapText="1"/>
    </xf>
    <xf numFmtId="0" fontId="13" fillId="2" borderId="9" xfId="0" applyFont="1" applyFill="1" applyBorder="1" applyAlignment="1">
      <alignment vertical="center" wrapText="1"/>
    </xf>
    <xf numFmtId="0" fontId="13" fillId="0" borderId="0" xfId="0" applyFont="1" applyFill="1" applyAlignment="1" applyProtection="1">
      <alignment horizontal="left" vertical="center" wrapText="1"/>
    </xf>
    <xf numFmtId="3" fontId="13" fillId="0" borderId="0" xfId="0" applyNumberFormat="1" applyFont="1" applyFill="1" applyAlignment="1" applyProtection="1">
      <alignment vertical="center" wrapText="1"/>
    </xf>
    <xf numFmtId="0" fontId="13" fillId="0" borderId="0" xfId="0" applyFont="1" applyFill="1" applyAlignment="1" applyProtection="1">
      <alignment vertical="center" wrapText="1"/>
    </xf>
    <xf numFmtId="0" fontId="13" fillId="0" borderId="29" xfId="0" applyFont="1" applyFill="1" applyBorder="1" applyAlignment="1">
      <alignment vertical="center" wrapText="1"/>
    </xf>
    <xf numFmtId="0" fontId="13" fillId="0" borderId="35" xfId="0" applyFont="1" applyFill="1" applyBorder="1" applyAlignment="1">
      <alignment vertical="center" wrapText="1"/>
    </xf>
    <xf numFmtId="0" fontId="13" fillId="0" borderId="45" xfId="0" applyFont="1" applyFill="1" applyBorder="1" applyAlignment="1">
      <alignment vertical="center" wrapText="1"/>
    </xf>
    <xf numFmtId="0" fontId="13" fillId="0" borderId="9" xfId="0" applyFont="1" applyFill="1" applyBorder="1" applyAlignment="1">
      <alignment vertical="center" wrapText="1"/>
    </xf>
    <xf numFmtId="0" fontId="13" fillId="0" borderId="6" xfId="0" applyFont="1" applyFill="1" applyBorder="1" applyAlignment="1">
      <alignment vertical="center" wrapText="1"/>
    </xf>
    <xf numFmtId="0" fontId="13" fillId="0" borderId="30" xfId="0" applyFont="1" applyFill="1" applyBorder="1" applyAlignment="1">
      <alignment vertical="center" wrapText="1"/>
    </xf>
    <xf numFmtId="49" fontId="13" fillId="2" borderId="9" xfId="9" applyNumberFormat="1" applyFont="1" applyFill="1" applyBorder="1" applyAlignment="1" applyProtection="1">
      <alignment horizontal="left" vertical="center" wrapText="1" indent="1"/>
    </xf>
    <xf numFmtId="0" fontId="5" fillId="2" borderId="10" xfId="0" applyFont="1" applyFill="1" applyBorder="1" applyAlignment="1" applyProtection="1">
      <alignment horizontal="left" vertical="center" wrapText="1" indent="1"/>
    </xf>
    <xf numFmtId="0" fontId="5" fillId="0" borderId="9" xfId="0" applyFont="1" applyFill="1" applyBorder="1" applyAlignment="1">
      <alignment vertical="center" wrapText="1"/>
    </xf>
    <xf numFmtId="0" fontId="13" fillId="0" borderId="5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vertical="center" wrapText="1"/>
    </xf>
    <xf numFmtId="3" fontId="13" fillId="0" borderId="32" xfId="0" applyNumberFormat="1" applyFont="1" applyFill="1" applyBorder="1" applyAlignment="1">
      <alignment vertical="center" wrapText="1"/>
    </xf>
    <xf numFmtId="0" fontId="13" fillId="0" borderId="51" xfId="0" applyFont="1" applyFill="1" applyBorder="1" applyAlignment="1">
      <alignment vertical="center" wrapText="1"/>
    </xf>
    <xf numFmtId="0" fontId="13" fillId="0" borderId="32" xfId="0" applyFont="1" applyFill="1" applyBorder="1" applyAlignment="1">
      <alignment vertical="center" wrapText="1"/>
    </xf>
    <xf numFmtId="3" fontId="13" fillId="0" borderId="6" xfId="0" applyNumberFormat="1" applyFont="1" applyFill="1" applyBorder="1" applyAlignment="1" applyProtection="1">
      <alignment vertical="center" wrapText="1"/>
      <protection locked="0"/>
    </xf>
    <xf numFmtId="3" fontId="13" fillId="0" borderId="33" xfId="0" applyNumberFormat="1" applyFont="1" applyFill="1" applyBorder="1" applyAlignment="1">
      <alignment vertical="center" wrapText="1"/>
    </xf>
    <xf numFmtId="3" fontId="13" fillId="0" borderId="38" xfId="0" applyNumberFormat="1" applyFont="1" applyFill="1" applyBorder="1" applyAlignment="1">
      <alignment vertical="center" wrapText="1"/>
    </xf>
    <xf numFmtId="3" fontId="13" fillId="0" borderId="42" xfId="0" applyNumberFormat="1" applyFont="1" applyFill="1" applyBorder="1" applyAlignment="1">
      <alignment vertical="center" wrapText="1"/>
    </xf>
    <xf numFmtId="3" fontId="13" fillId="0" borderId="30" xfId="0" applyNumberFormat="1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vertical="center" wrapText="1"/>
    </xf>
    <xf numFmtId="3" fontId="4" fillId="0" borderId="15" xfId="9" applyNumberFormat="1" applyFont="1" applyFill="1" applyBorder="1" applyAlignment="1" applyProtection="1">
      <alignment vertical="center" wrapText="1"/>
      <protection locked="0"/>
    </xf>
    <xf numFmtId="3" fontId="4" fillId="0" borderId="32" xfId="9" applyNumberFormat="1" applyFont="1" applyFill="1" applyBorder="1" applyAlignment="1" applyProtection="1">
      <alignment vertical="center" wrapText="1"/>
      <protection locked="0"/>
    </xf>
    <xf numFmtId="3" fontId="7" fillId="2" borderId="9" xfId="9" applyNumberFormat="1" applyFont="1" applyFill="1" applyBorder="1" applyAlignment="1" applyProtection="1">
      <alignment horizontal="right" vertical="center" wrapText="1"/>
      <protection locked="0"/>
    </xf>
    <xf numFmtId="3" fontId="7" fillId="2" borderId="16" xfId="9" applyNumberFormat="1" applyFont="1" applyFill="1" applyBorder="1" applyAlignment="1" applyProtection="1">
      <alignment horizontal="right" vertical="center" wrapText="1"/>
      <protection locked="0"/>
    </xf>
    <xf numFmtId="3" fontId="5" fillId="0" borderId="18" xfId="0" applyNumberFormat="1" applyFont="1" applyFill="1" applyBorder="1" applyAlignment="1" applyProtection="1">
      <alignment horizontal="right" vertical="center" wrapText="1" indent="1"/>
      <protection locked="0"/>
    </xf>
    <xf numFmtId="3" fontId="13" fillId="0" borderId="44" xfId="0" applyNumberFormat="1" applyFont="1" applyFill="1" applyBorder="1" applyAlignment="1">
      <alignment vertical="center" wrapText="1"/>
    </xf>
    <xf numFmtId="0" fontId="13" fillId="0" borderId="44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vertical="center" wrapText="1"/>
    </xf>
    <xf numFmtId="3" fontId="4" fillId="0" borderId="14" xfId="9" applyNumberFormat="1" applyFont="1" applyFill="1" applyBorder="1" applyAlignment="1" applyProtection="1">
      <alignment vertical="center" wrapText="1"/>
      <protection locked="0"/>
    </xf>
    <xf numFmtId="3" fontId="29" fillId="2" borderId="22" xfId="9" applyNumberFormat="1" applyFont="1" applyFill="1" applyBorder="1" applyAlignment="1" applyProtection="1">
      <alignment horizontal="right" vertical="center" wrapText="1"/>
    </xf>
    <xf numFmtId="3" fontId="10" fillId="0" borderId="3" xfId="9" applyNumberFormat="1" applyFont="1" applyFill="1" applyBorder="1" applyAlignment="1" applyProtection="1">
      <alignment horizontal="center" vertical="center" wrapText="1"/>
    </xf>
    <xf numFmtId="3" fontId="10" fillId="0" borderId="1" xfId="9" applyNumberFormat="1" applyFont="1" applyFill="1" applyBorder="1" applyAlignment="1" applyProtection="1">
      <alignment horizontal="center" vertical="center" wrapText="1"/>
    </xf>
    <xf numFmtId="3" fontId="10" fillId="0" borderId="13" xfId="9" applyNumberFormat="1" applyFont="1" applyFill="1" applyBorder="1" applyAlignment="1" applyProtection="1">
      <alignment horizontal="center" vertical="center"/>
    </xf>
    <xf numFmtId="3" fontId="10" fillId="0" borderId="53" xfId="9" applyNumberFormat="1" applyFont="1" applyFill="1" applyBorder="1" applyAlignment="1" applyProtection="1">
      <alignment horizontal="center" vertical="center"/>
    </xf>
    <xf numFmtId="3" fontId="10" fillId="0" borderId="3" xfId="9" applyNumberFormat="1" applyFont="1" applyFill="1" applyBorder="1" applyAlignment="1" applyProtection="1">
      <alignment horizontal="center" vertical="center"/>
    </xf>
    <xf numFmtId="3" fontId="10" fillId="0" borderId="1" xfId="9" applyNumberFormat="1" applyFont="1" applyFill="1" applyBorder="1" applyAlignment="1" applyProtection="1">
      <alignment horizontal="center" vertical="center"/>
    </xf>
    <xf numFmtId="3" fontId="4" fillId="0" borderId="27" xfId="9" applyNumberFormat="1" applyFont="1" applyFill="1" applyBorder="1" applyAlignment="1" applyProtection="1">
      <alignment horizontal="left" vertical="center" wrapText="1" indent="1"/>
    </xf>
    <xf numFmtId="3" fontId="10" fillId="2" borderId="3" xfId="9" applyNumberFormat="1" applyFont="1" applyFill="1" applyBorder="1" applyAlignment="1" applyProtection="1">
      <alignment horizontal="center" vertical="center" wrapText="1"/>
    </xf>
    <xf numFmtId="3" fontId="10" fillId="2" borderId="8" xfId="9" applyNumberFormat="1" applyFont="1" applyFill="1" applyBorder="1" applyAlignment="1" applyProtection="1">
      <alignment horizontal="center" vertical="center" wrapText="1"/>
    </xf>
    <xf numFmtId="3" fontId="10" fillId="2" borderId="8" xfId="9" applyNumberFormat="1" applyFont="1" applyFill="1" applyBorder="1" applyAlignment="1" applyProtection="1">
      <alignment horizontal="center" vertical="center"/>
    </xf>
    <xf numFmtId="3" fontId="10" fillId="0" borderId="52" xfId="9" applyNumberFormat="1" applyFont="1" applyFill="1" applyBorder="1" applyAlignment="1" applyProtection="1">
      <alignment horizontal="center" vertical="center" wrapText="1"/>
    </xf>
    <xf numFmtId="0" fontId="20" fillId="2" borderId="54" xfId="11" applyFont="1" applyFill="1" applyBorder="1" applyAlignment="1" applyProtection="1">
      <alignment horizontal="center" vertical="center" wrapText="1"/>
    </xf>
    <xf numFmtId="0" fontId="8" fillId="2" borderId="14" xfId="11" applyFont="1" applyFill="1" applyBorder="1" applyAlignment="1" applyProtection="1">
      <alignment horizontal="left" vertical="center" indent="1"/>
    </xf>
    <xf numFmtId="166" fontId="15" fillId="2" borderId="14" xfId="11" applyNumberFormat="1" applyFont="1" applyFill="1" applyBorder="1" applyAlignment="1" applyProtection="1">
      <alignment vertical="center"/>
    </xf>
    <xf numFmtId="0" fontId="20" fillId="2" borderId="54" xfId="11" applyFont="1" applyFill="1" applyBorder="1" applyAlignment="1" applyProtection="1">
      <alignment horizontal="left" vertical="center"/>
    </xf>
    <xf numFmtId="3" fontId="18" fillId="2" borderId="14" xfId="11" applyNumberFormat="1" applyFont="1" applyFill="1" applyBorder="1" applyAlignment="1" applyProtection="1">
      <alignment horizontal="center" vertical="center"/>
    </xf>
    <xf numFmtId="166" fontId="15" fillId="2" borderId="11" xfId="11" applyNumberFormat="1" applyFont="1" applyFill="1" applyBorder="1" applyProtection="1"/>
    <xf numFmtId="0" fontId="5" fillId="0" borderId="8" xfId="0" applyFont="1" applyFill="1" applyBorder="1" applyAlignment="1" applyProtection="1">
      <alignment horizontal="center" vertical="center" wrapText="1"/>
    </xf>
    <xf numFmtId="0" fontId="5" fillId="0" borderId="16" xfId="0" applyFont="1" applyFill="1" applyBorder="1" applyAlignment="1" applyProtection="1">
      <alignment horizontal="center" vertical="center" wrapText="1"/>
    </xf>
    <xf numFmtId="49" fontId="13" fillId="0" borderId="16" xfId="9" applyNumberFormat="1" applyFont="1" applyFill="1" applyBorder="1" applyAlignment="1" applyProtection="1">
      <alignment horizontal="left" vertical="center" wrapText="1" indent="1"/>
    </xf>
    <xf numFmtId="0" fontId="5" fillId="0" borderId="10" xfId="0" applyFont="1" applyFill="1" applyBorder="1" applyAlignment="1" applyProtection="1">
      <alignment horizontal="left" vertical="center" wrapText="1" indent="1"/>
    </xf>
    <xf numFmtId="3" fontId="5" fillId="0" borderId="9" xfId="0" applyNumberFormat="1" applyFont="1" applyFill="1" applyBorder="1" applyAlignment="1" applyProtection="1">
      <alignment vertical="center" wrapText="1"/>
    </xf>
    <xf numFmtId="3" fontId="5" fillId="0" borderId="16" xfId="0" applyNumberFormat="1" applyFont="1" applyFill="1" applyBorder="1" applyAlignment="1" applyProtection="1">
      <alignment vertical="center" wrapText="1"/>
    </xf>
    <xf numFmtId="3" fontId="5" fillId="0" borderId="22" xfId="0" applyNumberFormat="1" applyFont="1" applyFill="1" applyBorder="1" applyAlignment="1" applyProtection="1">
      <alignment vertical="center" wrapText="1"/>
    </xf>
    <xf numFmtId="0" fontId="16" fillId="0" borderId="29" xfId="11" applyFont="1" applyFill="1" applyBorder="1" applyAlignment="1" applyProtection="1">
      <alignment horizontal="left" vertical="center" indent="1"/>
    </xf>
    <xf numFmtId="166" fontId="15" fillId="2" borderId="22" xfId="11" applyNumberFormat="1" applyFont="1" applyFill="1" applyBorder="1" applyAlignment="1" applyProtection="1">
      <alignment vertical="center"/>
    </xf>
    <xf numFmtId="3" fontId="17" fillId="2" borderId="22" xfId="0" applyNumberFormat="1" applyFont="1" applyFill="1" applyBorder="1" applyAlignment="1" applyProtection="1">
      <alignment vertical="center" wrapText="1"/>
    </xf>
    <xf numFmtId="0" fontId="0" fillId="5" borderId="0" xfId="0" applyFill="1" applyAlignment="1">
      <alignment vertical="center" wrapText="1"/>
    </xf>
    <xf numFmtId="0" fontId="33" fillId="0" borderId="0" xfId="0" applyFont="1" applyFill="1" applyAlignment="1">
      <alignment vertical="center" wrapText="1"/>
    </xf>
    <xf numFmtId="0" fontId="21" fillId="0" borderId="16" xfId="0" applyFont="1" applyFill="1" applyBorder="1" applyAlignment="1">
      <alignment vertical="center" wrapText="1"/>
    </xf>
    <xf numFmtId="3" fontId="10" fillId="6" borderId="8" xfId="9" applyNumberFormat="1" applyFont="1" applyFill="1" applyBorder="1" applyAlignment="1" applyProtection="1">
      <alignment horizontal="center" vertical="center" wrapText="1"/>
    </xf>
    <xf numFmtId="3" fontId="7" fillId="6" borderId="9" xfId="9" applyNumberFormat="1" applyFont="1" applyFill="1" applyBorder="1" applyAlignment="1" applyProtection="1">
      <alignment horizontal="left" vertical="center" wrapText="1" indent="1"/>
    </xf>
    <xf numFmtId="3" fontId="7" fillId="6" borderId="9" xfId="9" applyNumberFormat="1" applyFont="1" applyFill="1" applyBorder="1" applyAlignment="1" applyProtection="1">
      <alignment horizontal="right" vertical="center" wrapText="1"/>
      <protection locked="0"/>
    </xf>
    <xf numFmtId="3" fontId="7" fillId="6" borderId="22" xfId="9" applyNumberFormat="1" applyFont="1" applyFill="1" applyBorder="1" applyAlignment="1" applyProtection="1">
      <alignment horizontal="right" vertical="center" wrapText="1"/>
      <protection locked="0"/>
    </xf>
    <xf numFmtId="3" fontId="7" fillId="6" borderId="9" xfId="9" applyNumberFormat="1" applyFont="1" applyFill="1" applyBorder="1" applyAlignment="1" applyProtection="1">
      <alignment horizontal="left" vertical="center" indent="1" shrinkToFit="1"/>
    </xf>
    <xf numFmtId="3" fontId="4" fillId="0" borderId="34" xfId="9" applyNumberFormat="1" applyFont="1" applyFill="1" applyBorder="1" applyAlignment="1" applyProtection="1">
      <alignment horizontal="right" vertical="center" wrapText="1"/>
      <protection locked="0"/>
    </xf>
    <xf numFmtId="166" fontId="23" fillId="2" borderId="20" xfId="0" applyNumberFormat="1" applyFont="1" applyFill="1" applyBorder="1" applyAlignment="1">
      <alignment horizontal="centerContinuous" vertical="center" wrapText="1"/>
    </xf>
    <xf numFmtId="166" fontId="23" fillId="2" borderId="58" xfId="0" applyNumberFormat="1" applyFont="1" applyFill="1" applyBorder="1" applyAlignment="1">
      <alignment horizontal="centerContinuous" vertical="center" wrapText="1"/>
    </xf>
    <xf numFmtId="166" fontId="23" fillId="2" borderId="34" xfId="0" applyNumberFormat="1" applyFont="1" applyFill="1" applyBorder="1" applyAlignment="1">
      <alignment horizontal="centerContinuous" vertical="center" wrapText="1"/>
    </xf>
    <xf numFmtId="166" fontId="23" fillId="2" borderId="38" xfId="0" applyNumberFormat="1" applyFont="1" applyFill="1" applyBorder="1" applyAlignment="1">
      <alignment horizontal="center" vertical="center" wrapText="1"/>
    </xf>
    <xf numFmtId="166" fontId="23" fillId="4" borderId="3" xfId="0" applyNumberFormat="1" applyFont="1" applyFill="1" applyBorder="1" applyAlignment="1">
      <alignment horizontal="right" vertical="center" wrapText="1"/>
    </xf>
    <xf numFmtId="166" fontId="23" fillId="4" borderId="38" xfId="0" applyNumberFormat="1" applyFont="1" applyFill="1" applyBorder="1" applyAlignment="1">
      <alignment horizontal="center" vertical="center" wrapText="1"/>
    </xf>
    <xf numFmtId="166" fontId="27" fillId="0" borderId="47" xfId="0" applyNumberFormat="1" applyFont="1" applyFill="1" applyBorder="1" applyAlignment="1">
      <alignment horizontal="right" vertical="center" wrapText="1"/>
    </xf>
    <xf numFmtId="166" fontId="27" fillId="0" borderId="30" xfId="0" applyNumberFormat="1" applyFont="1" applyFill="1" applyBorder="1" applyAlignment="1" applyProtection="1">
      <alignment vertical="center" wrapText="1"/>
      <protection locked="0"/>
    </xf>
    <xf numFmtId="166" fontId="27" fillId="2" borderId="3" xfId="0" applyNumberFormat="1" applyFont="1" applyFill="1" applyBorder="1" applyAlignment="1">
      <alignment horizontal="right" vertical="center" wrapText="1"/>
    </xf>
    <xf numFmtId="166" fontId="23" fillId="2" borderId="38" xfId="0" applyNumberFormat="1" applyFont="1" applyFill="1" applyBorder="1" applyAlignment="1" applyProtection="1">
      <alignment vertical="center" wrapText="1"/>
    </xf>
    <xf numFmtId="166" fontId="27" fillId="0" borderId="30" xfId="0" applyNumberFormat="1" applyFont="1" applyFill="1" applyBorder="1" applyAlignment="1" applyProtection="1">
      <alignment horizontal="right" vertical="center" wrapText="1"/>
      <protection locked="0"/>
    </xf>
    <xf numFmtId="166" fontId="23" fillId="2" borderId="26" xfId="0" applyNumberFormat="1" applyFont="1" applyFill="1" applyBorder="1" applyAlignment="1" applyProtection="1">
      <alignment vertical="center" wrapText="1"/>
    </xf>
    <xf numFmtId="166" fontId="23" fillId="4" borderId="47" xfId="0" applyNumberFormat="1" applyFont="1" applyFill="1" applyBorder="1" applyAlignment="1">
      <alignment horizontal="right" vertical="center" wrapText="1"/>
    </xf>
    <xf numFmtId="166" fontId="23" fillId="4" borderId="30" xfId="0" applyNumberFormat="1" applyFont="1" applyFill="1" applyBorder="1" applyAlignment="1" applyProtection="1">
      <alignment horizontal="right" vertical="center" wrapText="1"/>
    </xf>
    <xf numFmtId="166" fontId="23" fillId="2" borderId="60" xfId="0" applyNumberFormat="1" applyFont="1" applyFill="1" applyBorder="1" applyAlignment="1">
      <alignment horizontal="right" vertical="center" wrapText="1"/>
    </xf>
    <xf numFmtId="166" fontId="27" fillId="2" borderId="38" xfId="0" applyNumberFormat="1" applyFont="1" applyFill="1" applyBorder="1" applyAlignment="1" applyProtection="1">
      <alignment vertical="center" wrapText="1"/>
    </xf>
    <xf numFmtId="166" fontId="23" fillId="2" borderId="38" xfId="0" applyNumberFormat="1" applyFont="1" applyFill="1" applyBorder="1" applyAlignment="1">
      <alignment vertical="center" wrapText="1"/>
    </xf>
    <xf numFmtId="166" fontId="23" fillId="2" borderId="61" xfId="0" applyNumberFormat="1" applyFont="1" applyFill="1" applyBorder="1" applyAlignment="1">
      <alignment horizontal="right" vertical="center" wrapText="1"/>
    </xf>
    <xf numFmtId="166" fontId="23" fillId="2" borderId="42" xfId="0" applyNumberFormat="1" applyFont="1" applyFill="1" applyBorder="1" applyAlignment="1">
      <alignment horizontal="left" vertical="center" wrapText="1" indent="1"/>
    </xf>
    <xf numFmtId="166" fontId="23" fillId="2" borderId="46" xfId="0" applyNumberFormat="1" applyFont="1" applyFill="1" applyBorder="1" applyAlignment="1">
      <alignment vertical="center" wrapText="1"/>
    </xf>
    <xf numFmtId="166" fontId="23" fillId="2" borderId="33" xfId="0" applyNumberFormat="1" applyFont="1" applyFill="1" applyBorder="1" applyAlignment="1">
      <alignment horizontal="center" vertical="center" wrapText="1"/>
    </xf>
    <xf numFmtId="166" fontId="23" fillId="4" borderId="33" xfId="0" applyNumberFormat="1" applyFont="1" applyFill="1" applyBorder="1" applyAlignment="1">
      <alignment horizontal="center" vertical="center" wrapText="1"/>
    </xf>
    <xf numFmtId="166" fontId="23" fillId="2" borderId="33" xfId="0" applyNumberFormat="1" applyFont="1" applyFill="1" applyBorder="1" applyAlignment="1" applyProtection="1">
      <alignment vertical="center" wrapText="1"/>
    </xf>
    <xf numFmtId="166" fontId="23" fillId="2" borderId="33" xfId="0" applyNumberFormat="1" applyFont="1" applyFill="1" applyBorder="1" applyAlignment="1">
      <alignment vertical="center" wrapText="1"/>
    </xf>
    <xf numFmtId="166" fontId="23" fillId="2" borderId="41" xfId="0" applyNumberFormat="1" applyFont="1" applyFill="1" applyBorder="1" applyAlignment="1">
      <alignment vertical="center" wrapText="1"/>
    </xf>
    <xf numFmtId="166" fontId="23" fillId="2" borderId="62" xfId="0" applyNumberFormat="1" applyFont="1" applyFill="1" applyBorder="1" applyAlignment="1">
      <alignment horizontal="centerContinuous" vertical="center" wrapText="1"/>
    </xf>
    <xf numFmtId="166" fontId="23" fillId="2" borderId="3" xfId="0" applyNumberFormat="1" applyFont="1" applyFill="1" applyBorder="1" applyAlignment="1">
      <alignment horizontal="center" vertical="center" wrapText="1"/>
    </xf>
    <xf numFmtId="166" fontId="23" fillId="4" borderId="3" xfId="0" applyNumberFormat="1" applyFont="1" applyFill="1" applyBorder="1" applyAlignment="1">
      <alignment horizontal="center" vertical="center" wrapText="1"/>
    </xf>
    <xf numFmtId="166" fontId="27" fillId="0" borderId="47" xfId="0" applyNumberFormat="1" applyFont="1" applyFill="1" applyBorder="1" applyAlignment="1" applyProtection="1">
      <alignment horizontal="left" vertical="center" wrapText="1" indent="1"/>
      <protection locked="0"/>
    </xf>
    <xf numFmtId="166" fontId="27" fillId="0" borderId="47" xfId="0" applyNumberFormat="1" applyFont="1" applyFill="1" applyBorder="1" applyAlignment="1">
      <alignment vertical="center" wrapText="1"/>
    </xf>
    <xf numFmtId="166" fontId="23" fillId="2" borderId="3" xfId="0" applyNumberFormat="1" applyFont="1" applyFill="1" applyBorder="1" applyAlignment="1" applyProtection="1">
      <alignment horizontal="left" vertical="center" wrapText="1" indent="1"/>
    </xf>
    <xf numFmtId="166" fontId="23" fillId="2" borderId="60" xfId="0" applyNumberFormat="1" applyFont="1" applyFill="1" applyBorder="1" applyAlignment="1" applyProtection="1">
      <alignment horizontal="left" vertical="center" wrapText="1" indent="1"/>
      <protection locked="0"/>
    </xf>
    <xf numFmtId="166" fontId="23" fillId="2" borderId="3" xfId="0" applyNumberFormat="1" applyFont="1" applyFill="1" applyBorder="1" applyAlignment="1">
      <alignment horizontal="left" vertical="center" wrapText="1" indent="1"/>
    </xf>
    <xf numFmtId="166" fontId="23" fillId="4" borderId="47" xfId="0" applyNumberFormat="1" applyFont="1" applyFill="1" applyBorder="1" applyAlignment="1">
      <alignment horizontal="left" vertical="center" wrapText="1" indent="1"/>
    </xf>
    <xf numFmtId="166" fontId="23" fillId="2" borderId="3" xfId="0" applyNumberFormat="1" applyFont="1" applyFill="1" applyBorder="1" applyAlignment="1" applyProtection="1">
      <alignment horizontal="left" vertical="center" wrapText="1" indent="1"/>
      <protection locked="0"/>
    </xf>
    <xf numFmtId="166" fontId="23" fillId="2" borderId="52" xfId="0" applyNumberFormat="1" applyFont="1" applyFill="1" applyBorder="1" applyAlignment="1">
      <alignment horizontal="left" vertical="center" wrapText="1" indent="1"/>
    </xf>
    <xf numFmtId="0" fontId="21" fillId="2" borderId="62" xfId="10" applyFont="1" applyFill="1" applyBorder="1" applyAlignment="1">
      <alignment horizontal="center" vertical="center" textRotation="90"/>
    </xf>
    <xf numFmtId="0" fontId="18" fillId="2" borderId="58" xfId="10" applyFont="1" applyFill="1" applyBorder="1" applyAlignment="1">
      <alignment horizontal="center" vertical="center" textRotation="90"/>
    </xf>
    <xf numFmtId="0" fontId="21" fillId="2" borderId="58" xfId="10" applyFont="1" applyFill="1" applyBorder="1" applyAlignment="1">
      <alignment horizontal="center" vertical="center" textRotation="90"/>
    </xf>
    <xf numFmtId="0" fontId="7" fillId="2" borderId="58" xfId="10" applyFont="1" applyFill="1" applyBorder="1" applyAlignment="1">
      <alignment horizontal="center" vertical="center"/>
    </xf>
    <xf numFmtId="0" fontId="20" fillId="0" borderId="60" xfId="10" applyFont="1" applyFill="1" applyBorder="1" applyAlignment="1">
      <alignment horizontal="center" vertical="center" textRotation="90"/>
    </xf>
    <xf numFmtId="0" fontId="23" fillId="0" borderId="47" xfId="10" applyFont="1" applyBorder="1"/>
    <xf numFmtId="0" fontId="21" fillId="0" borderId="0" xfId="10" applyFont="1" applyBorder="1" applyAlignment="1">
      <alignment horizontal="center"/>
    </xf>
    <xf numFmtId="0" fontId="13" fillId="0" borderId="0" xfId="10" applyFont="1" applyBorder="1"/>
    <xf numFmtId="0" fontId="13" fillId="0" borderId="47" xfId="10" applyFont="1" applyBorder="1"/>
    <xf numFmtId="0" fontId="10" fillId="0" borderId="0" xfId="10" applyFont="1" applyBorder="1"/>
    <xf numFmtId="0" fontId="13" fillId="2" borderId="59" xfId="10" applyFont="1" applyFill="1" applyBorder="1"/>
    <xf numFmtId="0" fontId="7" fillId="2" borderId="59" xfId="10" applyFont="1" applyFill="1" applyBorder="1" applyAlignment="1">
      <alignment vertical="center"/>
    </xf>
    <xf numFmtId="0" fontId="13" fillId="0" borderId="0" xfId="0" applyFont="1" applyFill="1" applyAlignment="1">
      <alignment horizontal="right" vertical="center" wrapText="1"/>
    </xf>
    <xf numFmtId="3" fontId="4" fillId="0" borderId="4" xfId="9" applyNumberFormat="1" applyFont="1" applyFill="1" applyBorder="1"/>
    <xf numFmtId="0" fontId="0" fillId="0" borderId="0" xfId="0" applyFill="1" applyAlignment="1">
      <alignment horizontal="right" vertical="center" wrapText="1"/>
    </xf>
    <xf numFmtId="166" fontId="23" fillId="0" borderId="12" xfId="0" applyNumberFormat="1" applyFont="1" applyFill="1" applyBorder="1" applyAlignment="1" applyProtection="1">
      <alignment horizontal="left" vertical="center" wrapText="1" indent="1"/>
      <protection locked="0"/>
    </xf>
    <xf numFmtId="166" fontId="23" fillId="0" borderId="26" xfId="0" applyNumberFormat="1" applyFont="1" applyFill="1" applyBorder="1" applyAlignment="1" applyProtection="1">
      <alignment vertical="center" wrapText="1"/>
    </xf>
    <xf numFmtId="166" fontId="32" fillId="0" borderId="12" xfId="0" applyNumberFormat="1" applyFont="1" applyFill="1" applyBorder="1" applyAlignment="1" applyProtection="1">
      <alignment horizontal="left" vertical="center" wrapText="1" indent="1"/>
      <protection locked="0"/>
    </xf>
    <xf numFmtId="166" fontId="27" fillId="0" borderId="60" xfId="0" applyNumberFormat="1" applyFont="1" applyFill="1" applyBorder="1" applyAlignment="1">
      <alignment horizontal="right" vertical="center" wrapText="1"/>
    </xf>
    <xf numFmtId="166" fontId="27" fillId="0" borderId="26" xfId="0" applyNumberFormat="1" applyFont="1" applyFill="1" applyBorder="1" applyAlignment="1" applyProtection="1">
      <alignment horizontal="right" vertical="center" wrapText="1"/>
      <protection locked="0"/>
    </xf>
    <xf numFmtId="3" fontId="7" fillId="0" borderId="0" xfId="9" applyNumberFormat="1" applyFont="1" applyFill="1" applyBorder="1" applyAlignment="1" applyProtection="1">
      <alignment horizontal="center" vertical="center"/>
    </xf>
    <xf numFmtId="3" fontId="7" fillId="0" borderId="0" xfId="9" applyNumberFormat="1" applyFont="1" applyFill="1" applyBorder="1" applyAlignment="1">
      <alignment horizontal="center" wrapText="1"/>
    </xf>
    <xf numFmtId="3" fontId="4" fillId="0" borderId="29" xfId="9" applyNumberFormat="1" applyFont="1" applyFill="1" applyBorder="1"/>
    <xf numFmtId="3" fontId="5" fillId="7" borderId="58" xfId="10" applyNumberFormat="1" applyFont="1" applyFill="1" applyBorder="1" applyAlignment="1">
      <alignment horizontal="center" vertical="center" wrapText="1"/>
    </xf>
    <xf numFmtId="3" fontId="20" fillId="0" borderId="12" xfId="10" applyNumberFormat="1" applyFont="1" applyFill="1" applyBorder="1" applyAlignment="1">
      <alignment horizontal="center" vertical="center" wrapText="1"/>
    </xf>
    <xf numFmtId="3" fontId="6" fillId="0" borderId="0" xfId="10" applyNumberFormat="1" applyFont="1" applyBorder="1" applyAlignment="1">
      <alignment horizontal="right"/>
    </xf>
    <xf numFmtId="3" fontId="17" fillId="0" borderId="0" xfId="10" applyNumberFormat="1" applyFont="1" applyBorder="1" applyAlignment="1">
      <alignment horizontal="right"/>
    </xf>
    <xf numFmtId="3" fontId="31" fillId="0" borderId="0" xfId="10" applyNumberFormat="1" applyFont="1" applyBorder="1" applyAlignment="1">
      <alignment horizontal="right"/>
    </xf>
    <xf numFmtId="3" fontId="10" fillId="0" borderId="0" xfId="10" applyNumberFormat="1" applyFont="1" applyBorder="1" applyAlignment="1">
      <alignment horizontal="right"/>
    </xf>
    <xf numFmtId="0" fontId="0" fillId="0" borderId="30" xfId="0" applyBorder="1"/>
    <xf numFmtId="0" fontId="21" fillId="7" borderId="58" xfId="0" applyFont="1" applyFill="1" applyBorder="1" applyAlignment="1">
      <alignment horizontal="center" vertical="center" wrapText="1"/>
    </xf>
    <xf numFmtId="0" fontId="21" fillId="7" borderId="58" xfId="10" applyFont="1" applyFill="1" applyBorder="1" applyAlignment="1">
      <alignment horizontal="center" vertical="center" wrapText="1"/>
    </xf>
    <xf numFmtId="0" fontId="21" fillId="7" borderId="34" xfId="0" applyFont="1" applyFill="1" applyBorder="1" applyAlignment="1">
      <alignment horizontal="center" vertical="center" wrapText="1"/>
    </xf>
    <xf numFmtId="0" fontId="21" fillId="0" borderId="12" xfId="1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0" borderId="26" xfId="0" applyFont="1" applyBorder="1" applyAlignment="1">
      <alignment horizontal="center"/>
    </xf>
    <xf numFmtId="3" fontId="7" fillId="7" borderId="59" xfId="10" applyNumberFormat="1" applyFont="1" applyFill="1" applyBorder="1" applyAlignment="1">
      <alignment horizontal="right" vertical="center"/>
    </xf>
    <xf numFmtId="3" fontId="15" fillId="0" borderId="16" xfId="0" applyNumberFormat="1" applyFont="1" applyFill="1" applyBorder="1" applyAlignment="1" applyProtection="1">
      <alignment horizontal="center" vertical="center" wrapText="1"/>
    </xf>
    <xf numFmtId="3" fontId="5" fillId="2" borderId="0" xfId="0" applyNumberFormat="1" applyFont="1" applyFill="1" applyBorder="1" applyAlignment="1" applyProtection="1">
      <alignment horizontal="center" vertical="center" wrapText="1"/>
    </xf>
    <xf numFmtId="3" fontId="13" fillId="0" borderId="2" xfId="0" applyNumberFormat="1" applyFont="1" applyFill="1" applyBorder="1" applyAlignment="1" applyProtection="1">
      <alignment vertical="center" wrapText="1"/>
      <protection locked="0"/>
    </xf>
    <xf numFmtId="3" fontId="5" fillId="0" borderId="0" xfId="0" applyNumberFormat="1" applyFont="1" applyFill="1" applyBorder="1" applyAlignment="1" applyProtection="1">
      <alignment horizontal="right" vertical="center" wrapText="1" indent="1"/>
      <protection locked="0"/>
    </xf>
    <xf numFmtId="3" fontId="13" fillId="0" borderId="0" xfId="0" applyNumberFormat="1" applyFont="1" applyFill="1" applyBorder="1" applyAlignment="1">
      <alignment vertical="center" wrapText="1"/>
    </xf>
    <xf numFmtId="3" fontId="4" fillId="0" borderId="33" xfId="9" applyNumberFormat="1" applyFont="1" applyFill="1" applyBorder="1" applyAlignment="1" applyProtection="1">
      <alignment vertical="center" wrapText="1"/>
      <protection locked="0"/>
    </xf>
    <xf numFmtId="3" fontId="17" fillId="0" borderId="0" xfId="10" applyNumberFormat="1" applyFont="1" applyBorder="1" applyAlignment="1">
      <alignment horizontal="right"/>
    </xf>
    <xf numFmtId="3" fontId="0" fillId="0" borderId="0" xfId="0" applyNumberFormat="1" applyFill="1" applyAlignment="1">
      <alignment vertical="center" wrapText="1"/>
    </xf>
    <xf numFmtId="3" fontId="17" fillId="2" borderId="9" xfId="0" applyNumberFormat="1" applyFont="1" applyFill="1" applyBorder="1" applyAlignment="1" applyProtection="1">
      <alignment vertical="center" wrapText="1"/>
    </xf>
    <xf numFmtId="3" fontId="5" fillId="0" borderId="4" xfId="9" applyNumberFormat="1" applyFont="1" applyFill="1" applyBorder="1" applyAlignment="1" applyProtection="1">
      <alignment vertical="center" wrapText="1"/>
    </xf>
    <xf numFmtId="3" fontId="10" fillId="0" borderId="0" xfId="9" applyNumberFormat="1" applyFont="1" applyFill="1"/>
    <xf numFmtId="3" fontId="7" fillId="0" borderId="18" xfId="9" applyNumberFormat="1" applyFont="1" applyFill="1" applyBorder="1" applyAlignment="1" applyProtection="1">
      <alignment vertical="center" wrapText="1"/>
    </xf>
    <xf numFmtId="3" fontId="7" fillId="0" borderId="44" xfId="9" applyNumberFormat="1" applyFont="1" applyFill="1" applyBorder="1" applyAlignment="1" applyProtection="1">
      <alignment vertical="center" wrapText="1"/>
    </xf>
    <xf numFmtId="3" fontId="10" fillId="0" borderId="18" xfId="9" applyNumberFormat="1" applyFont="1" applyFill="1" applyBorder="1" applyAlignment="1" applyProtection="1">
      <alignment horizontal="center" vertical="center" wrapText="1"/>
    </xf>
    <xf numFmtId="3" fontId="10" fillId="0" borderId="44" xfId="9" applyNumberFormat="1" applyFont="1" applyFill="1" applyBorder="1" applyAlignment="1" applyProtection="1">
      <alignment horizontal="center" vertical="center" wrapText="1"/>
    </xf>
    <xf numFmtId="3" fontId="10" fillId="0" borderId="0" xfId="9" applyNumberFormat="1" applyFont="1" applyFill="1" applyBorder="1" applyAlignment="1" applyProtection="1">
      <alignment vertical="center" wrapText="1"/>
    </xf>
    <xf numFmtId="3" fontId="7" fillId="0" borderId="0" xfId="9" applyNumberFormat="1" applyFont="1" applyAlignment="1">
      <alignment horizontal="center" wrapText="1"/>
    </xf>
    <xf numFmtId="3" fontId="4" fillId="0" borderId="0" xfId="9" applyNumberFormat="1" applyFont="1"/>
    <xf numFmtId="3" fontId="29" fillId="0" borderId="0" xfId="9" applyNumberFormat="1" applyFont="1" applyAlignment="1">
      <alignment horizontal="left" vertical="center"/>
    </xf>
    <xf numFmtId="3" fontId="17" fillId="2" borderId="8" xfId="9" applyNumberFormat="1" applyFont="1" applyFill="1" applyBorder="1" applyAlignment="1">
      <alignment horizontal="center" vertical="center" wrapText="1"/>
    </xf>
    <xf numFmtId="3" fontId="7" fillId="2" borderId="9" xfId="9" applyNumberFormat="1" applyFont="1" applyFill="1" applyBorder="1" applyAlignment="1">
      <alignment vertical="center" wrapText="1"/>
    </xf>
    <xf numFmtId="3" fontId="7" fillId="2" borderId="9" xfId="9" applyNumberFormat="1" applyFont="1" applyFill="1" applyBorder="1" applyAlignment="1">
      <alignment horizontal="right" vertical="center" wrapText="1"/>
    </xf>
    <xf numFmtId="3" fontId="7" fillId="2" borderId="16" xfId="9" applyNumberFormat="1" applyFont="1" applyFill="1" applyBorder="1" applyAlignment="1">
      <alignment horizontal="right" vertical="center" wrapText="1"/>
    </xf>
    <xf numFmtId="3" fontId="7" fillId="2" borderId="11" xfId="9" applyNumberFormat="1" applyFont="1" applyFill="1" applyBorder="1" applyAlignment="1">
      <alignment horizontal="right" vertical="center" wrapText="1"/>
    </xf>
    <xf numFmtId="3" fontId="10" fillId="0" borderId="13" xfId="9" applyNumberFormat="1" applyBorder="1" applyAlignment="1">
      <alignment horizontal="center" vertical="center" wrapText="1"/>
    </xf>
    <xf numFmtId="3" fontId="4" fillId="0" borderId="29" xfId="9" applyNumberFormat="1" applyFont="1" applyBorder="1" applyAlignment="1">
      <alignment horizontal="left" vertical="center" wrapText="1" indent="1"/>
    </xf>
    <xf numFmtId="3" fontId="17" fillId="0" borderId="29" xfId="9" applyNumberFormat="1" applyFont="1" applyBorder="1" applyAlignment="1">
      <alignment horizontal="right" vertical="center" wrapText="1"/>
    </xf>
    <xf numFmtId="3" fontId="17" fillId="0" borderId="40" xfId="9" applyNumberFormat="1" applyFont="1" applyBorder="1" applyAlignment="1">
      <alignment horizontal="right" vertical="center" wrapText="1"/>
    </xf>
    <xf numFmtId="3" fontId="10" fillId="0" borderId="3" xfId="9" applyNumberFormat="1" applyBorder="1" applyAlignment="1">
      <alignment horizontal="center" vertical="center" wrapText="1"/>
    </xf>
    <xf numFmtId="3" fontId="4" fillId="0" borderId="4" xfId="9" applyNumberFormat="1" applyFont="1" applyBorder="1" applyAlignment="1">
      <alignment horizontal="left" vertical="center" wrapText="1" indent="1"/>
    </xf>
    <xf numFmtId="3" fontId="4" fillId="0" borderId="4" xfId="9" applyNumberFormat="1" applyFont="1" applyBorder="1" applyAlignment="1">
      <alignment horizontal="right" vertical="center" wrapText="1"/>
    </xf>
    <xf numFmtId="3" fontId="4" fillId="0" borderId="38" xfId="9" applyNumberFormat="1" applyFont="1" applyBorder="1" applyAlignment="1">
      <alignment horizontal="right" vertical="center" wrapText="1"/>
    </xf>
    <xf numFmtId="3" fontId="4" fillId="0" borderId="5" xfId="9" applyNumberFormat="1" applyFont="1" applyBorder="1" applyAlignment="1">
      <alignment horizontal="left" indent="5"/>
    </xf>
    <xf numFmtId="3" fontId="10" fillId="0" borderId="1" xfId="9" applyNumberFormat="1" applyBorder="1" applyAlignment="1">
      <alignment horizontal="center" vertical="center" wrapText="1"/>
    </xf>
    <xf numFmtId="3" fontId="4" fillId="0" borderId="27" xfId="9" applyNumberFormat="1" applyFont="1" applyBorder="1" applyAlignment="1">
      <alignment horizontal="left" vertical="center" wrapText="1" indent="1"/>
    </xf>
    <xf numFmtId="3" fontId="17" fillId="0" borderId="27" xfId="9" applyNumberFormat="1" applyFont="1" applyBorder="1" applyAlignment="1">
      <alignment horizontal="right" vertical="center" wrapText="1"/>
    </xf>
    <xf numFmtId="3" fontId="17" fillId="0" borderId="45" xfId="9" applyNumberFormat="1" applyFont="1" applyBorder="1" applyAlignment="1">
      <alignment horizontal="right" vertical="center" wrapText="1"/>
    </xf>
    <xf numFmtId="3" fontId="4" fillId="0" borderId="27" xfId="9" applyNumberFormat="1" applyFont="1" applyBorder="1" applyAlignment="1">
      <alignment horizontal="right" vertical="center" wrapText="1"/>
    </xf>
    <xf numFmtId="3" fontId="4" fillId="0" borderId="45" xfId="9" applyNumberFormat="1" applyFont="1" applyBorder="1" applyAlignment="1">
      <alignment horizontal="right" vertical="center" wrapText="1"/>
    </xf>
    <xf numFmtId="3" fontId="10" fillId="0" borderId="52" xfId="9" applyNumberFormat="1" applyBorder="1" applyAlignment="1">
      <alignment horizontal="center" vertical="center" wrapText="1"/>
    </xf>
    <xf numFmtId="3" fontId="4" fillId="0" borderId="42" xfId="9" applyNumberFormat="1" applyFont="1" applyBorder="1" applyAlignment="1">
      <alignment horizontal="left" indent="5"/>
    </xf>
    <xf numFmtId="3" fontId="4" fillId="0" borderId="42" xfId="9" applyNumberFormat="1" applyFont="1" applyBorder="1" applyAlignment="1">
      <alignment horizontal="right" vertical="center" wrapText="1"/>
    </xf>
    <xf numFmtId="3" fontId="4" fillId="0" borderId="46" xfId="9" applyNumberFormat="1" applyFont="1" applyBorder="1" applyAlignment="1">
      <alignment horizontal="right" vertical="center" wrapText="1"/>
    </xf>
    <xf numFmtId="3" fontId="7" fillId="0" borderId="0" xfId="9" applyNumberFormat="1" applyFont="1" applyAlignment="1">
      <alignment horizontal="center"/>
    </xf>
    <xf numFmtId="3" fontId="29" fillId="0" borderId="0" xfId="9" applyNumberFormat="1" applyFont="1" applyAlignment="1">
      <alignment horizontal="left" vertical="center" indent="1"/>
    </xf>
    <xf numFmtId="3" fontId="7" fillId="2" borderId="24" xfId="9" applyNumberFormat="1" applyFont="1" applyFill="1" applyBorder="1" applyAlignment="1">
      <alignment vertical="center" wrapText="1"/>
    </xf>
    <xf numFmtId="3" fontId="7" fillId="2" borderId="22" xfId="9" applyNumberFormat="1" applyFont="1" applyFill="1" applyBorder="1" applyAlignment="1">
      <alignment vertical="center" wrapText="1"/>
    </xf>
    <xf numFmtId="3" fontId="17" fillId="2" borderId="23" xfId="9" applyNumberFormat="1" applyFont="1" applyFill="1" applyBorder="1" applyAlignment="1">
      <alignment horizontal="center" vertical="center" wrapText="1"/>
    </xf>
    <xf numFmtId="3" fontId="31" fillId="0" borderId="0" xfId="9" applyNumberFormat="1" applyFont="1" applyBorder="1" applyAlignment="1">
      <alignment horizontal="center" vertical="center"/>
    </xf>
    <xf numFmtId="3" fontId="29" fillId="0" borderId="0" xfId="9" applyNumberFormat="1" applyFont="1" applyBorder="1" applyAlignment="1">
      <alignment horizontal="left" vertical="center" indent="1"/>
    </xf>
    <xf numFmtId="3" fontId="4" fillId="0" borderId="40" xfId="0" applyNumberFormat="1" applyFont="1" applyFill="1" applyBorder="1" applyAlignment="1" applyProtection="1">
      <alignment vertical="center" wrapText="1"/>
    </xf>
    <xf numFmtId="3" fontId="4" fillId="0" borderId="38" xfId="9" applyNumberFormat="1" applyFont="1" applyFill="1" applyBorder="1" applyAlignment="1" applyProtection="1">
      <alignment horizontal="right" vertical="center" wrapText="1"/>
      <protection locked="0"/>
    </xf>
    <xf numFmtId="3" fontId="7" fillId="7" borderId="43" xfId="10" applyNumberFormat="1" applyFont="1" applyFill="1" applyBorder="1" applyAlignment="1">
      <alignment horizontal="right" vertical="center"/>
    </xf>
    <xf numFmtId="3" fontId="0" fillId="0" borderId="0" xfId="0" applyNumberFormat="1"/>
    <xf numFmtId="3" fontId="0" fillId="0" borderId="30" xfId="0" applyNumberFormat="1" applyBorder="1"/>
    <xf numFmtId="3" fontId="10" fillId="0" borderId="60" xfId="9" applyNumberFormat="1" applyFont="1" applyFill="1" applyBorder="1" applyAlignment="1" applyProtection="1">
      <alignment horizontal="center" vertical="center"/>
    </xf>
    <xf numFmtId="3" fontId="10" fillId="0" borderId="36" xfId="9" applyNumberFormat="1" applyFont="1" applyFill="1" applyBorder="1" applyAlignment="1" applyProtection="1">
      <alignment horizontal="center" vertical="center"/>
    </xf>
    <xf numFmtId="3" fontId="10" fillId="0" borderId="65" xfId="9" applyNumberFormat="1" applyFont="1" applyFill="1" applyBorder="1" applyAlignment="1" applyProtection="1">
      <alignment horizontal="center" vertical="center"/>
    </xf>
    <xf numFmtId="0" fontId="21" fillId="0" borderId="0" xfId="0" applyFont="1" applyFill="1" applyAlignment="1">
      <alignment vertical="center" wrapText="1"/>
    </xf>
    <xf numFmtId="3" fontId="17" fillId="0" borderId="30" xfId="10" applyNumberFormat="1" applyFont="1" applyBorder="1" applyAlignment="1">
      <alignment horizontal="right"/>
    </xf>
    <xf numFmtId="3" fontId="17" fillId="0" borderId="30" xfId="0" applyNumberFormat="1" applyFont="1" applyBorder="1"/>
    <xf numFmtId="166" fontId="23" fillId="2" borderId="13" xfId="0" applyNumberFormat="1" applyFont="1" applyFill="1" applyBorder="1" applyAlignment="1">
      <alignment horizontal="center" vertical="center" textRotation="90" wrapText="1"/>
    </xf>
    <xf numFmtId="166" fontId="23" fillId="2" borderId="7" xfId="0" applyNumberFormat="1" applyFont="1" applyFill="1" applyBorder="1" applyAlignment="1">
      <alignment horizontal="center" vertical="center" textRotation="90" wrapText="1"/>
    </xf>
    <xf numFmtId="166" fontId="23" fillId="2" borderId="12" xfId="0" applyNumberFormat="1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vertical="center" wrapText="1"/>
    </xf>
    <xf numFmtId="166" fontId="23" fillId="2" borderId="60" xfId="0" applyNumberFormat="1" applyFont="1" applyFill="1" applyBorder="1" applyAlignment="1">
      <alignment horizontal="center" vertical="center" wrapText="1"/>
    </xf>
    <xf numFmtId="0" fontId="23" fillId="2" borderId="26" xfId="0" applyFont="1" applyFill="1" applyBorder="1" applyAlignment="1">
      <alignment horizontal="center" vertical="center" wrapText="1"/>
    </xf>
    <xf numFmtId="3" fontId="7" fillId="2" borderId="24" xfId="9" applyNumberFormat="1" applyFont="1" applyFill="1" applyBorder="1" applyAlignment="1">
      <alignment horizontal="center" vertical="justify" wrapText="1"/>
    </xf>
    <xf numFmtId="3" fontId="7" fillId="2" borderId="16" xfId="9" applyNumberFormat="1" applyFont="1" applyFill="1" applyBorder="1" applyAlignment="1">
      <alignment horizontal="center" vertical="justify" wrapText="1"/>
    </xf>
    <xf numFmtId="3" fontId="7" fillId="2" borderId="10" xfId="9" applyNumberFormat="1" applyFont="1" applyFill="1" applyBorder="1" applyAlignment="1">
      <alignment horizontal="center" vertical="justify" wrapText="1"/>
    </xf>
    <xf numFmtId="3" fontId="7" fillId="0" borderId="0" xfId="9" applyNumberFormat="1" applyFont="1" applyAlignment="1">
      <alignment horizontal="center"/>
    </xf>
    <xf numFmtId="3" fontId="7" fillId="0" borderId="0" xfId="9" applyNumberFormat="1" applyFont="1" applyFill="1" applyBorder="1" applyAlignment="1" applyProtection="1">
      <alignment horizontal="center" vertical="center"/>
    </xf>
    <xf numFmtId="3" fontId="7" fillId="0" borderId="44" xfId="9" applyNumberFormat="1" applyFont="1" applyFill="1" applyBorder="1" applyAlignment="1" applyProtection="1">
      <alignment horizontal="center" vertical="center"/>
    </xf>
    <xf numFmtId="3" fontId="7" fillId="0" borderId="0" xfId="9" applyNumberFormat="1" applyFont="1" applyFill="1" applyBorder="1" applyAlignment="1">
      <alignment horizontal="center" wrapText="1"/>
    </xf>
    <xf numFmtId="3" fontId="5" fillId="0" borderId="23" xfId="0" applyNumberFormat="1" applyFont="1" applyFill="1" applyBorder="1" applyAlignment="1" applyProtection="1">
      <alignment horizontal="left" vertical="center"/>
    </xf>
    <xf numFmtId="3" fontId="0" fillId="0" borderId="16" xfId="0" applyNumberFormat="1" applyBorder="1" applyAlignment="1">
      <alignment vertical="center"/>
    </xf>
    <xf numFmtId="3" fontId="0" fillId="0" borderId="10" xfId="0" applyNumberFormat="1" applyBorder="1" applyAlignment="1">
      <alignment vertical="center"/>
    </xf>
    <xf numFmtId="3" fontId="5" fillId="2" borderId="14" xfId="0" applyNumberFormat="1" applyFont="1" applyFill="1" applyBorder="1" applyAlignment="1" applyProtection="1">
      <alignment horizontal="center" vertical="center" wrapText="1"/>
    </xf>
    <xf numFmtId="3" fontId="13" fillId="0" borderId="2" xfId="0" applyNumberFormat="1" applyFont="1" applyBorder="1" applyAlignment="1">
      <alignment horizontal="center" vertical="center" wrapText="1"/>
    </xf>
    <xf numFmtId="3" fontId="13" fillId="0" borderId="48" xfId="0" applyNumberFormat="1" applyFont="1" applyBorder="1" applyAlignment="1">
      <alignment horizontal="center" vertical="center" wrapText="1"/>
    </xf>
    <xf numFmtId="3" fontId="4" fillId="0" borderId="33" xfId="9" applyNumberFormat="1" applyFont="1" applyBorder="1" applyAlignment="1">
      <alignment horizontal="center" vertical="center" wrapText="1"/>
    </xf>
    <xf numFmtId="3" fontId="4" fillId="0" borderId="12" xfId="9" applyNumberFormat="1" applyFont="1" applyBorder="1" applyAlignment="1">
      <alignment horizontal="center" vertical="center" wrapText="1"/>
    </xf>
    <xf numFmtId="3" fontId="4" fillId="0" borderId="36" xfId="9" applyNumberFormat="1" applyFont="1" applyBorder="1" applyAlignment="1">
      <alignment horizontal="center" vertical="center" wrapText="1"/>
    </xf>
    <xf numFmtId="3" fontId="4" fillId="0" borderId="41" xfId="9" applyNumberFormat="1" applyFont="1" applyBorder="1" applyAlignment="1">
      <alignment horizontal="center"/>
    </xf>
    <xf numFmtId="3" fontId="4" fillId="0" borderId="59" xfId="9" applyNumberFormat="1" applyFont="1" applyBorder="1" applyAlignment="1">
      <alignment horizontal="center"/>
    </xf>
    <xf numFmtId="3" fontId="4" fillId="0" borderId="64" xfId="9" applyNumberFormat="1" applyFont="1" applyBorder="1" applyAlignment="1">
      <alignment horizontal="center"/>
    </xf>
    <xf numFmtId="3" fontId="7" fillId="0" borderId="0" xfId="9" applyNumberFormat="1" applyFont="1" applyAlignment="1">
      <alignment horizontal="center" wrapText="1"/>
    </xf>
    <xf numFmtId="3" fontId="7" fillId="2" borderId="23" xfId="9" applyNumberFormat="1" applyFont="1" applyFill="1" applyBorder="1" applyAlignment="1">
      <alignment horizontal="center" vertical="justify" wrapText="1"/>
    </xf>
    <xf numFmtId="3" fontId="4" fillId="0" borderId="39" xfId="9" applyNumberFormat="1" applyFont="1" applyBorder="1" applyAlignment="1">
      <alignment horizontal="center" vertical="center" wrapText="1"/>
    </xf>
    <xf numFmtId="3" fontId="4" fillId="0" borderId="63" xfId="9" applyNumberFormat="1" applyFont="1" applyBorder="1" applyAlignment="1">
      <alignment horizontal="center" vertical="center" wrapText="1"/>
    </xf>
    <xf numFmtId="3" fontId="4" fillId="0" borderId="50" xfId="9" applyNumberFormat="1" applyFont="1" applyBorder="1" applyAlignment="1">
      <alignment horizontal="center" vertical="center" wrapText="1"/>
    </xf>
    <xf numFmtId="3" fontId="4" fillId="0" borderId="33" xfId="9" applyNumberFormat="1" applyFont="1" applyBorder="1" applyAlignment="1">
      <alignment horizontal="center"/>
    </xf>
    <xf numFmtId="3" fontId="4" fillId="0" borderId="12" xfId="9" applyNumberFormat="1" applyFont="1" applyBorder="1" applyAlignment="1">
      <alignment horizontal="center"/>
    </xf>
    <xf numFmtId="3" fontId="4" fillId="0" borderId="36" xfId="9" applyNumberFormat="1" applyFont="1" applyBorder="1" applyAlignment="1">
      <alignment horizontal="center"/>
    </xf>
    <xf numFmtId="3" fontId="29" fillId="0" borderId="0" xfId="9" applyNumberFormat="1" applyFont="1" applyBorder="1" applyAlignment="1">
      <alignment horizontal="left" vertical="center"/>
    </xf>
    <xf numFmtId="3" fontId="5" fillId="2" borderId="19" xfId="0" applyNumberFormat="1" applyFont="1" applyFill="1" applyBorder="1" applyAlignment="1" applyProtection="1">
      <alignment horizontal="center" vertical="center" wrapText="1"/>
    </xf>
    <xf numFmtId="3" fontId="13" fillId="0" borderId="30" xfId="0" applyNumberFormat="1" applyFont="1" applyBorder="1" applyAlignment="1">
      <alignment vertical="center" wrapText="1"/>
    </xf>
    <xf numFmtId="3" fontId="13" fillId="0" borderId="49" xfId="0" applyNumberFormat="1" applyFont="1" applyBorder="1" applyAlignment="1">
      <alignment vertical="center" wrapText="1"/>
    </xf>
    <xf numFmtId="3" fontId="5" fillId="2" borderId="13" xfId="0" applyNumberFormat="1" applyFont="1" applyFill="1" applyBorder="1" applyAlignment="1" applyProtection="1">
      <alignment horizontal="center" vertical="center" textRotation="90"/>
    </xf>
    <xf numFmtId="3" fontId="13" fillId="0" borderId="53" xfId="0" applyNumberFormat="1" applyFont="1" applyBorder="1" applyAlignment="1">
      <alignment horizontal="center" vertical="center" textRotation="90"/>
    </xf>
    <xf numFmtId="3" fontId="5" fillId="2" borderId="14" xfId="0" applyNumberFormat="1" applyFont="1" applyFill="1" applyBorder="1" applyAlignment="1" applyProtection="1">
      <alignment horizontal="center" vertical="center" textRotation="90"/>
    </xf>
    <xf numFmtId="3" fontId="13" fillId="0" borderId="48" xfId="0" applyNumberFormat="1" applyFont="1" applyBorder="1" applyAlignment="1">
      <alignment horizontal="center" vertical="center" textRotation="90"/>
    </xf>
    <xf numFmtId="3" fontId="5" fillId="2" borderId="14" xfId="0" applyNumberFormat="1" applyFont="1" applyFill="1" applyBorder="1" applyAlignment="1" applyProtection="1">
      <alignment horizontal="center" vertical="center" textRotation="90" wrapText="1"/>
    </xf>
    <xf numFmtId="3" fontId="13" fillId="0" borderId="48" xfId="0" applyNumberFormat="1" applyFont="1" applyBorder="1" applyAlignment="1">
      <alignment horizontal="center" vertical="center" textRotation="90" wrapText="1"/>
    </xf>
    <xf numFmtId="3" fontId="5" fillId="2" borderId="14" xfId="0" applyNumberFormat="1" applyFont="1" applyFill="1" applyBorder="1" applyAlignment="1" applyProtection="1">
      <alignment horizontal="center" vertical="center" wrapText="1"/>
      <protection locked="0"/>
    </xf>
    <xf numFmtId="3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3" fontId="5" fillId="2" borderId="48" xfId="0" applyNumberFormat="1" applyFont="1" applyFill="1" applyBorder="1" applyAlignment="1" applyProtection="1">
      <alignment horizontal="center" vertical="center" wrapText="1"/>
      <protection locked="0"/>
    </xf>
    <xf numFmtId="3" fontId="5" fillId="2" borderId="18" xfId="0" applyNumberFormat="1" applyFont="1" applyFill="1" applyBorder="1" applyAlignment="1" applyProtection="1">
      <alignment horizontal="center" vertical="center" wrapText="1"/>
    </xf>
    <xf numFmtId="3" fontId="13" fillId="0" borderId="0" xfId="0" applyNumberFormat="1" applyFont="1" applyBorder="1" applyAlignment="1">
      <alignment horizontal="center" vertical="center" wrapText="1"/>
    </xf>
    <xf numFmtId="3" fontId="13" fillId="0" borderId="44" xfId="0" applyNumberFormat="1" applyFont="1" applyBorder="1" applyAlignment="1">
      <alignment horizontal="center" vertical="center" wrapText="1"/>
    </xf>
    <xf numFmtId="3" fontId="5" fillId="2" borderId="17" xfId="0" applyNumberFormat="1" applyFont="1" applyFill="1" applyBorder="1" applyAlignment="1" applyProtection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23" fillId="2" borderId="61" xfId="10" applyFont="1" applyFill="1" applyBorder="1" applyAlignment="1">
      <alignment horizontal="center" vertical="center"/>
    </xf>
    <xf numFmtId="0" fontId="23" fillId="2" borderId="59" xfId="10" applyFont="1" applyFill="1" applyBorder="1" applyAlignment="1">
      <alignment horizontal="center" vertical="center"/>
    </xf>
    <xf numFmtId="0" fontId="6" fillId="2" borderId="16" xfId="11" applyFont="1" applyFill="1" applyBorder="1" applyAlignment="1" applyProtection="1">
      <alignment horizontal="left" vertical="center" indent="1"/>
    </xf>
    <xf numFmtId="0" fontId="6" fillId="2" borderId="11" xfId="11" applyFont="1" applyFill="1" applyBorder="1" applyAlignment="1" applyProtection="1">
      <alignment horizontal="left" vertical="center" indent="1"/>
    </xf>
    <xf numFmtId="0" fontId="6" fillId="2" borderId="24" xfId="11" applyFont="1" applyFill="1" applyBorder="1" applyAlignment="1" applyProtection="1">
      <alignment horizontal="left" vertical="center" indent="1"/>
    </xf>
    <xf numFmtId="0" fontId="17" fillId="0" borderId="0" xfId="11" applyFont="1" applyFill="1" applyAlignment="1" applyProtection="1">
      <alignment horizontal="center" wrapText="1"/>
    </xf>
    <xf numFmtId="0" fontId="17" fillId="0" borderId="0" xfId="11" applyFont="1" applyFill="1" applyAlignment="1" applyProtection="1">
      <alignment horizontal="center"/>
    </xf>
    <xf numFmtId="0" fontId="16" fillId="0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14" fillId="2" borderId="30" xfId="0" applyFont="1" applyFill="1" applyBorder="1" applyAlignment="1">
      <alignment horizontal="center" vertical="center" wrapText="1"/>
    </xf>
    <xf numFmtId="0" fontId="14" fillId="2" borderId="49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48" xfId="0" applyFont="1" applyFill="1" applyBorder="1" applyAlignment="1">
      <alignment horizontal="center" vertical="center" wrapText="1"/>
    </xf>
    <xf numFmtId="3" fontId="8" fillId="2" borderId="14" xfId="0" applyNumberFormat="1" applyFont="1" applyFill="1" applyBorder="1" applyAlignment="1" applyProtection="1">
      <alignment horizontal="center" vertical="center" wrapText="1"/>
    </xf>
    <xf numFmtId="3" fontId="0" fillId="2" borderId="2" xfId="0" applyNumberFormat="1" applyFill="1" applyBorder="1" applyAlignment="1">
      <alignment horizontal="center" vertical="center" wrapText="1"/>
    </xf>
    <xf numFmtId="3" fontId="0" fillId="2" borderId="48" xfId="0" applyNumberFormat="1" applyFill="1" applyBorder="1" applyAlignment="1">
      <alignment horizontal="center" vertical="center" wrapText="1"/>
    </xf>
    <xf numFmtId="0" fontId="8" fillId="2" borderId="54" xfId="0" applyFont="1" applyFill="1" applyBorder="1" applyAlignment="1" applyProtection="1">
      <alignment vertical="center"/>
    </xf>
    <xf numFmtId="0" fontId="0" fillId="0" borderId="55" xfId="0" applyBorder="1" applyAlignment="1">
      <alignment vertical="center"/>
    </xf>
    <xf numFmtId="0" fontId="8" fillId="2" borderId="14" xfId="0" applyFont="1" applyFill="1" applyBorder="1" applyAlignment="1" applyProtection="1">
      <alignment vertical="center"/>
    </xf>
    <xf numFmtId="0" fontId="0" fillId="0" borderId="48" xfId="0" applyBorder="1" applyAlignment="1">
      <alignment vertical="center"/>
    </xf>
    <xf numFmtId="3" fontId="8" fillId="2" borderId="56" xfId="0" applyNumberFormat="1" applyFont="1" applyFill="1" applyBorder="1" applyAlignment="1" applyProtection="1">
      <alignment horizontal="center" vertical="center" wrapText="1"/>
    </xf>
    <xf numFmtId="3" fontId="14" fillId="0" borderId="57" xfId="0" applyNumberFormat="1" applyFont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14" fillId="2" borderId="44" xfId="0" applyFont="1" applyFill="1" applyBorder="1" applyAlignment="1">
      <alignment horizontal="center" vertical="center" wrapText="1"/>
    </xf>
    <xf numFmtId="3" fontId="8" fillId="2" borderId="17" xfId="0" applyNumberFormat="1" applyFont="1" applyFill="1" applyBorder="1" applyAlignment="1" applyProtection="1">
      <alignment horizontal="center" vertical="center" wrapText="1"/>
    </xf>
    <xf numFmtId="3" fontId="8" fillId="2" borderId="18" xfId="0" applyNumberFormat="1" applyFont="1" applyFill="1" applyBorder="1" applyAlignment="1" applyProtection="1">
      <alignment horizontal="center" vertical="center" wrapText="1"/>
    </xf>
    <xf numFmtId="3" fontId="34" fillId="0" borderId="0" xfId="10" applyNumberFormat="1" applyFont="1" applyBorder="1" applyAlignment="1">
      <alignment horizontal="right"/>
    </xf>
  </cellXfs>
  <cellStyles count="23">
    <cellStyle name="Ezres 2" xfId="1" xr:uid="{00000000-0005-0000-0000-000000000000}"/>
    <cellStyle name="Ezres 3" xfId="2" xr:uid="{00000000-0005-0000-0000-000001000000}"/>
    <cellStyle name="Hiperhivatkozás" xfId="3" xr:uid="{00000000-0005-0000-0000-000002000000}"/>
    <cellStyle name="Már látott hiperhivatkozás" xfId="4" xr:uid="{00000000-0005-0000-0000-000003000000}"/>
    <cellStyle name="Normál" xfId="0" builtinId="0"/>
    <cellStyle name="Normál 2" xfId="5" xr:uid="{00000000-0005-0000-0000-000005000000}"/>
    <cellStyle name="Normál 3" xfId="6" xr:uid="{00000000-0005-0000-0000-000006000000}"/>
    <cellStyle name="Normál 3 2" xfId="13" xr:uid="{00000000-0005-0000-0000-000007000000}"/>
    <cellStyle name="Normál 3_Középtávú határozat 2013." xfId="7" xr:uid="{00000000-0005-0000-0000-000008000000}"/>
    <cellStyle name="Normál 4" xfId="8" xr:uid="{00000000-0005-0000-0000-000009000000}"/>
    <cellStyle name="Normál 5" xfId="14" xr:uid="{00000000-0005-0000-0000-00000A000000}"/>
    <cellStyle name="Normál 5 2" xfId="20" xr:uid="{D416D0C1-1E92-45F8-A9BE-C773FDC32C77}"/>
    <cellStyle name="Normál 6" xfId="15" xr:uid="{00000000-0005-0000-0000-00000B000000}"/>
    <cellStyle name="Normál 7" xfId="16" xr:uid="{00000000-0005-0000-0000-00000C000000}"/>
    <cellStyle name="Normál 8" xfId="17" xr:uid="{00000000-0005-0000-0000-00000D000000}"/>
    <cellStyle name="Normál_KVRENMUNKA" xfId="9" xr:uid="{00000000-0005-0000-0000-00000E000000}"/>
    <cellStyle name="Normál_Munka21" xfId="10" xr:uid="{00000000-0005-0000-0000-000012000000}"/>
    <cellStyle name="Normál_SEGEDLETEK" xfId="11" xr:uid="{00000000-0005-0000-0000-000013000000}"/>
    <cellStyle name="Pénznem 2" xfId="18" xr:uid="{00000000-0005-0000-0000-000014000000}"/>
    <cellStyle name="Pénznem 2 2" xfId="21" xr:uid="{C8881995-92E0-4604-9421-205F729A1C61}"/>
    <cellStyle name="Pénznem 3" xfId="19" xr:uid="{00000000-0005-0000-0000-000015000000}"/>
    <cellStyle name="Pénznem 3 2" xfId="22" xr:uid="{A8C0A7EA-7544-47CF-BEB7-5811CF8C0B37}"/>
    <cellStyle name="Százalék 2" xfId="12" xr:uid="{00000000-0005-0000-0000-00001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2">
    <tabColor theme="9" tint="-0.249977111117893"/>
  </sheetPr>
  <dimension ref="A1:I90"/>
  <sheetViews>
    <sheetView zoomScaleNormal="100" zoomScaleSheetLayoutView="100" workbookViewId="0">
      <selection activeCell="F19" sqref="F19"/>
    </sheetView>
  </sheetViews>
  <sheetFormatPr defaultColWidth="9.33203125" defaultRowHeight="15" x14ac:dyDescent="0.2"/>
  <cols>
    <col min="1" max="1" width="6" style="89" customWidth="1"/>
    <col min="2" max="2" width="51.33203125" style="90" customWidth="1"/>
    <col min="3" max="3" width="7.83203125" style="90" customWidth="1"/>
    <col min="4" max="4" width="16.6640625" style="91" customWidth="1"/>
    <col min="5" max="5" width="52.5" style="91" customWidth="1"/>
    <col min="6" max="6" width="7.5" style="91" customWidth="1"/>
    <col min="7" max="7" width="16.6640625" style="91" customWidth="1"/>
    <col min="8" max="16384" width="9.33203125" style="91"/>
  </cols>
  <sheetData>
    <row r="1" spans="1:9" ht="18" customHeight="1" x14ac:dyDescent="0.2">
      <c r="A1" s="487" t="s">
        <v>87</v>
      </c>
      <c r="B1" s="352" t="s">
        <v>92</v>
      </c>
      <c r="C1" s="353"/>
      <c r="D1" s="353"/>
      <c r="E1" s="377" t="s">
        <v>93</v>
      </c>
      <c r="F1" s="353"/>
      <c r="G1" s="354"/>
    </row>
    <row r="2" spans="1:9" s="92" customFormat="1" ht="35.25" customHeight="1" x14ac:dyDescent="0.2">
      <c r="A2" s="488"/>
      <c r="B2" s="99" t="s">
        <v>37</v>
      </c>
      <c r="C2" s="99" t="s">
        <v>145</v>
      </c>
      <c r="D2" s="372" t="s">
        <v>260</v>
      </c>
      <c r="E2" s="378" t="s">
        <v>37</v>
      </c>
      <c r="F2" s="99" t="s">
        <v>145</v>
      </c>
      <c r="G2" s="355" t="s">
        <v>260</v>
      </c>
    </row>
    <row r="3" spans="1:9" s="92" customFormat="1" ht="12" customHeight="1" x14ac:dyDescent="0.2">
      <c r="A3" s="356">
        <v>1</v>
      </c>
      <c r="B3" s="105">
        <v>2</v>
      </c>
      <c r="C3" s="105">
        <v>3</v>
      </c>
      <c r="D3" s="373">
        <v>4</v>
      </c>
      <c r="E3" s="379">
        <v>5</v>
      </c>
      <c r="F3" s="105">
        <v>6</v>
      </c>
      <c r="G3" s="357">
        <v>7</v>
      </c>
    </row>
    <row r="4" spans="1:9" x14ac:dyDescent="0.2">
      <c r="A4" s="358" t="s">
        <v>2</v>
      </c>
      <c r="B4" s="93" t="s">
        <v>144</v>
      </c>
      <c r="C4" s="93" t="s">
        <v>146</v>
      </c>
      <c r="D4" s="94">
        <v>24779</v>
      </c>
      <c r="E4" s="380" t="s">
        <v>38</v>
      </c>
      <c r="F4" s="93" t="s">
        <v>159</v>
      </c>
      <c r="G4" s="359">
        <v>11617</v>
      </c>
    </row>
    <row r="5" spans="1:9" ht="30" x14ac:dyDescent="0.2">
      <c r="A5" s="358" t="s">
        <v>3</v>
      </c>
      <c r="B5" s="93" t="s">
        <v>57</v>
      </c>
      <c r="C5" s="93" t="s">
        <v>149</v>
      </c>
      <c r="D5" s="94">
        <v>8933</v>
      </c>
      <c r="E5" s="380" t="s">
        <v>58</v>
      </c>
      <c r="F5" s="93" t="s">
        <v>160</v>
      </c>
      <c r="G5" s="359">
        <v>2283</v>
      </c>
    </row>
    <row r="6" spans="1:9" x14ac:dyDescent="0.2">
      <c r="A6" s="358" t="s">
        <v>4</v>
      </c>
      <c r="B6" s="93" t="s">
        <v>150</v>
      </c>
      <c r="C6" s="93" t="s">
        <v>151</v>
      </c>
      <c r="D6" s="94">
        <v>315</v>
      </c>
      <c r="E6" s="380" t="s">
        <v>39</v>
      </c>
      <c r="F6" s="93" t="s">
        <v>161</v>
      </c>
      <c r="G6" s="359">
        <v>11212</v>
      </c>
    </row>
    <row r="7" spans="1:9" ht="30" x14ac:dyDescent="0.2">
      <c r="A7" s="358" t="s">
        <v>5</v>
      </c>
      <c r="B7" s="93" t="s">
        <v>156</v>
      </c>
      <c r="C7" s="93" t="s">
        <v>153</v>
      </c>
      <c r="D7" s="94">
        <v>0</v>
      </c>
      <c r="E7" s="380" t="s">
        <v>59</v>
      </c>
      <c r="F7" s="93" t="s">
        <v>162</v>
      </c>
      <c r="G7" s="359">
        <v>1037</v>
      </c>
    </row>
    <row r="8" spans="1:9" x14ac:dyDescent="0.2">
      <c r="A8" s="358" t="s">
        <v>6</v>
      </c>
      <c r="B8" s="91"/>
      <c r="C8" s="91"/>
      <c r="D8" s="94"/>
      <c r="E8" s="381" t="s">
        <v>167</v>
      </c>
      <c r="F8" s="90" t="s">
        <v>163</v>
      </c>
      <c r="G8" s="359">
        <v>14372</v>
      </c>
    </row>
    <row r="9" spans="1:9" ht="28.5" x14ac:dyDescent="0.2">
      <c r="A9" s="360" t="s">
        <v>7</v>
      </c>
      <c r="B9" s="101" t="s">
        <v>96</v>
      </c>
      <c r="C9" s="101"/>
      <c r="D9" s="374">
        <f>SUM(D4:D8)</f>
        <v>34027</v>
      </c>
      <c r="E9" s="382" t="s">
        <v>97</v>
      </c>
      <c r="F9" s="103"/>
      <c r="G9" s="361">
        <f>SUM(G4:G8)</f>
        <v>40521</v>
      </c>
    </row>
    <row r="10" spans="1:9" ht="24" customHeight="1" x14ac:dyDescent="0.2">
      <c r="A10" s="358" t="s">
        <v>8</v>
      </c>
      <c r="B10" s="93" t="s">
        <v>158</v>
      </c>
      <c r="C10" s="95" t="s">
        <v>222</v>
      </c>
      <c r="D10" s="96">
        <v>9665</v>
      </c>
      <c r="E10" s="380"/>
      <c r="F10" s="93"/>
      <c r="G10" s="362"/>
    </row>
    <row r="11" spans="1:9" ht="24" customHeight="1" x14ac:dyDescent="0.2">
      <c r="A11" s="358" t="s">
        <v>9</v>
      </c>
      <c r="B11" s="93" t="s">
        <v>250</v>
      </c>
      <c r="C11" s="95" t="s">
        <v>222</v>
      </c>
      <c r="D11" s="96">
        <v>1388</v>
      </c>
      <c r="E11" s="380" t="s">
        <v>251</v>
      </c>
      <c r="F11" s="93" t="s">
        <v>226</v>
      </c>
      <c r="G11" s="362">
        <v>1323</v>
      </c>
    </row>
    <row r="12" spans="1:9" x14ac:dyDescent="0.2">
      <c r="A12" s="360" t="s">
        <v>10</v>
      </c>
      <c r="B12" s="101" t="s">
        <v>168</v>
      </c>
      <c r="C12" s="104"/>
      <c r="D12" s="374">
        <f>SUM(D10:D11)</f>
        <v>11053</v>
      </c>
      <c r="E12" s="383" t="s">
        <v>129</v>
      </c>
      <c r="F12" s="100"/>
      <c r="G12" s="363">
        <f>SUM(G10:G11)</f>
        <v>1323</v>
      </c>
    </row>
    <row r="13" spans="1:9" ht="20.25" customHeight="1" x14ac:dyDescent="0.2">
      <c r="A13" s="360" t="s">
        <v>11</v>
      </c>
      <c r="B13" s="102" t="s">
        <v>105</v>
      </c>
      <c r="C13" s="102"/>
      <c r="D13" s="374">
        <f>SUM(D9,D12)</f>
        <v>45080</v>
      </c>
      <c r="E13" s="384" t="s">
        <v>124</v>
      </c>
      <c r="F13" s="102"/>
      <c r="G13" s="361">
        <f>+G9+G12</f>
        <v>41844</v>
      </c>
    </row>
    <row r="14" spans="1:9" ht="12.95" customHeight="1" x14ac:dyDescent="0.2">
      <c r="A14" s="364"/>
      <c r="B14" s="97"/>
      <c r="C14" s="97"/>
      <c r="D14" s="98"/>
      <c r="E14" s="385"/>
      <c r="F14" s="97"/>
      <c r="G14" s="365"/>
      <c r="I14"/>
    </row>
    <row r="15" spans="1:9" ht="18" customHeight="1" x14ac:dyDescent="0.2">
      <c r="A15" s="366"/>
      <c r="B15" s="489" t="s">
        <v>94</v>
      </c>
      <c r="C15" s="489"/>
      <c r="D15" s="490"/>
      <c r="E15" s="491" t="s">
        <v>95</v>
      </c>
      <c r="F15" s="489"/>
      <c r="G15" s="492"/>
    </row>
    <row r="16" spans="1:9" ht="18" customHeight="1" x14ac:dyDescent="0.2">
      <c r="A16" s="358" t="s">
        <v>12</v>
      </c>
      <c r="B16" s="93" t="s">
        <v>147</v>
      </c>
      <c r="C16" s="93" t="s">
        <v>148</v>
      </c>
      <c r="D16" s="94">
        <v>65463</v>
      </c>
      <c r="E16" s="380" t="s">
        <v>85</v>
      </c>
      <c r="F16" s="93" t="s">
        <v>164</v>
      </c>
      <c r="G16" s="359">
        <v>82328</v>
      </c>
    </row>
    <row r="17" spans="1:7" ht="18" customHeight="1" x14ac:dyDescent="0.2">
      <c r="A17" s="358" t="s">
        <v>13</v>
      </c>
      <c r="B17" s="93" t="s">
        <v>155</v>
      </c>
      <c r="C17" s="93" t="s">
        <v>152</v>
      </c>
      <c r="D17" s="94">
        <v>0</v>
      </c>
      <c r="E17" s="380" t="s">
        <v>61</v>
      </c>
      <c r="F17" s="93" t="s">
        <v>165</v>
      </c>
      <c r="G17" s="359">
        <v>3000</v>
      </c>
    </row>
    <row r="18" spans="1:7" ht="30" x14ac:dyDescent="0.2">
      <c r="A18" s="358" t="s">
        <v>14</v>
      </c>
      <c r="B18" s="93" t="s">
        <v>157</v>
      </c>
      <c r="C18" s="93" t="s">
        <v>154</v>
      </c>
      <c r="D18" s="94">
        <v>500</v>
      </c>
      <c r="E18" s="380" t="s">
        <v>295</v>
      </c>
      <c r="F18" s="93" t="s">
        <v>296</v>
      </c>
      <c r="G18" s="359">
        <v>10999</v>
      </c>
    </row>
    <row r="19" spans="1:7" ht="28.5" x14ac:dyDescent="0.2">
      <c r="A19" s="366" t="s">
        <v>15</v>
      </c>
      <c r="B19" s="101" t="s">
        <v>98</v>
      </c>
      <c r="C19" s="101"/>
      <c r="D19" s="374">
        <f>SUM(D16:D18)</f>
        <v>65963</v>
      </c>
      <c r="E19" s="386" t="s">
        <v>99</v>
      </c>
      <c r="F19" s="101"/>
      <c r="G19" s="361">
        <f>SUM(G16:G18)</f>
        <v>96327</v>
      </c>
    </row>
    <row r="20" spans="1:7" ht="30" x14ac:dyDescent="0.2">
      <c r="A20" s="406" t="s">
        <v>16</v>
      </c>
      <c r="B20" s="93" t="s">
        <v>158</v>
      </c>
      <c r="C20" s="405" t="s">
        <v>267</v>
      </c>
      <c r="D20" s="407">
        <v>27128</v>
      </c>
      <c r="E20" s="403"/>
      <c r="F20" s="403"/>
      <c r="G20" s="404"/>
    </row>
    <row r="21" spans="1:7" x14ac:dyDescent="0.2">
      <c r="A21" s="366" t="s">
        <v>17</v>
      </c>
      <c r="B21" s="101" t="s">
        <v>128</v>
      </c>
      <c r="C21" s="101"/>
      <c r="D21" s="374">
        <f>SUM(D20)</f>
        <v>27128</v>
      </c>
      <c r="E21" s="386" t="s">
        <v>130</v>
      </c>
      <c r="F21" s="101"/>
      <c r="G21" s="367"/>
    </row>
    <row r="22" spans="1:7" ht="27.75" customHeight="1" x14ac:dyDescent="0.2">
      <c r="A22" s="366" t="s">
        <v>18</v>
      </c>
      <c r="B22" s="102" t="s">
        <v>106</v>
      </c>
      <c r="C22" s="102"/>
      <c r="D22" s="375">
        <f>+D19+D21</f>
        <v>93091</v>
      </c>
      <c r="E22" s="384" t="s">
        <v>123</v>
      </c>
      <c r="F22" s="102"/>
      <c r="G22" s="368">
        <f>SUM(G19,G21)</f>
        <v>96327</v>
      </c>
    </row>
    <row r="23" spans="1:7" ht="28.5" customHeight="1" thickBot="1" x14ac:dyDescent="0.25">
      <c r="A23" s="369" t="s">
        <v>19</v>
      </c>
      <c r="B23" s="370" t="s">
        <v>100</v>
      </c>
      <c r="C23" s="370"/>
      <c r="D23" s="376">
        <f>SUM(D22,D13)</f>
        <v>138171</v>
      </c>
      <c r="E23" s="387" t="s">
        <v>101</v>
      </c>
      <c r="F23" s="370"/>
      <c r="G23" s="371">
        <f>SUM(G13,G22)</f>
        <v>138171</v>
      </c>
    </row>
    <row r="89" spans="2:2" x14ac:dyDescent="0.2">
      <c r="B89" s="90" t="s">
        <v>254</v>
      </c>
    </row>
    <row r="90" spans="2:2" x14ac:dyDescent="0.2">
      <c r="B90" s="90" t="s">
        <v>255</v>
      </c>
    </row>
  </sheetData>
  <mergeCells count="3">
    <mergeCell ref="A1:A2"/>
    <mergeCell ref="B15:D15"/>
    <mergeCell ref="E15:G15"/>
  </mergeCells>
  <phoneticPr fontId="0" type="noConversion"/>
  <printOptions horizontalCentered="1" gridLines="1"/>
  <pageMargins left="0.31496062992125984" right="0.47244094488188981" top="0.94488188976377963" bottom="0.11811023622047245" header="0.27559055118110237" footer="7.874015748031496E-2"/>
  <pageSetup paperSize="9" scale="98" orientation="landscape" verticalDpi="300" r:id="rId1"/>
  <headerFooter alignWithMargins="0">
    <oddHeader xml:space="preserve">&amp;C&amp;"Times New Roman CE,Félkövér"&amp;12RAPOSKA KÖZSÉG ÖNKORMÁNYZATA
2019. ÉVI KÖLTSÉGVETÉSÉNEK
MŰKÖDÉSI ÉS FELHALMOZÁSI MÉRLEGE&amp;R1.melléklet a 2/2020.(III. 02.)
 önkormányzati rendelethez
&amp;"Times New Roman CE,Dőlt"Ezer forintban!&amp;"Times New Roman CE,Normál" </oddHeader>
    <oddFooter>&amp;C&amp;P. oldal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Munka5">
    <tabColor rgb="FFFF0000"/>
    <pageSetUpPr fitToPage="1"/>
  </sheetPr>
  <dimension ref="A1:R94"/>
  <sheetViews>
    <sheetView topLeftCell="A73" zoomScale="90" zoomScaleNormal="90" zoomScaleSheetLayoutView="100" workbookViewId="0">
      <selection activeCell="K89" sqref="K89"/>
    </sheetView>
  </sheetViews>
  <sheetFormatPr defaultColWidth="9.33203125" defaultRowHeight="15.75" x14ac:dyDescent="0.25"/>
  <cols>
    <col min="1" max="1" width="3.6640625" style="109" customWidth="1"/>
    <col min="2" max="2" width="4" style="109" customWidth="1"/>
    <col min="3" max="3" width="5.5" style="109" customWidth="1"/>
    <col min="4" max="4" width="57.83203125" style="107" customWidth="1"/>
    <col min="5" max="5" width="9.83203125" style="107" customWidth="1"/>
    <col min="6" max="11" width="14.6640625" style="107" customWidth="1"/>
    <col min="12" max="12" width="14.83203125" style="107" customWidth="1"/>
    <col min="13" max="14" width="13.5" style="107" customWidth="1"/>
    <col min="15" max="15" width="9.83203125" style="107" bestFit="1" customWidth="1"/>
    <col min="16" max="16384" width="9.33203125" style="107"/>
  </cols>
  <sheetData>
    <row r="1" spans="1:14" ht="16.5" thickBot="1" x14ac:dyDescent="0.3">
      <c r="A1" s="107"/>
      <c r="B1" s="107"/>
      <c r="C1" s="497" t="s">
        <v>0</v>
      </c>
      <c r="D1" s="497"/>
      <c r="E1" s="497"/>
      <c r="F1" s="497"/>
      <c r="G1" s="408"/>
      <c r="H1" s="408"/>
      <c r="I1" s="408"/>
      <c r="J1" s="408"/>
      <c r="K1" s="408"/>
      <c r="L1" s="108"/>
    </row>
    <row r="2" spans="1:14" ht="19.5" customHeight="1" x14ac:dyDescent="0.25">
      <c r="A2" s="524" t="s">
        <v>71</v>
      </c>
      <c r="B2" s="526" t="s">
        <v>72</v>
      </c>
      <c r="C2" s="528" t="s">
        <v>102</v>
      </c>
      <c r="D2" s="110" t="s">
        <v>103</v>
      </c>
      <c r="E2" s="530" t="s">
        <v>145</v>
      </c>
      <c r="F2" s="503" t="s">
        <v>268</v>
      </c>
      <c r="G2" s="536" t="s">
        <v>269</v>
      </c>
      <c r="H2" s="503" t="s">
        <v>270</v>
      </c>
      <c r="I2" s="503" t="s">
        <v>271</v>
      </c>
      <c r="J2" s="533" t="s">
        <v>272</v>
      </c>
      <c r="K2" s="503" t="s">
        <v>273</v>
      </c>
      <c r="L2" s="533" t="s">
        <v>136</v>
      </c>
      <c r="M2" s="503" t="s">
        <v>137</v>
      </c>
      <c r="N2" s="521" t="s">
        <v>138</v>
      </c>
    </row>
    <row r="3" spans="1:14" ht="39" customHeight="1" thickBot="1" x14ac:dyDescent="0.3">
      <c r="A3" s="525"/>
      <c r="B3" s="527"/>
      <c r="C3" s="529"/>
      <c r="D3" s="111" t="s">
        <v>32</v>
      </c>
      <c r="E3" s="531"/>
      <c r="F3" s="504"/>
      <c r="G3" s="537"/>
      <c r="H3" s="539"/>
      <c r="I3" s="539"/>
      <c r="J3" s="541"/>
      <c r="K3" s="539"/>
      <c r="L3" s="534"/>
      <c r="M3" s="504"/>
      <c r="N3" s="522"/>
    </row>
    <row r="4" spans="1:14" ht="22.5" customHeight="1" thickBot="1" x14ac:dyDescent="0.3">
      <c r="A4" s="112" t="s">
        <v>113</v>
      </c>
      <c r="B4" s="113"/>
      <c r="C4" s="114"/>
      <c r="D4" s="115" t="s">
        <v>104</v>
      </c>
      <c r="E4" s="532"/>
      <c r="F4" s="505"/>
      <c r="G4" s="538"/>
      <c r="H4" s="540"/>
      <c r="I4" s="540"/>
      <c r="J4" s="542"/>
      <c r="K4" s="540"/>
      <c r="L4" s="535"/>
      <c r="M4" s="505"/>
      <c r="N4" s="523"/>
    </row>
    <row r="5" spans="1:14" ht="20.100000000000001" customHeight="1" thickBot="1" x14ac:dyDescent="0.3">
      <c r="A5" s="116">
        <v>1</v>
      </c>
      <c r="B5" s="116">
        <v>2</v>
      </c>
      <c r="C5" s="116">
        <v>3</v>
      </c>
      <c r="D5" s="117">
        <v>4</v>
      </c>
      <c r="E5" s="118">
        <v>5</v>
      </c>
      <c r="F5" s="118">
        <v>6</v>
      </c>
      <c r="G5" s="118">
        <v>7</v>
      </c>
      <c r="H5" s="118">
        <v>8</v>
      </c>
      <c r="I5" s="118">
        <v>9</v>
      </c>
      <c r="J5" s="118">
        <v>10</v>
      </c>
      <c r="K5" s="118">
        <v>11</v>
      </c>
      <c r="L5" s="117">
        <v>12</v>
      </c>
      <c r="M5" s="117">
        <v>13</v>
      </c>
      <c r="N5" s="119">
        <v>14</v>
      </c>
    </row>
    <row r="6" spans="1:14" ht="23.25" customHeight="1" thickBot="1" x14ac:dyDescent="0.3">
      <c r="A6" s="120"/>
      <c r="B6" s="120"/>
      <c r="C6" s="120">
        <v>1</v>
      </c>
      <c r="D6" s="121" t="s">
        <v>228</v>
      </c>
      <c r="E6" s="122" t="s">
        <v>146</v>
      </c>
      <c r="F6" s="123">
        <f>+F7+F14</f>
        <v>23235</v>
      </c>
      <c r="G6" s="123">
        <f>+G7+G14</f>
        <v>24791</v>
      </c>
      <c r="H6" s="123">
        <f t="shared" ref="H6:I6" si="0">+H7+H14</f>
        <v>0</v>
      </c>
      <c r="I6" s="123">
        <f t="shared" si="0"/>
        <v>0</v>
      </c>
      <c r="J6" s="123">
        <v>-12</v>
      </c>
      <c r="K6" s="123">
        <f>SUM(G6:J6)</f>
        <v>24779</v>
      </c>
      <c r="L6" s="123">
        <f t="shared" ref="L6:L7" si="1">K6-N6</f>
        <v>24779</v>
      </c>
      <c r="M6" s="123">
        <f>+M7</f>
        <v>0</v>
      </c>
      <c r="N6" s="163">
        <f>+N7</f>
        <v>0</v>
      </c>
    </row>
    <row r="7" spans="1:14" ht="20.100000000000001" customHeight="1" thickBot="1" x14ac:dyDescent="0.3">
      <c r="A7" s="346"/>
      <c r="B7" s="346"/>
      <c r="C7" s="346"/>
      <c r="D7" s="347" t="s">
        <v>169</v>
      </c>
      <c r="E7" s="347" t="s">
        <v>175</v>
      </c>
      <c r="F7" s="348">
        <f>SUM(F8:F13)</f>
        <v>22376</v>
      </c>
      <c r="G7" s="348">
        <f>SUM(G8:G13)</f>
        <v>23932</v>
      </c>
      <c r="H7" s="348">
        <f t="shared" ref="H7:J7" si="2">SUM(H8:H13)</f>
        <v>0</v>
      </c>
      <c r="I7" s="348">
        <f t="shared" si="2"/>
        <v>0</v>
      </c>
      <c r="J7" s="348">
        <f t="shared" si="2"/>
        <v>-406</v>
      </c>
      <c r="K7" s="348">
        <f t="shared" ref="K7:K23" si="3">SUM(G7:J7)</f>
        <v>23526</v>
      </c>
      <c r="L7" s="348">
        <f t="shared" si="1"/>
        <v>23526</v>
      </c>
      <c r="M7" s="348">
        <f>SUM(M8:M14)</f>
        <v>0</v>
      </c>
      <c r="N7" s="349">
        <f>SUM(N8:N14)</f>
        <v>0</v>
      </c>
    </row>
    <row r="8" spans="1:14" ht="20.100000000000001" customHeight="1" x14ac:dyDescent="0.25">
      <c r="A8" s="215"/>
      <c r="B8" s="215"/>
      <c r="C8" s="215"/>
      <c r="D8" s="124" t="s">
        <v>170</v>
      </c>
      <c r="E8" s="125" t="s">
        <v>176</v>
      </c>
      <c r="F8" s="126">
        <v>15749</v>
      </c>
      <c r="G8" s="126">
        <v>15749</v>
      </c>
      <c r="H8" s="126"/>
      <c r="I8" s="126"/>
      <c r="J8" s="126"/>
      <c r="K8" s="126">
        <f t="shared" si="3"/>
        <v>15749</v>
      </c>
      <c r="L8" s="126">
        <f>K8-N8</f>
        <v>15749</v>
      </c>
      <c r="M8" s="126"/>
      <c r="N8" s="127"/>
    </row>
    <row r="9" spans="1:14" ht="20.100000000000001" customHeight="1" x14ac:dyDescent="0.25">
      <c r="A9" s="316"/>
      <c r="B9" s="316"/>
      <c r="C9" s="316"/>
      <c r="D9" s="128" t="s">
        <v>171</v>
      </c>
      <c r="E9" s="125" t="s">
        <v>177</v>
      </c>
      <c r="F9" s="126"/>
      <c r="G9" s="126"/>
      <c r="H9" s="126"/>
      <c r="I9" s="126"/>
      <c r="J9" s="126"/>
      <c r="K9" s="126">
        <f t="shared" si="3"/>
        <v>0</v>
      </c>
      <c r="L9" s="126"/>
      <c r="M9" s="129"/>
      <c r="N9" s="130"/>
    </row>
    <row r="10" spans="1:14" ht="20.100000000000001" customHeight="1" x14ac:dyDescent="0.25">
      <c r="A10" s="317"/>
      <c r="B10" s="317"/>
      <c r="C10" s="317"/>
      <c r="D10" s="128" t="s">
        <v>172</v>
      </c>
      <c r="E10" s="125" t="s">
        <v>178</v>
      </c>
      <c r="F10" s="126">
        <v>4827</v>
      </c>
      <c r="G10" s="126">
        <v>5977</v>
      </c>
      <c r="H10" s="126"/>
      <c r="I10" s="126"/>
      <c r="J10" s="126"/>
      <c r="K10" s="126">
        <f t="shared" si="3"/>
        <v>5977</v>
      </c>
      <c r="L10" s="126">
        <f>K10-N10</f>
        <v>5977</v>
      </c>
      <c r="M10" s="129"/>
      <c r="N10" s="130"/>
    </row>
    <row r="11" spans="1:14" ht="20.100000000000001" customHeight="1" x14ac:dyDescent="0.25">
      <c r="A11" s="316"/>
      <c r="B11" s="316"/>
      <c r="C11" s="316"/>
      <c r="D11" s="131" t="s">
        <v>173</v>
      </c>
      <c r="E11" s="125" t="s">
        <v>179</v>
      </c>
      <c r="F11" s="126">
        <v>1800</v>
      </c>
      <c r="G11" s="126">
        <v>1800</v>
      </c>
      <c r="H11" s="126"/>
      <c r="I11" s="126"/>
      <c r="J11" s="126"/>
      <c r="K11" s="126">
        <f t="shared" si="3"/>
        <v>1800</v>
      </c>
      <c r="L11" s="126">
        <f>K11-N11</f>
        <v>1800</v>
      </c>
      <c r="M11" s="132"/>
      <c r="N11" s="133"/>
    </row>
    <row r="12" spans="1:14" ht="20.100000000000001" customHeight="1" x14ac:dyDescent="0.25">
      <c r="A12" s="317"/>
      <c r="B12" s="317"/>
      <c r="C12" s="317"/>
      <c r="D12" s="131" t="s">
        <v>174</v>
      </c>
      <c r="E12" s="125" t="s">
        <v>293</v>
      </c>
      <c r="F12" s="134"/>
      <c r="G12" s="134">
        <v>406</v>
      </c>
      <c r="H12" s="134"/>
      <c r="I12" s="134"/>
      <c r="J12" s="134">
        <v>-406</v>
      </c>
      <c r="K12" s="134">
        <f t="shared" si="3"/>
        <v>0</v>
      </c>
      <c r="L12" s="134"/>
      <c r="M12" s="132"/>
      <c r="N12" s="133"/>
    </row>
    <row r="13" spans="1:14" ht="20.100000000000001" customHeight="1" thickBot="1" x14ac:dyDescent="0.3">
      <c r="A13" s="316"/>
      <c r="B13" s="316"/>
      <c r="C13" s="316"/>
      <c r="D13" s="131" t="s">
        <v>245</v>
      </c>
      <c r="E13" s="125" t="s">
        <v>246</v>
      </c>
      <c r="F13" s="129"/>
      <c r="G13" s="129"/>
      <c r="H13" s="129"/>
      <c r="I13" s="129"/>
      <c r="J13" s="129"/>
      <c r="K13" s="129">
        <f t="shared" si="3"/>
        <v>0</v>
      </c>
      <c r="L13" s="129"/>
      <c r="M13" s="132"/>
      <c r="N13" s="133"/>
    </row>
    <row r="14" spans="1:14" ht="20.100000000000001" customHeight="1" thickBot="1" x14ac:dyDescent="0.3">
      <c r="A14" s="346"/>
      <c r="B14" s="346"/>
      <c r="C14" s="346"/>
      <c r="D14" s="350" t="s">
        <v>258</v>
      </c>
      <c r="E14" s="347" t="s">
        <v>240</v>
      </c>
      <c r="F14" s="348">
        <v>859</v>
      </c>
      <c r="G14" s="348">
        <v>859</v>
      </c>
      <c r="H14" s="348"/>
      <c r="I14" s="348"/>
      <c r="J14" s="348">
        <v>394</v>
      </c>
      <c r="K14" s="348">
        <f t="shared" si="3"/>
        <v>1253</v>
      </c>
      <c r="L14" s="348">
        <f>K14-N14</f>
        <v>1253</v>
      </c>
      <c r="M14" s="348"/>
      <c r="N14" s="349"/>
    </row>
    <row r="15" spans="1:14" ht="20.100000000000001" customHeight="1" thickBot="1" x14ac:dyDescent="0.3">
      <c r="A15" s="324"/>
      <c r="B15" s="324"/>
      <c r="C15" s="324">
        <v>2</v>
      </c>
      <c r="D15" s="135" t="s">
        <v>180</v>
      </c>
      <c r="E15" s="136" t="s">
        <v>148</v>
      </c>
      <c r="F15" s="308">
        <v>76274</v>
      </c>
      <c r="G15" s="308">
        <v>54464</v>
      </c>
      <c r="H15" s="308"/>
      <c r="I15" s="308"/>
      <c r="J15" s="308">
        <v>10999</v>
      </c>
      <c r="K15" s="308">
        <f t="shared" si="3"/>
        <v>65463</v>
      </c>
      <c r="L15" s="309">
        <f t="shared" ref="L15:L76" si="4">K15-N15</f>
        <v>10999</v>
      </c>
      <c r="M15" s="308">
        <v>0</v>
      </c>
      <c r="N15" s="137">
        <v>54464</v>
      </c>
    </row>
    <row r="16" spans="1:14" ht="20.100000000000001" customHeight="1" thickBot="1" x14ac:dyDescent="0.3">
      <c r="A16" s="324"/>
      <c r="B16" s="324"/>
      <c r="C16" s="324">
        <v>3</v>
      </c>
      <c r="D16" s="138" t="s">
        <v>181</v>
      </c>
      <c r="E16" s="136" t="s">
        <v>149</v>
      </c>
      <c r="F16" s="308">
        <f>SUM(F17,F20,F21,F22,F23)</f>
        <v>6900</v>
      </c>
      <c r="G16" s="308">
        <f>SUM(G17,G20,G21,G22,G23)</f>
        <v>6900</v>
      </c>
      <c r="H16" s="308">
        <f t="shared" ref="H16:J16" si="5">SUM(H17,H20,H21,H22,H23)</f>
        <v>0</v>
      </c>
      <c r="I16" s="308">
        <f t="shared" si="5"/>
        <v>0</v>
      </c>
      <c r="J16" s="308">
        <f t="shared" si="5"/>
        <v>2033</v>
      </c>
      <c r="K16" s="308">
        <f t="shared" si="3"/>
        <v>8933</v>
      </c>
      <c r="L16" s="309">
        <f t="shared" si="4"/>
        <v>4333</v>
      </c>
      <c r="M16" s="308">
        <f>SUM(M17,M20,M21,M22,M23)</f>
        <v>0</v>
      </c>
      <c r="N16" s="137">
        <f>SUM(N17,N20,N21,N22,N23)</f>
        <v>4600</v>
      </c>
    </row>
    <row r="17" spans="1:14" ht="20.100000000000001" customHeight="1" x14ac:dyDescent="0.25">
      <c r="A17" s="318"/>
      <c r="B17" s="318"/>
      <c r="C17" s="318"/>
      <c r="D17" s="131" t="s">
        <v>182</v>
      </c>
      <c r="E17" s="139" t="s">
        <v>183</v>
      </c>
      <c r="F17" s="140">
        <f>SUM(F18:F19)</f>
        <v>4600</v>
      </c>
      <c r="G17" s="140">
        <v>4600</v>
      </c>
      <c r="H17" s="140"/>
      <c r="I17" s="140"/>
      <c r="J17" s="140">
        <f>SUM(J18:J19)</f>
        <v>801</v>
      </c>
      <c r="K17" s="140">
        <f>SUM(K18:K19)</f>
        <v>5401</v>
      </c>
      <c r="L17" s="140">
        <f t="shared" si="4"/>
        <v>801</v>
      </c>
      <c r="M17" s="140">
        <f>SUM(M18:M19)</f>
        <v>0</v>
      </c>
      <c r="N17" s="476">
        <v>4600</v>
      </c>
    </row>
    <row r="18" spans="1:14" ht="20.100000000000001" customHeight="1" x14ac:dyDescent="0.25">
      <c r="A18" s="320"/>
      <c r="B18" s="320"/>
      <c r="C18" s="320"/>
      <c r="D18" s="131" t="s">
        <v>184</v>
      </c>
      <c r="E18" s="131"/>
      <c r="F18" s="129">
        <v>4000</v>
      </c>
      <c r="G18" s="129">
        <v>4000</v>
      </c>
      <c r="H18" s="129"/>
      <c r="I18" s="129"/>
      <c r="J18" s="129">
        <v>680</v>
      </c>
      <c r="K18" s="129">
        <f t="shared" si="3"/>
        <v>4680</v>
      </c>
      <c r="L18" s="129">
        <f t="shared" si="4"/>
        <v>680</v>
      </c>
      <c r="M18" s="141"/>
      <c r="N18" s="130">
        <v>4000</v>
      </c>
    </row>
    <row r="19" spans="1:14" ht="20.100000000000001" customHeight="1" x14ac:dyDescent="0.25">
      <c r="A19" s="321"/>
      <c r="B19" s="321"/>
      <c r="C19" s="321"/>
      <c r="D19" s="131" t="s">
        <v>185</v>
      </c>
      <c r="E19" s="131"/>
      <c r="F19" s="129">
        <v>600</v>
      </c>
      <c r="G19" s="126">
        <v>600</v>
      </c>
      <c r="H19" s="126"/>
      <c r="I19" s="126"/>
      <c r="J19" s="126">
        <v>121</v>
      </c>
      <c r="K19" s="126">
        <f t="shared" si="3"/>
        <v>721</v>
      </c>
      <c r="L19" s="126">
        <f t="shared" si="4"/>
        <v>0</v>
      </c>
      <c r="M19" s="140"/>
      <c r="N19" s="130">
        <v>721</v>
      </c>
    </row>
    <row r="20" spans="1:14" ht="20.100000000000001" customHeight="1" x14ac:dyDescent="0.25">
      <c r="A20" s="320"/>
      <c r="B20" s="320"/>
      <c r="C20" s="320"/>
      <c r="D20" s="131" t="s">
        <v>186</v>
      </c>
      <c r="E20" s="131" t="s">
        <v>187</v>
      </c>
      <c r="F20" s="129">
        <v>1400</v>
      </c>
      <c r="G20" s="126">
        <v>1400</v>
      </c>
      <c r="H20" s="126"/>
      <c r="I20" s="126"/>
      <c r="J20" s="126">
        <v>1070</v>
      </c>
      <c r="K20" s="126">
        <f t="shared" si="3"/>
        <v>2470</v>
      </c>
      <c r="L20" s="126">
        <f t="shared" si="4"/>
        <v>2470</v>
      </c>
      <c r="M20" s="129"/>
      <c r="N20" s="130"/>
    </row>
    <row r="21" spans="1:14" ht="20.100000000000001" customHeight="1" x14ac:dyDescent="0.25">
      <c r="A21" s="321"/>
      <c r="B21" s="321"/>
      <c r="C21" s="321"/>
      <c r="D21" s="131" t="s">
        <v>188</v>
      </c>
      <c r="E21" s="131" t="s">
        <v>189</v>
      </c>
      <c r="F21" s="129">
        <v>800</v>
      </c>
      <c r="G21" s="126">
        <v>800</v>
      </c>
      <c r="H21" s="126"/>
      <c r="I21" s="126"/>
      <c r="J21" s="126">
        <v>162</v>
      </c>
      <c r="K21" s="126">
        <f t="shared" si="3"/>
        <v>962</v>
      </c>
      <c r="L21" s="126">
        <f t="shared" si="4"/>
        <v>962</v>
      </c>
      <c r="M21" s="129"/>
      <c r="N21" s="130"/>
    </row>
    <row r="22" spans="1:14" ht="20.100000000000001" customHeight="1" x14ac:dyDescent="0.25">
      <c r="A22" s="320"/>
      <c r="B22" s="320"/>
      <c r="C22" s="320"/>
      <c r="D22" s="131" t="s">
        <v>190</v>
      </c>
      <c r="E22" s="131" t="s">
        <v>191</v>
      </c>
      <c r="F22" s="129"/>
      <c r="G22" s="129"/>
      <c r="H22" s="129"/>
      <c r="I22" s="129"/>
      <c r="J22" s="129"/>
      <c r="K22" s="129">
        <f t="shared" si="3"/>
        <v>0</v>
      </c>
      <c r="L22" s="141">
        <f t="shared" si="4"/>
        <v>0</v>
      </c>
      <c r="M22" s="129"/>
      <c r="N22" s="130"/>
    </row>
    <row r="23" spans="1:14" ht="20.100000000000001" customHeight="1" thickBot="1" x14ac:dyDescent="0.3">
      <c r="A23" s="319"/>
      <c r="B23" s="319"/>
      <c r="C23" s="319"/>
      <c r="D23" s="131" t="s">
        <v>192</v>
      </c>
      <c r="E23" s="131" t="s">
        <v>193</v>
      </c>
      <c r="F23" s="129">
        <v>100</v>
      </c>
      <c r="G23" s="126">
        <v>100</v>
      </c>
      <c r="H23" s="126"/>
      <c r="I23" s="126"/>
      <c r="J23" s="126"/>
      <c r="K23" s="126">
        <f t="shared" si="3"/>
        <v>100</v>
      </c>
      <c r="L23" s="126">
        <f t="shared" si="4"/>
        <v>100</v>
      </c>
      <c r="M23" s="129"/>
      <c r="N23" s="130"/>
    </row>
    <row r="24" spans="1:14" ht="20.100000000000001" customHeight="1" thickBot="1" x14ac:dyDescent="0.3">
      <c r="A24" s="325"/>
      <c r="B24" s="325"/>
      <c r="C24" s="325">
        <v>4</v>
      </c>
      <c r="D24" s="138" t="s">
        <v>194</v>
      </c>
      <c r="E24" s="136" t="s">
        <v>151</v>
      </c>
      <c r="F24" s="143">
        <f>SUM(F26:F34)</f>
        <v>315</v>
      </c>
      <c r="G24" s="143">
        <f>SUM(G26:G34)</f>
        <v>315</v>
      </c>
      <c r="H24" s="143">
        <f t="shared" ref="H24:J24" si="6">SUM(H26:H34)</f>
        <v>0</v>
      </c>
      <c r="I24" s="143">
        <f t="shared" si="6"/>
        <v>0</v>
      </c>
      <c r="J24" s="143">
        <f t="shared" si="6"/>
        <v>0</v>
      </c>
      <c r="K24" s="143">
        <f>SUM(G24:J24)</f>
        <v>315</v>
      </c>
      <c r="L24" s="143">
        <f t="shared" si="4"/>
        <v>315</v>
      </c>
      <c r="M24" s="143">
        <f>SUM(M25:M34)</f>
        <v>0</v>
      </c>
      <c r="N24" s="163">
        <f>SUM(N25:N34)</f>
        <v>0</v>
      </c>
    </row>
    <row r="25" spans="1:14" ht="20.100000000000001" customHeight="1" x14ac:dyDescent="0.25">
      <c r="A25" s="318"/>
      <c r="B25" s="318"/>
      <c r="C25" s="318"/>
      <c r="D25" s="144" t="s">
        <v>195</v>
      </c>
      <c r="E25" s="144" t="s">
        <v>197</v>
      </c>
      <c r="G25" s="410"/>
      <c r="I25" s="410"/>
      <c r="K25" s="410">
        <f t="shared" ref="K25:K34" si="7">SUM(G25:J25)</f>
        <v>0</v>
      </c>
      <c r="L25" s="145">
        <f t="shared" si="4"/>
        <v>0</v>
      </c>
      <c r="M25" s="146"/>
      <c r="N25" s="147"/>
    </row>
    <row r="26" spans="1:14" ht="20.100000000000001" customHeight="1" x14ac:dyDescent="0.25">
      <c r="A26" s="320"/>
      <c r="B26" s="320"/>
      <c r="C26" s="320"/>
      <c r="D26" s="131" t="s">
        <v>196</v>
      </c>
      <c r="E26" s="131" t="s">
        <v>204</v>
      </c>
      <c r="F26" s="129">
        <v>200</v>
      </c>
      <c r="G26" s="129">
        <v>200</v>
      </c>
      <c r="H26" s="129"/>
      <c r="I26" s="129"/>
      <c r="J26" s="129"/>
      <c r="K26" s="129">
        <f t="shared" si="7"/>
        <v>200</v>
      </c>
      <c r="L26" s="126">
        <f t="shared" si="4"/>
        <v>200</v>
      </c>
      <c r="M26" s="129"/>
      <c r="N26" s="148"/>
    </row>
    <row r="27" spans="1:14" ht="20.100000000000001" customHeight="1" x14ac:dyDescent="0.25">
      <c r="A27" s="321"/>
      <c r="B27" s="321"/>
      <c r="C27" s="321"/>
      <c r="D27" s="322" t="s">
        <v>198</v>
      </c>
      <c r="E27" s="131" t="s">
        <v>205</v>
      </c>
      <c r="F27" s="134">
        <v>50</v>
      </c>
      <c r="G27" s="129">
        <v>50</v>
      </c>
      <c r="H27" s="129"/>
      <c r="I27" s="129"/>
      <c r="J27" s="129"/>
      <c r="K27" s="129">
        <f t="shared" si="7"/>
        <v>50</v>
      </c>
      <c r="L27" s="126">
        <f t="shared" si="4"/>
        <v>50</v>
      </c>
      <c r="M27" s="129"/>
      <c r="N27" s="149"/>
    </row>
    <row r="28" spans="1:14" ht="20.100000000000001" customHeight="1" x14ac:dyDescent="0.25">
      <c r="A28" s="320"/>
      <c r="B28" s="320"/>
      <c r="C28" s="320"/>
      <c r="D28" s="131" t="s">
        <v>199</v>
      </c>
      <c r="E28" s="131" t="s">
        <v>206</v>
      </c>
      <c r="F28" s="129">
        <v>60</v>
      </c>
      <c r="G28" s="126">
        <v>60</v>
      </c>
      <c r="H28" s="126"/>
      <c r="I28" s="126"/>
      <c r="J28" s="126"/>
      <c r="K28" s="126">
        <f t="shared" si="7"/>
        <v>60</v>
      </c>
      <c r="L28" s="126">
        <f t="shared" si="4"/>
        <v>60</v>
      </c>
      <c r="M28" s="129"/>
      <c r="N28" s="148"/>
    </row>
    <row r="29" spans="1:14" ht="20.100000000000001" customHeight="1" x14ac:dyDescent="0.25">
      <c r="A29" s="321"/>
      <c r="B29" s="321"/>
      <c r="C29" s="321"/>
      <c r="D29" s="139" t="s">
        <v>200</v>
      </c>
      <c r="E29" s="131" t="s">
        <v>207</v>
      </c>
      <c r="F29" s="134"/>
      <c r="G29" s="134"/>
      <c r="H29" s="134"/>
      <c r="I29" s="134"/>
      <c r="J29" s="134"/>
      <c r="K29" s="134">
        <f t="shared" si="7"/>
        <v>0</v>
      </c>
      <c r="L29" s="140">
        <f t="shared" si="4"/>
        <v>0</v>
      </c>
      <c r="M29" s="134"/>
      <c r="N29" s="150"/>
    </row>
    <row r="30" spans="1:14" ht="20.100000000000001" customHeight="1" x14ac:dyDescent="0.25">
      <c r="A30" s="320"/>
      <c r="B30" s="320"/>
      <c r="C30" s="320"/>
      <c r="D30" s="131" t="s">
        <v>201</v>
      </c>
      <c r="E30" s="131" t="s">
        <v>208</v>
      </c>
      <c r="F30" s="129"/>
      <c r="G30" s="129"/>
      <c r="H30" s="129"/>
      <c r="I30" s="129"/>
      <c r="J30" s="129"/>
      <c r="K30" s="129">
        <f t="shared" si="7"/>
        <v>0</v>
      </c>
      <c r="L30" s="141">
        <f t="shared" si="4"/>
        <v>0</v>
      </c>
      <c r="M30" s="129"/>
      <c r="N30" s="151"/>
    </row>
    <row r="31" spans="1:14" ht="20.100000000000001" customHeight="1" x14ac:dyDescent="0.25">
      <c r="A31" s="481"/>
      <c r="B31" s="483"/>
      <c r="C31" s="482"/>
      <c r="D31" s="131" t="s">
        <v>202</v>
      </c>
      <c r="E31" s="131" t="s">
        <v>209</v>
      </c>
      <c r="F31" s="129"/>
      <c r="G31" s="129"/>
      <c r="H31" s="129"/>
      <c r="I31" s="129"/>
      <c r="J31" s="129"/>
      <c r="K31" s="129">
        <f t="shared" si="7"/>
        <v>0</v>
      </c>
      <c r="L31" s="141">
        <f t="shared" si="4"/>
        <v>0</v>
      </c>
      <c r="M31" s="129"/>
      <c r="N31" s="151"/>
    </row>
    <row r="32" spans="1:14" ht="20.100000000000001" customHeight="1" x14ac:dyDescent="0.25">
      <c r="A32" s="320"/>
      <c r="B32" s="320"/>
      <c r="C32" s="320"/>
      <c r="D32" s="131" t="s">
        <v>220</v>
      </c>
      <c r="E32" s="131" t="s">
        <v>210</v>
      </c>
      <c r="F32" s="129">
        <v>5</v>
      </c>
      <c r="G32" s="126">
        <v>5</v>
      </c>
      <c r="H32" s="126"/>
      <c r="I32" s="126"/>
      <c r="J32" s="126"/>
      <c r="K32" s="126">
        <f t="shared" si="7"/>
        <v>5</v>
      </c>
      <c r="L32" s="126">
        <f t="shared" si="4"/>
        <v>5</v>
      </c>
      <c r="M32" s="129"/>
      <c r="N32" s="151"/>
    </row>
    <row r="33" spans="1:14" ht="20.100000000000001" customHeight="1" x14ac:dyDescent="0.25">
      <c r="A33" s="320"/>
      <c r="B33" s="320"/>
      <c r="C33" s="320"/>
      <c r="D33" s="131" t="s">
        <v>203</v>
      </c>
      <c r="E33" s="131" t="s">
        <v>211</v>
      </c>
      <c r="G33" s="401"/>
      <c r="H33" s="401"/>
      <c r="I33" s="401"/>
      <c r="J33" s="401"/>
      <c r="K33" s="401">
        <f t="shared" si="7"/>
        <v>0</v>
      </c>
      <c r="L33" s="141">
        <f t="shared" si="4"/>
        <v>0</v>
      </c>
      <c r="M33" s="129"/>
      <c r="N33" s="148"/>
    </row>
    <row r="34" spans="1:14" ht="20.100000000000001" customHeight="1" thickBot="1" x14ac:dyDescent="0.3">
      <c r="A34" s="319"/>
      <c r="B34" s="319"/>
      <c r="C34" s="319"/>
      <c r="D34" s="152" t="s">
        <v>56</v>
      </c>
      <c r="E34" s="153" t="s">
        <v>212</v>
      </c>
      <c r="F34" s="132"/>
      <c r="G34" s="134"/>
      <c r="H34" s="134"/>
      <c r="I34" s="134"/>
      <c r="J34" s="134"/>
      <c r="K34" s="134">
        <f t="shared" si="7"/>
        <v>0</v>
      </c>
      <c r="L34" s="142">
        <f t="shared" si="4"/>
        <v>0</v>
      </c>
      <c r="M34" s="154"/>
      <c r="N34" s="155"/>
    </row>
    <row r="35" spans="1:14" ht="20.100000000000001" customHeight="1" thickBot="1" x14ac:dyDescent="0.3">
      <c r="A35" s="325"/>
      <c r="B35" s="325"/>
      <c r="C35" s="325">
        <v>5</v>
      </c>
      <c r="D35" s="138" t="s">
        <v>213</v>
      </c>
      <c r="E35" s="136" t="s">
        <v>152</v>
      </c>
      <c r="F35" s="156">
        <f>SUM(F36:F38)</f>
        <v>0</v>
      </c>
      <c r="G35" s="156">
        <v>0</v>
      </c>
      <c r="H35" s="156"/>
      <c r="I35" s="156"/>
      <c r="J35" s="156"/>
      <c r="K35" s="156">
        <f>SUM(G35:J35)</f>
        <v>0</v>
      </c>
      <c r="L35" s="156">
        <f t="shared" si="4"/>
        <v>0</v>
      </c>
      <c r="M35" s="156">
        <f>SUM(M36:M38)</f>
        <v>0</v>
      </c>
      <c r="N35" s="137">
        <f>SUM(N36:N38)</f>
        <v>0</v>
      </c>
    </row>
    <row r="36" spans="1:14" ht="20.100000000000001" customHeight="1" x14ac:dyDescent="0.25">
      <c r="A36" s="318"/>
      <c r="B36" s="318"/>
      <c r="C36" s="318"/>
      <c r="D36" s="125" t="s">
        <v>214</v>
      </c>
      <c r="E36" s="125" t="s">
        <v>215</v>
      </c>
      <c r="F36" s="126"/>
      <c r="G36" s="126"/>
      <c r="H36" s="126"/>
      <c r="I36" s="126"/>
      <c r="J36" s="126"/>
      <c r="K36" s="126">
        <f t="shared" ref="K36:K46" si="8">SUM(G36:J36)</f>
        <v>0</v>
      </c>
      <c r="L36" s="126">
        <f t="shared" si="4"/>
        <v>0</v>
      </c>
      <c r="M36" s="126"/>
      <c r="N36" s="157"/>
    </row>
    <row r="37" spans="1:14" ht="20.100000000000001" customHeight="1" x14ac:dyDescent="0.25">
      <c r="A37" s="320"/>
      <c r="B37" s="320"/>
      <c r="C37" s="320"/>
      <c r="D37" s="131" t="s">
        <v>216</v>
      </c>
      <c r="E37" s="131" t="s">
        <v>217</v>
      </c>
      <c r="F37" s="134"/>
      <c r="G37" s="134"/>
      <c r="H37" s="134"/>
      <c r="I37" s="134"/>
      <c r="J37" s="134"/>
      <c r="K37" s="134">
        <f t="shared" si="8"/>
        <v>0</v>
      </c>
      <c r="L37" s="134">
        <f t="shared" si="4"/>
        <v>0</v>
      </c>
      <c r="M37" s="134"/>
      <c r="N37" s="158"/>
    </row>
    <row r="38" spans="1:14" ht="20.100000000000001" customHeight="1" thickBot="1" x14ac:dyDescent="0.3">
      <c r="A38" s="319"/>
      <c r="B38" s="319"/>
      <c r="C38" s="319"/>
      <c r="D38" s="159" t="s">
        <v>218</v>
      </c>
      <c r="E38" s="160" t="s">
        <v>219</v>
      </c>
      <c r="F38" s="132"/>
      <c r="G38" s="132"/>
      <c r="H38" s="132"/>
      <c r="I38" s="132"/>
      <c r="J38" s="132"/>
      <c r="K38" s="132">
        <f t="shared" si="8"/>
        <v>0</v>
      </c>
      <c r="L38" s="132">
        <f t="shared" si="4"/>
        <v>0</v>
      </c>
      <c r="M38" s="132"/>
      <c r="N38" s="161"/>
    </row>
    <row r="39" spans="1:14" ht="20.100000000000001" customHeight="1" thickBot="1" x14ac:dyDescent="0.3">
      <c r="A39" s="325"/>
      <c r="B39" s="325"/>
      <c r="C39" s="325">
        <v>6</v>
      </c>
      <c r="D39" s="162" t="s">
        <v>229</v>
      </c>
      <c r="E39" s="136" t="s">
        <v>153</v>
      </c>
      <c r="F39" s="143"/>
      <c r="G39" s="143"/>
      <c r="H39" s="143"/>
      <c r="I39" s="143"/>
      <c r="J39" s="143"/>
      <c r="K39" s="143">
        <f t="shared" si="8"/>
        <v>0</v>
      </c>
      <c r="L39" s="143">
        <f t="shared" si="4"/>
        <v>0</v>
      </c>
      <c r="M39" s="85"/>
      <c r="N39" s="86"/>
    </row>
    <row r="40" spans="1:14" ht="20.100000000000001" customHeight="1" thickBot="1" x14ac:dyDescent="0.3">
      <c r="A40" s="325"/>
      <c r="B40" s="325"/>
      <c r="C40" s="325">
        <v>7</v>
      </c>
      <c r="D40" s="135" t="s">
        <v>239</v>
      </c>
      <c r="E40" s="138" t="s">
        <v>154</v>
      </c>
      <c r="F40" s="85"/>
      <c r="G40" s="85">
        <v>500</v>
      </c>
      <c r="H40" s="85"/>
      <c r="I40" s="85"/>
      <c r="J40" s="85"/>
      <c r="K40" s="85">
        <f t="shared" si="8"/>
        <v>500</v>
      </c>
      <c r="L40" s="85">
        <f t="shared" si="4"/>
        <v>500</v>
      </c>
      <c r="M40" s="85"/>
      <c r="N40" s="163"/>
    </row>
    <row r="41" spans="1:14" ht="20.100000000000001" customHeight="1" thickBot="1" x14ac:dyDescent="0.3">
      <c r="A41" s="325"/>
      <c r="B41" s="325"/>
      <c r="C41" s="325"/>
      <c r="D41" s="164" t="s">
        <v>112</v>
      </c>
      <c r="E41" s="165" t="s">
        <v>221</v>
      </c>
      <c r="F41" s="166">
        <f>SUM(F6,F15,F16,F24,F35,F39,F40)</f>
        <v>106724</v>
      </c>
      <c r="G41" s="166">
        <v>86970</v>
      </c>
      <c r="H41" s="166">
        <f t="shared" ref="H41:J41" si="9">SUM(H6,H15,H16,H24,H35,H39,H40)</f>
        <v>0</v>
      </c>
      <c r="I41" s="166">
        <f t="shared" si="9"/>
        <v>0</v>
      </c>
      <c r="J41" s="166">
        <f t="shared" si="9"/>
        <v>13020</v>
      </c>
      <c r="K41" s="166">
        <f t="shared" si="8"/>
        <v>99990</v>
      </c>
      <c r="L41" s="166">
        <f t="shared" si="4"/>
        <v>40926</v>
      </c>
      <c r="M41" s="166">
        <f>SUM(M6,M15,M16,M24,M35,M39,M40)</f>
        <v>0</v>
      </c>
      <c r="N41" s="315">
        <f>SUM(N6,N15,N16,N24,N35,N39,N40)</f>
        <v>59064</v>
      </c>
    </row>
    <row r="42" spans="1:14" ht="20.100000000000001" customHeight="1" thickBot="1" x14ac:dyDescent="0.3">
      <c r="A42" s="325"/>
      <c r="B42" s="325"/>
      <c r="C42" s="325"/>
      <c r="D42" s="138" t="s">
        <v>131</v>
      </c>
      <c r="E42" s="136" t="s">
        <v>222</v>
      </c>
      <c r="F42" s="143">
        <f>SUM(F43:F45)</f>
        <v>28424</v>
      </c>
      <c r="G42" s="143">
        <f>SUM(G43:G45)</f>
        <v>37217</v>
      </c>
      <c r="H42" s="143">
        <f t="shared" ref="H42:J42" si="10">SUM(H43:H45)</f>
        <v>0</v>
      </c>
      <c r="I42" s="143">
        <f t="shared" si="10"/>
        <v>0</v>
      </c>
      <c r="J42" s="143">
        <f t="shared" si="10"/>
        <v>964</v>
      </c>
      <c r="K42" s="143">
        <f t="shared" si="8"/>
        <v>38181</v>
      </c>
      <c r="L42" s="143">
        <f t="shared" si="4"/>
        <v>11053</v>
      </c>
      <c r="M42" s="143">
        <f>SUM(M43:M45)</f>
        <v>0</v>
      </c>
      <c r="N42" s="163">
        <f>SUM(N43:N45)</f>
        <v>27128</v>
      </c>
    </row>
    <row r="43" spans="1:14" ht="20.100000000000001" customHeight="1" x14ac:dyDescent="0.25">
      <c r="A43" s="318"/>
      <c r="B43" s="318"/>
      <c r="C43" s="318"/>
      <c r="D43" s="167" t="s">
        <v>259</v>
      </c>
      <c r="E43" s="144"/>
      <c r="F43" s="146">
        <v>28000</v>
      </c>
      <c r="G43" s="126">
        <v>36793</v>
      </c>
      <c r="H43" s="126"/>
      <c r="I43" s="126"/>
      <c r="J43" s="126"/>
      <c r="K43" s="126">
        <f t="shared" si="8"/>
        <v>36793</v>
      </c>
      <c r="L43" s="126">
        <f t="shared" si="4"/>
        <v>9665</v>
      </c>
      <c r="M43" s="146"/>
      <c r="N43" s="351">
        <v>27128</v>
      </c>
    </row>
    <row r="44" spans="1:14" ht="20.100000000000001" customHeight="1" x14ac:dyDescent="0.25">
      <c r="A44" s="320"/>
      <c r="B44" s="320"/>
      <c r="C44" s="320"/>
      <c r="D44" s="168" t="s">
        <v>252</v>
      </c>
      <c r="E44" s="139"/>
      <c r="F44" s="134">
        <v>424</v>
      </c>
      <c r="G44" s="134">
        <v>424</v>
      </c>
      <c r="H44" s="134"/>
      <c r="I44" s="134"/>
      <c r="J44" s="134">
        <v>964</v>
      </c>
      <c r="K44" s="134">
        <f t="shared" si="8"/>
        <v>1388</v>
      </c>
      <c r="L44" s="126">
        <f t="shared" si="4"/>
        <v>1388</v>
      </c>
      <c r="M44" s="134"/>
      <c r="N44" s="169"/>
    </row>
    <row r="45" spans="1:14" ht="20.100000000000001" customHeight="1" thickBot="1" x14ac:dyDescent="0.3">
      <c r="A45" s="319"/>
      <c r="B45" s="319"/>
      <c r="C45" s="319"/>
      <c r="D45" s="128" t="s">
        <v>132</v>
      </c>
      <c r="E45" s="170"/>
      <c r="F45" s="171"/>
      <c r="G45" s="171"/>
      <c r="H45" s="171"/>
      <c r="I45" s="171"/>
      <c r="J45" s="171"/>
      <c r="K45" s="171">
        <f t="shared" si="8"/>
        <v>0</v>
      </c>
      <c r="L45" s="129">
        <f t="shared" si="4"/>
        <v>0</v>
      </c>
      <c r="M45" s="129"/>
      <c r="N45" s="130"/>
    </row>
    <row r="46" spans="1:14" ht="20.100000000000001" customHeight="1" thickBot="1" x14ac:dyDescent="0.3">
      <c r="A46" s="325"/>
      <c r="B46" s="325"/>
      <c r="C46" s="325"/>
      <c r="D46" s="138" t="s">
        <v>111</v>
      </c>
      <c r="E46" s="172" t="s">
        <v>223</v>
      </c>
      <c r="F46" s="143">
        <f>+F41+F42</f>
        <v>135148</v>
      </c>
      <c r="G46" s="143">
        <f>+G41+G42</f>
        <v>124187</v>
      </c>
      <c r="H46" s="143">
        <f t="shared" ref="H46:I46" si="11">+H41+H42</f>
        <v>0</v>
      </c>
      <c r="I46" s="143">
        <f t="shared" si="11"/>
        <v>0</v>
      </c>
      <c r="J46" s="143">
        <f>+J41+J42</f>
        <v>13984</v>
      </c>
      <c r="K46" s="143">
        <f t="shared" si="8"/>
        <v>138171</v>
      </c>
      <c r="L46" s="85">
        <f t="shared" si="4"/>
        <v>51979</v>
      </c>
      <c r="M46" s="85">
        <f>+M41+M42</f>
        <v>0</v>
      </c>
      <c r="N46" s="86">
        <f>+N41+N42</f>
        <v>86192</v>
      </c>
    </row>
    <row r="47" spans="1:14" ht="20.100000000000001" customHeight="1" thickBot="1" x14ac:dyDescent="0.3">
      <c r="A47" s="107"/>
      <c r="B47" s="107"/>
      <c r="C47" s="498" t="s">
        <v>26</v>
      </c>
      <c r="D47" s="498"/>
      <c r="E47" s="498"/>
      <c r="F47" s="498"/>
      <c r="G47" s="408"/>
      <c r="H47" s="408"/>
      <c r="I47" s="408"/>
      <c r="J47" s="408"/>
      <c r="K47" s="408"/>
      <c r="L47" s="106">
        <f t="shared" si="4"/>
        <v>0</v>
      </c>
    </row>
    <row r="48" spans="1:14" ht="20.100000000000001" customHeight="1" thickBot="1" x14ac:dyDescent="0.3">
      <c r="A48" s="120"/>
      <c r="B48" s="120"/>
      <c r="C48" s="120"/>
      <c r="D48" s="173" t="s">
        <v>109</v>
      </c>
      <c r="E48" s="174" t="s">
        <v>224</v>
      </c>
      <c r="F48" s="174">
        <f>SUM(F49:F53)</f>
        <v>27585</v>
      </c>
      <c r="G48" s="174">
        <f>SUM(G49:G53)</f>
        <v>37540</v>
      </c>
      <c r="H48" s="174">
        <f t="shared" ref="H48:J48" si="12">SUM(H49:H53)</f>
        <v>0</v>
      </c>
      <c r="I48" s="174">
        <f t="shared" si="12"/>
        <v>0</v>
      </c>
      <c r="J48" s="174">
        <f t="shared" si="12"/>
        <v>13980</v>
      </c>
      <c r="K48" s="174">
        <f>SUM(G48:J48)</f>
        <v>51520</v>
      </c>
      <c r="L48" s="173">
        <f t="shared" si="4"/>
        <v>50656</v>
      </c>
      <c r="M48" s="173">
        <f>SUM(M49:M53)</f>
        <v>0</v>
      </c>
      <c r="N48" s="175">
        <f>SUM(N49:N53)</f>
        <v>864</v>
      </c>
    </row>
    <row r="49" spans="1:14" ht="20.100000000000001" customHeight="1" x14ac:dyDescent="0.25">
      <c r="A49" s="215"/>
      <c r="B49" s="215"/>
      <c r="C49" s="215">
        <v>1</v>
      </c>
      <c r="D49" s="144" t="s">
        <v>27</v>
      </c>
      <c r="E49" s="176" t="s">
        <v>159</v>
      </c>
      <c r="F49" s="177">
        <v>11252</v>
      </c>
      <c r="G49" s="177">
        <v>11587</v>
      </c>
      <c r="H49" s="177"/>
      <c r="I49" s="177"/>
      <c r="J49" s="177">
        <v>30</v>
      </c>
      <c r="K49" s="177">
        <f t="shared" ref="K49:K56" si="13">SUM(G49:J49)</f>
        <v>11617</v>
      </c>
      <c r="L49" s="177">
        <f t="shared" si="4"/>
        <v>11617</v>
      </c>
      <c r="M49" s="314"/>
      <c r="N49" s="306"/>
    </row>
    <row r="50" spans="1:14" ht="19.5" customHeight="1" x14ac:dyDescent="0.25">
      <c r="A50" s="316"/>
      <c r="B50" s="316"/>
      <c r="C50" s="316">
        <v>2</v>
      </c>
      <c r="D50" s="222" t="s">
        <v>238</v>
      </c>
      <c r="E50" s="170" t="s">
        <v>160</v>
      </c>
      <c r="F50" s="178">
        <v>2224</v>
      </c>
      <c r="G50" s="187">
        <v>2283</v>
      </c>
      <c r="H50" s="187"/>
      <c r="I50" s="187"/>
      <c r="J50" s="187"/>
      <c r="K50" s="187">
        <v>2283</v>
      </c>
      <c r="L50" s="126">
        <f t="shared" si="4"/>
        <v>2283</v>
      </c>
      <c r="M50" s="191"/>
      <c r="N50" s="192"/>
    </row>
    <row r="51" spans="1:14" ht="20.100000000000001" customHeight="1" x14ac:dyDescent="0.25">
      <c r="A51" s="317"/>
      <c r="B51" s="317"/>
      <c r="C51" s="317">
        <v>3</v>
      </c>
      <c r="D51" s="131" t="s">
        <v>54</v>
      </c>
      <c r="E51" s="179" t="s">
        <v>161</v>
      </c>
      <c r="F51" s="180">
        <v>9170</v>
      </c>
      <c r="G51" s="191">
        <v>10350</v>
      </c>
      <c r="H51" s="191"/>
      <c r="I51" s="191"/>
      <c r="J51" s="191">
        <v>862</v>
      </c>
      <c r="K51" s="191">
        <f t="shared" si="13"/>
        <v>11212</v>
      </c>
      <c r="L51" s="126">
        <f t="shared" si="4"/>
        <v>11212</v>
      </c>
      <c r="M51" s="191"/>
      <c r="N51" s="307"/>
    </row>
    <row r="52" spans="1:14" ht="20.100000000000001" customHeight="1" x14ac:dyDescent="0.25">
      <c r="A52" s="316"/>
      <c r="B52" s="316"/>
      <c r="C52" s="316">
        <v>4</v>
      </c>
      <c r="D52" s="181" t="s">
        <v>59</v>
      </c>
      <c r="E52" s="182" t="s">
        <v>162</v>
      </c>
      <c r="F52" s="180">
        <v>820</v>
      </c>
      <c r="G52" s="191">
        <v>832</v>
      </c>
      <c r="H52" s="191"/>
      <c r="I52" s="191"/>
      <c r="J52" s="191">
        <v>205</v>
      </c>
      <c r="K52" s="191">
        <f t="shared" si="13"/>
        <v>1037</v>
      </c>
      <c r="L52" s="126">
        <f t="shared" si="4"/>
        <v>1037</v>
      </c>
      <c r="M52" s="206"/>
      <c r="N52" s="192"/>
    </row>
    <row r="53" spans="1:14" ht="20.100000000000001" customHeight="1" x14ac:dyDescent="0.25">
      <c r="A53" s="317"/>
      <c r="B53" s="317"/>
      <c r="C53" s="317">
        <v>5</v>
      </c>
      <c r="D53" s="184" t="s">
        <v>60</v>
      </c>
      <c r="E53" s="131" t="s">
        <v>163</v>
      </c>
      <c r="F53" s="178">
        <f>SUM(F54:F56)</f>
        <v>4119</v>
      </c>
      <c r="G53" s="431">
        <f>SUM(G54:G56)</f>
        <v>12488</v>
      </c>
      <c r="H53" s="431"/>
      <c r="I53" s="431"/>
      <c r="J53" s="431">
        <f>SUM(J54:J56)</f>
        <v>12883</v>
      </c>
      <c r="K53" s="191">
        <f t="shared" si="13"/>
        <v>25371</v>
      </c>
      <c r="L53" s="126">
        <f t="shared" si="4"/>
        <v>24507</v>
      </c>
      <c r="M53" s="129">
        <f t="shared" ref="M53" si="14">SUM(M54:M56)</f>
        <v>0</v>
      </c>
      <c r="N53" s="477">
        <v>864</v>
      </c>
    </row>
    <row r="54" spans="1:14" ht="20.100000000000001" customHeight="1" x14ac:dyDescent="0.25">
      <c r="A54" s="316"/>
      <c r="B54" s="316"/>
      <c r="C54" s="316"/>
      <c r="D54" s="131" t="s">
        <v>236</v>
      </c>
      <c r="E54" s="186" t="s">
        <v>241</v>
      </c>
      <c r="F54" s="187">
        <v>2740</v>
      </c>
      <c r="G54" s="187">
        <v>3094</v>
      </c>
      <c r="H54" s="187"/>
      <c r="I54" s="187"/>
      <c r="J54" s="187"/>
      <c r="K54" s="187">
        <f t="shared" si="13"/>
        <v>3094</v>
      </c>
      <c r="L54" s="126">
        <f t="shared" si="4"/>
        <v>2230</v>
      </c>
      <c r="M54" s="189"/>
      <c r="N54" s="192">
        <v>864</v>
      </c>
    </row>
    <row r="55" spans="1:14" ht="20.100000000000001" customHeight="1" x14ac:dyDescent="0.25">
      <c r="A55" s="317"/>
      <c r="B55" s="317"/>
      <c r="C55" s="317"/>
      <c r="D55" s="125" t="s">
        <v>243</v>
      </c>
      <c r="E55" s="186" t="s">
        <v>242</v>
      </c>
      <c r="F55" s="187">
        <v>1379</v>
      </c>
      <c r="G55" s="187">
        <v>9394</v>
      </c>
      <c r="H55" s="187"/>
      <c r="I55" s="187"/>
      <c r="J55" s="187">
        <v>12883</v>
      </c>
      <c r="K55" s="187">
        <f t="shared" si="13"/>
        <v>22277</v>
      </c>
      <c r="L55" s="126">
        <f t="shared" si="4"/>
        <v>22277</v>
      </c>
      <c r="M55" s="189"/>
      <c r="N55" s="193"/>
    </row>
    <row r="56" spans="1:14" ht="20.100000000000001" customHeight="1" thickBot="1" x14ac:dyDescent="0.3">
      <c r="A56" s="326"/>
      <c r="B56" s="326"/>
      <c r="C56" s="326"/>
      <c r="D56" s="131" t="s">
        <v>244</v>
      </c>
      <c r="E56" s="170" t="s">
        <v>242</v>
      </c>
      <c r="F56" s="178"/>
      <c r="G56" s="178"/>
      <c r="H56" s="178"/>
      <c r="I56" s="178"/>
      <c r="J56" s="178"/>
      <c r="K56" s="178">
        <f t="shared" si="13"/>
        <v>0</v>
      </c>
      <c r="L56" s="191">
        <f t="shared" si="4"/>
        <v>0</v>
      </c>
      <c r="M56" s="191"/>
      <c r="N56" s="194"/>
    </row>
    <row r="57" spans="1:14" ht="20.100000000000001" customHeight="1" thickBot="1" x14ac:dyDescent="0.3">
      <c r="A57" s="120"/>
      <c r="B57" s="120"/>
      <c r="C57" s="120"/>
      <c r="D57" s="162" t="s">
        <v>110</v>
      </c>
      <c r="E57" s="188" t="s">
        <v>225</v>
      </c>
      <c r="F57" s="188">
        <f>SUM(F58:F60)</f>
        <v>106244</v>
      </c>
      <c r="G57" s="188">
        <v>85328</v>
      </c>
      <c r="H57" s="188">
        <f t="shared" ref="H57:J57" si="15">SUM(H58:H60)</f>
        <v>0</v>
      </c>
      <c r="I57" s="188">
        <f t="shared" si="15"/>
        <v>0</v>
      </c>
      <c r="J57" s="188">
        <f t="shared" si="15"/>
        <v>0</v>
      </c>
      <c r="K57" s="188">
        <f>SUM(G57:J57)</f>
        <v>85328</v>
      </c>
      <c r="L57" s="188">
        <f t="shared" si="4"/>
        <v>0</v>
      </c>
      <c r="M57" s="188">
        <f>SUM(M58:M60)</f>
        <v>0</v>
      </c>
      <c r="N57" s="175">
        <f>SUM(N58:N60)</f>
        <v>85328</v>
      </c>
    </row>
    <row r="58" spans="1:14" ht="20.100000000000001" customHeight="1" x14ac:dyDescent="0.25">
      <c r="A58" s="215"/>
      <c r="B58" s="215"/>
      <c r="C58" s="215">
        <v>6</v>
      </c>
      <c r="D58" s="131" t="s">
        <v>85</v>
      </c>
      <c r="E58" s="186" t="s">
        <v>164</v>
      </c>
      <c r="F58" s="187">
        <v>103244</v>
      </c>
      <c r="G58" s="187">
        <v>82328</v>
      </c>
      <c r="H58" s="187"/>
      <c r="I58" s="187"/>
      <c r="J58" s="187"/>
      <c r="K58" s="187">
        <f t="shared" ref="K58:K70" si="16">SUM(G58:J58)</f>
        <v>82328</v>
      </c>
      <c r="L58" s="126">
        <f t="shared" si="4"/>
        <v>0</v>
      </c>
      <c r="M58" s="189"/>
      <c r="N58" s="190">
        <v>82328</v>
      </c>
    </row>
    <row r="59" spans="1:14" ht="20.100000000000001" customHeight="1" x14ac:dyDescent="0.25">
      <c r="A59" s="316"/>
      <c r="B59" s="316"/>
      <c r="C59" s="316">
        <v>7</v>
      </c>
      <c r="D59" s="131" t="s">
        <v>61</v>
      </c>
      <c r="E59" s="170" t="s">
        <v>165</v>
      </c>
      <c r="F59" s="178">
        <v>3000</v>
      </c>
      <c r="G59" s="187">
        <v>3000</v>
      </c>
      <c r="H59" s="187"/>
      <c r="I59" s="187"/>
      <c r="J59" s="187"/>
      <c r="K59" s="187">
        <f t="shared" si="16"/>
        <v>3000</v>
      </c>
      <c r="L59" s="126">
        <f t="shared" si="4"/>
        <v>0</v>
      </c>
      <c r="M59" s="191"/>
      <c r="N59" s="192">
        <v>3000</v>
      </c>
    </row>
    <row r="60" spans="1:14" ht="20.100000000000001" customHeight="1" thickBot="1" x14ac:dyDescent="0.3">
      <c r="A60" s="317"/>
      <c r="B60" s="317"/>
      <c r="C60" s="317">
        <v>8</v>
      </c>
      <c r="D60" s="131" t="s">
        <v>62</v>
      </c>
      <c r="E60" s="170" t="s">
        <v>166</v>
      </c>
      <c r="F60" s="178"/>
      <c r="G60" s="187"/>
      <c r="H60" s="187"/>
      <c r="I60" s="187"/>
      <c r="J60" s="187"/>
      <c r="K60" s="187">
        <f t="shared" si="16"/>
        <v>0</v>
      </c>
      <c r="L60" s="126">
        <f t="shared" si="4"/>
        <v>0</v>
      </c>
      <c r="M60" s="191"/>
      <c r="N60" s="192"/>
    </row>
    <row r="61" spans="1:14" ht="20.100000000000001" hidden="1" customHeight="1" x14ac:dyDescent="0.25">
      <c r="A61" s="316"/>
      <c r="B61" s="316"/>
      <c r="C61" s="316"/>
      <c r="D61" s="131" t="s">
        <v>236</v>
      </c>
      <c r="E61" s="186"/>
      <c r="F61" s="178"/>
      <c r="G61" s="178"/>
      <c r="H61" s="178"/>
      <c r="I61" s="178"/>
      <c r="J61" s="178"/>
      <c r="K61" s="178">
        <f t="shared" si="16"/>
        <v>0</v>
      </c>
      <c r="L61" s="178">
        <f t="shared" si="4"/>
        <v>0</v>
      </c>
      <c r="M61" s="191"/>
      <c r="N61" s="192"/>
    </row>
    <row r="62" spans="1:14" ht="20.100000000000001" hidden="1" customHeight="1" x14ac:dyDescent="0.25">
      <c r="A62" s="316"/>
      <c r="B62" s="316"/>
      <c r="C62" s="316"/>
      <c r="D62" s="125" t="s">
        <v>243</v>
      </c>
      <c r="E62" s="186"/>
      <c r="F62" s="178"/>
      <c r="G62" s="187"/>
      <c r="H62" s="187"/>
      <c r="I62" s="187"/>
      <c r="J62" s="187"/>
      <c r="K62" s="187">
        <f t="shared" si="16"/>
        <v>0</v>
      </c>
      <c r="L62" s="126">
        <f t="shared" si="4"/>
        <v>0</v>
      </c>
      <c r="M62" s="191"/>
      <c r="N62" s="192"/>
    </row>
    <row r="63" spans="1:14" ht="20.100000000000001" hidden="1" customHeight="1" thickBot="1" x14ac:dyDescent="0.3">
      <c r="A63" s="317"/>
      <c r="B63" s="317"/>
      <c r="C63" s="317"/>
      <c r="D63" s="131" t="s">
        <v>244</v>
      </c>
      <c r="E63" s="170"/>
      <c r="F63" s="178"/>
      <c r="G63" s="178"/>
      <c r="H63" s="178"/>
      <c r="I63" s="178"/>
      <c r="J63" s="178"/>
      <c r="K63" s="178">
        <f t="shared" si="16"/>
        <v>0</v>
      </c>
      <c r="L63" s="178">
        <f t="shared" si="4"/>
        <v>0</v>
      </c>
      <c r="M63" s="191"/>
      <c r="N63" s="192"/>
    </row>
    <row r="64" spans="1:14" ht="20.100000000000001" customHeight="1" thickBot="1" x14ac:dyDescent="0.3">
      <c r="A64" s="120"/>
      <c r="B64" s="120"/>
      <c r="C64" s="120"/>
      <c r="D64" s="195" t="s">
        <v>108</v>
      </c>
      <c r="E64" s="196"/>
      <c r="F64" s="188">
        <f>+F48+F57</f>
        <v>133829</v>
      </c>
      <c r="G64" s="188">
        <v>122868</v>
      </c>
      <c r="H64" s="188">
        <f t="shared" ref="H64:I64" si="17">+H48+H57</f>
        <v>0</v>
      </c>
      <c r="I64" s="188">
        <f t="shared" si="17"/>
        <v>0</v>
      </c>
      <c r="J64" s="188">
        <f>+J48+J57</f>
        <v>13980</v>
      </c>
      <c r="K64" s="188">
        <f>SUM(G64:J64)</f>
        <v>136848</v>
      </c>
      <c r="L64" s="188">
        <f>K64-N64</f>
        <v>50656</v>
      </c>
      <c r="M64" s="188">
        <f>+M48+M57</f>
        <v>0</v>
      </c>
      <c r="N64" s="175">
        <f>+N48+N57</f>
        <v>86192</v>
      </c>
    </row>
    <row r="65" spans="1:18" ht="20.100000000000001" customHeight="1" thickBot="1" x14ac:dyDescent="0.3">
      <c r="A65" s="120"/>
      <c r="B65" s="120"/>
      <c r="C65" s="120"/>
      <c r="D65" s="162" t="s">
        <v>133</v>
      </c>
      <c r="E65" s="220" t="s">
        <v>226</v>
      </c>
      <c r="F65" s="188">
        <f>SUM(F66,F71)</f>
        <v>1319</v>
      </c>
      <c r="G65" s="188">
        <f>SUM(G66,G71)</f>
        <v>1319</v>
      </c>
      <c r="H65" s="188">
        <f t="shared" ref="H65:J65" si="18">SUM(H66,H71)</f>
        <v>0</v>
      </c>
      <c r="I65" s="188">
        <f t="shared" si="18"/>
        <v>0</v>
      </c>
      <c r="J65" s="188">
        <f t="shared" si="18"/>
        <v>4</v>
      </c>
      <c r="K65" s="188">
        <f t="shared" si="16"/>
        <v>1323</v>
      </c>
      <c r="L65" s="162">
        <f t="shared" si="4"/>
        <v>1323</v>
      </c>
      <c r="M65" s="162">
        <f>SUM(M66,M71)</f>
        <v>0</v>
      </c>
      <c r="N65" s="197">
        <f>SUM(N66,N71)</f>
        <v>0</v>
      </c>
    </row>
    <row r="66" spans="1:18" ht="20.100000000000001" customHeight="1" x14ac:dyDescent="0.25">
      <c r="A66" s="120"/>
      <c r="B66" s="120"/>
      <c r="C66" s="120"/>
      <c r="D66" s="198" t="s">
        <v>134</v>
      </c>
      <c r="E66" s="199"/>
      <c r="F66" s="200">
        <f>SUM(F67:F70)</f>
        <v>1319</v>
      </c>
      <c r="G66" s="200">
        <v>1319</v>
      </c>
      <c r="H66" s="200"/>
      <c r="I66" s="200"/>
      <c r="J66" s="200">
        <v>4</v>
      </c>
      <c r="K66" s="200">
        <f>SUM(G66:J66)</f>
        <v>1323</v>
      </c>
      <c r="L66" s="201">
        <f t="shared" si="4"/>
        <v>1323</v>
      </c>
      <c r="M66" s="201">
        <f>SUM(M67:M70)</f>
        <v>0</v>
      </c>
      <c r="N66" s="202">
        <f>SUM(N67:N70)</f>
        <v>0</v>
      </c>
    </row>
    <row r="67" spans="1:18" ht="27.75" customHeight="1" x14ac:dyDescent="0.25">
      <c r="A67" s="316"/>
      <c r="B67" s="316"/>
      <c r="C67" s="316"/>
      <c r="D67" s="203" t="s">
        <v>256</v>
      </c>
      <c r="E67" s="204"/>
      <c r="F67" s="178">
        <v>1319</v>
      </c>
      <c r="G67" s="187">
        <v>1319</v>
      </c>
      <c r="H67" s="187"/>
      <c r="I67" s="187"/>
      <c r="J67" s="187">
        <v>4</v>
      </c>
      <c r="K67" s="187">
        <f t="shared" si="16"/>
        <v>1323</v>
      </c>
      <c r="L67" s="126">
        <f t="shared" si="4"/>
        <v>1323</v>
      </c>
      <c r="M67" s="191"/>
      <c r="N67" s="194"/>
    </row>
    <row r="68" spans="1:18" ht="20.100000000000001" customHeight="1" x14ac:dyDescent="0.25">
      <c r="A68" s="317"/>
      <c r="B68" s="317"/>
      <c r="C68" s="317"/>
      <c r="D68" s="203" t="s">
        <v>143</v>
      </c>
      <c r="E68" s="221"/>
      <c r="F68" s="178"/>
      <c r="G68" s="178"/>
      <c r="H68" s="178"/>
      <c r="I68" s="178"/>
      <c r="J68" s="178"/>
      <c r="K68" s="178">
        <f t="shared" si="16"/>
        <v>0</v>
      </c>
      <c r="L68" s="191">
        <f t="shared" si="4"/>
        <v>0</v>
      </c>
      <c r="M68" s="191"/>
      <c r="N68" s="194"/>
    </row>
    <row r="69" spans="1:18" ht="20.100000000000001" customHeight="1" x14ac:dyDescent="0.25">
      <c r="A69" s="316"/>
      <c r="B69" s="316"/>
      <c r="C69" s="316"/>
      <c r="D69" s="203" t="s">
        <v>73</v>
      </c>
      <c r="E69" s="204"/>
      <c r="F69" s="178"/>
      <c r="G69" s="178"/>
      <c r="H69" s="178"/>
      <c r="I69" s="178"/>
      <c r="J69" s="178"/>
      <c r="K69" s="178">
        <f t="shared" si="16"/>
        <v>0</v>
      </c>
      <c r="L69" s="191">
        <f t="shared" si="4"/>
        <v>0</v>
      </c>
      <c r="M69" s="191"/>
      <c r="N69" s="194"/>
    </row>
    <row r="70" spans="1:18" ht="20.100000000000001" customHeight="1" x14ac:dyDescent="0.25">
      <c r="A70" s="316"/>
      <c r="B70" s="316"/>
      <c r="C70" s="316"/>
      <c r="D70" s="203" t="s">
        <v>64</v>
      </c>
      <c r="E70" s="204"/>
      <c r="F70" s="178"/>
      <c r="G70" s="178"/>
      <c r="H70" s="178"/>
      <c r="I70" s="178"/>
      <c r="J70" s="178"/>
      <c r="K70" s="178">
        <f t="shared" si="16"/>
        <v>0</v>
      </c>
      <c r="L70" s="191">
        <f t="shared" si="4"/>
        <v>0</v>
      </c>
      <c r="M70" s="191"/>
      <c r="N70" s="194"/>
    </row>
    <row r="71" spans="1:18" ht="20.100000000000001" customHeight="1" x14ac:dyDescent="0.25">
      <c r="A71" s="323"/>
      <c r="B71" s="323"/>
      <c r="C71" s="323"/>
      <c r="D71" s="198" t="s">
        <v>135</v>
      </c>
      <c r="E71" s="199"/>
      <c r="F71" s="200">
        <f>SUM(F72:F76)</f>
        <v>0</v>
      </c>
      <c r="G71" s="200">
        <f>SUM(G72:G76)</f>
        <v>0</v>
      </c>
      <c r="H71" s="200">
        <f t="shared" ref="H71:J71" si="19">SUM(H72:H76)</f>
        <v>0</v>
      </c>
      <c r="I71" s="200">
        <f t="shared" si="19"/>
        <v>0</v>
      </c>
      <c r="J71" s="200">
        <f t="shared" si="19"/>
        <v>0</v>
      </c>
      <c r="K71" s="200">
        <f>SUM(G71:J71)</f>
        <v>0</v>
      </c>
      <c r="L71" s="201">
        <f t="shared" si="4"/>
        <v>0</v>
      </c>
      <c r="M71" s="201">
        <f>SUM(M72:M76)</f>
        <v>0</v>
      </c>
      <c r="N71" s="202">
        <f>SUM(N72:N76)</f>
        <v>0</v>
      </c>
    </row>
    <row r="72" spans="1:18" ht="20.100000000000001" customHeight="1" x14ac:dyDescent="0.25">
      <c r="A72" s="317"/>
      <c r="B72" s="317"/>
      <c r="C72" s="317"/>
      <c r="D72" s="203" t="s">
        <v>55</v>
      </c>
      <c r="E72" s="205"/>
      <c r="F72" s="185"/>
      <c r="G72" s="185"/>
      <c r="H72" s="185"/>
      <c r="I72" s="185"/>
      <c r="J72" s="185"/>
      <c r="K72" s="185">
        <f t="shared" ref="K72:K77" si="20">SUM(G72:J72)</f>
        <v>0</v>
      </c>
      <c r="L72" s="126">
        <f t="shared" si="4"/>
        <v>0</v>
      </c>
      <c r="M72" s="206"/>
      <c r="N72" s="183"/>
    </row>
    <row r="73" spans="1:18" ht="20.100000000000001" customHeight="1" x14ac:dyDescent="0.25">
      <c r="A73" s="316"/>
      <c r="B73" s="316"/>
      <c r="C73" s="316"/>
      <c r="D73" s="203" t="s">
        <v>63</v>
      </c>
      <c r="E73" s="205"/>
      <c r="F73" s="178"/>
      <c r="G73" s="178"/>
      <c r="H73" s="178"/>
      <c r="I73" s="178"/>
      <c r="J73" s="178"/>
      <c r="K73" s="178">
        <f t="shared" si="20"/>
        <v>0</v>
      </c>
      <c r="L73" s="191">
        <f t="shared" si="4"/>
        <v>0</v>
      </c>
      <c r="M73" s="191"/>
      <c r="N73" s="194"/>
    </row>
    <row r="74" spans="1:18" ht="20.100000000000001" customHeight="1" x14ac:dyDescent="0.25">
      <c r="A74" s="317"/>
      <c r="B74" s="317"/>
      <c r="C74" s="317"/>
      <c r="D74" s="203" t="s">
        <v>74</v>
      </c>
      <c r="E74" s="205"/>
      <c r="F74" s="180"/>
      <c r="G74" s="180"/>
      <c r="H74" s="180"/>
      <c r="I74" s="180"/>
      <c r="J74" s="180"/>
      <c r="K74" s="180">
        <f t="shared" si="20"/>
        <v>0</v>
      </c>
      <c r="L74" s="207">
        <f t="shared" si="4"/>
        <v>0</v>
      </c>
      <c r="M74" s="207"/>
      <c r="N74" s="208"/>
    </row>
    <row r="75" spans="1:18" ht="20.100000000000001" customHeight="1" x14ac:dyDescent="0.25">
      <c r="A75" s="316"/>
      <c r="B75" s="316"/>
      <c r="C75" s="316"/>
      <c r="D75" s="203" t="s">
        <v>64</v>
      </c>
      <c r="E75" s="205"/>
      <c r="F75" s="180"/>
      <c r="G75" s="180"/>
      <c r="H75" s="180"/>
      <c r="I75" s="180"/>
      <c r="J75" s="180"/>
      <c r="K75" s="180">
        <f t="shared" si="20"/>
        <v>0</v>
      </c>
      <c r="L75" s="207">
        <f t="shared" si="4"/>
        <v>0</v>
      </c>
      <c r="M75" s="207"/>
      <c r="N75" s="208"/>
    </row>
    <row r="76" spans="1:18" ht="20.100000000000001" customHeight="1" thickBot="1" x14ac:dyDescent="0.3">
      <c r="A76" s="317"/>
      <c r="B76" s="317"/>
      <c r="C76" s="317"/>
      <c r="D76" s="203" t="s">
        <v>65</v>
      </c>
      <c r="E76" s="209"/>
      <c r="F76" s="210"/>
      <c r="G76" s="210"/>
      <c r="H76" s="210"/>
      <c r="I76" s="210"/>
      <c r="J76" s="210"/>
      <c r="K76" s="210">
        <f t="shared" si="20"/>
        <v>0</v>
      </c>
      <c r="L76" s="211">
        <f t="shared" si="4"/>
        <v>0</v>
      </c>
      <c r="M76" s="211"/>
      <c r="N76" s="212"/>
    </row>
    <row r="77" spans="1:18" ht="20.100000000000001" customHeight="1" thickBot="1" x14ac:dyDescent="0.3">
      <c r="A77" s="120"/>
      <c r="B77" s="120"/>
      <c r="C77" s="120"/>
      <c r="D77" s="162" t="s">
        <v>107</v>
      </c>
      <c r="E77" s="188" t="s">
        <v>227</v>
      </c>
      <c r="F77" s="188">
        <f>SUM(F64,F65)</f>
        <v>135148</v>
      </c>
      <c r="G77" s="188">
        <f>SUM(G64,G65)</f>
        <v>124187</v>
      </c>
      <c r="H77" s="188">
        <f t="shared" ref="H77:J77" si="21">SUM(H64,H65)</f>
        <v>0</v>
      </c>
      <c r="I77" s="188">
        <f t="shared" si="21"/>
        <v>0</v>
      </c>
      <c r="J77" s="188">
        <f t="shared" si="21"/>
        <v>13984</v>
      </c>
      <c r="K77" s="188">
        <f t="shared" si="20"/>
        <v>138171</v>
      </c>
      <c r="L77" s="162">
        <f>K77-N77</f>
        <v>51979</v>
      </c>
      <c r="M77" s="162">
        <f>SUM(M64,M65)</f>
        <v>0</v>
      </c>
      <c r="N77" s="175">
        <f>SUM(N64,N65)</f>
        <v>86192</v>
      </c>
      <c r="O77" s="436"/>
      <c r="P77" s="214"/>
      <c r="Q77" s="214"/>
      <c r="R77" s="214"/>
    </row>
    <row r="78" spans="1:18" ht="20.100000000000001" customHeight="1" x14ac:dyDescent="0.25">
      <c r="A78" s="439"/>
      <c r="B78" s="439"/>
      <c r="C78" s="439"/>
      <c r="D78" s="437"/>
      <c r="E78" s="437"/>
      <c r="F78" s="437"/>
      <c r="G78" s="437"/>
      <c r="H78" s="437"/>
      <c r="I78" s="437"/>
      <c r="J78" s="437"/>
      <c r="K78" s="437"/>
      <c r="L78" s="437"/>
      <c r="M78" s="437"/>
      <c r="N78" s="437"/>
      <c r="O78" s="213"/>
      <c r="P78" s="214"/>
      <c r="Q78" s="214"/>
      <c r="R78" s="214"/>
    </row>
    <row r="79" spans="1:18" ht="33" customHeight="1" x14ac:dyDescent="0.25">
      <c r="A79" s="496" t="s">
        <v>290</v>
      </c>
      <c r="B79" s="496"/>
      <c r="C79" s="496"/>
      <c r="D79" s="496"/>
      <c r="E79" s="496"/>
      <c r="F79" s="496"/>
      <c r="G79" s="469"/>
      <c r="H79" s="469"/>
      <c r="I79" s="469"/>
      <c r="J79" s="469"/>
      <c r="K79" s="469"/>
      <c r="L79" s="469"/>
      <c r="M79" s="443"/>
      <c r="N79" s="443"/>
      <c r="O79" s="213"/>
      <c r="P79" s="214"/>
      <c r="Q79" s="214"/>
      <c r="R79" s="214"/>
    </row>
    <row r="80" spans="1:18" ht="33" customHeight="1" thickBot="1" x14ac:dyDescent="0.3">
      <c r="A80" s="441"/>
      <c r="B80" s="441"/>
      <c r="C80" s="474"/>
      <c r="D80" s="475"/>
      <c r="E80" s="470"/>
      <c r="F80" s="443"/>
      <c r="G80" s="443"/>
      <c r="H80" s="443"/>
      <c r="I80" s="443"/>
      <c r="J80" s="443"/>
      <c r="K80" s="443"/>
      <c r="L80" s="443" t="s">
        <v>291</v>
      </c>
      <c r="M80" s="443"/>
      <c r="N80" s="443"/>
      <c r="O80" s="213"/>
      <c r="P80" s="214"/>
      <c r="Q80" s="214"/>
      <c r="R80" s="214"/>
    </row>
    <row r="81" spans="1:18" ht="35.25" customHeight="1" thickBot="1" x14ac:dyDescent="0.3">
      <c r="A81" s="445"/>
      <c r="B81" s="493" t="s">
        <v>292</v>
      </c>
      <c r="C81" s="494"/>
      <c r="D81" s="495"/>
      <c r="E81" s="471"/>
      <c r="F81" s="471">
        <f>F41-F64</f>
        <v>-27105</v>
      </c>
      <c r="G81" s="471">
        <f t="shared" ref="G81:J81" si="22">G41-G64</f>
        <v>-35898</v>
      </c>
      <c r="H81" s="471">
        <f t="shared" si="22"/>
        <v>0</v>
      </c>
      <c r="I81" s="471">
        <f t="shared" si="22"/>
        <v>0</v>
      </c>
      <c r="J81" s="471">
        <f t="shared" si="22"/>
        <v>-960</v>
      </c>
      <c r="K81" s="471">
        <f>SUM(G81:J81)</f>
        <v>-36858</v>
      </c>
      <c r="L81" s="471">
        <f>L41-L64</f>
        <v>-9730</v>
      </c>
      <c r="M81" s="471">
        <f t="shared" ref="M81:N81" si="23">M41-M64</f>
        <v>0</v>
      </c>
      <c r="N81" s="472">
        <f t="shared" si="23"/>
        <v>-27128</v>
      </c>
      <c r="O81" s="213"/>
      <c r="P81" s="214"/>
      <c r="Q81" s="214"/>
      <c r="R81" s="214"/>
    </row>
    <row r="82" spans="1:18" ht="41.25" customHeight="1" x14ac:dyDescent="0.25">
      <c r="A82" s="512" t="s">
        <v>282</v>
      </c>
      <c r="B82" s="512"/>
      <c r="C82" s="512"/>
      <c r="D82" s="512"/>
      <c r="E82" s="512"/>
      <c r="F82" s="512"/>
      <c r="G82" s="442"/>
      <c r="H82" s="442"/>
      <c r="I82" s="442"/>
      <c r="J82" s="442"/>
      <c r="K82" s="442"/>
      <c r="L82" s="442"/>
      <c r="M82" s="443"/>
      <c r="N82" s="443"/>
      <c r="O82" s="213"/>
      <c r="P82" s="214"/>
      <c r="Q82" s="214"/>
      <c r="R82" s="214"/>
    </row>
    <row r="83" spans="1:18" ht="20.100000000000001" customHeight="1" thickBot="1" x14ac:dyDescent="0.3">
      <c r="A83" s="441"/>
      <c r="B83" s="441"/>
      <c r="C83" s="520"/>
      <c r="D83" s="520"/>
      <c r="E83" s="444"/>
      <c r="F83" s="443"/>
      <c r="G83" s="443"/>
      <c r="H83" s="443"/>
      <c r="I83" s="443"/>
      <c r="J83" s="443"/>
      <c r="K83" s="443"/>
      <c r="L83" s="443"/>
      <c r="M83" s="443"/>
      <c r="N83" s="443"/>
      <c r="O83" s="213"/>
      <c r="P83" s="214"/>
      <c r="Q83" s="214"/>
      <c r="R83" s="214"/>
    </row>
    <row r="84" spans="1:18" ht="20.100000000000001" customHeight="1" thickBot="1" x14ac:dyDescent="0.3">
      <c r="A84" s="473"/>
      <c r="B84" s="513" t="s">
        <v>283</v>
      </c>
      <c r="C84" s="494"/>
      <c r="D84" s="495"/>
      <c r="E84" s="446"/>
      <c r="F84" s="447">
        <f>F85-F88</f>
        <v>27105</v>
      </c>
      <c r="G84" s="447">
        <f t="shared" ref="G84:J84" si="24">G85-G88</f>
        <v>35898</v>
      </c>
      <c r="H84" s="447">
        <f t="shared" si="24"/>
        <v>0</v>
      </c>
      <c r="I84" s="447">
        <f t="shared" si="24"/>
        <v>0</v>
      </c>
      <c r="J84" s="447">
        <f t="shared" si="24"/>
        <v>960</v>
      </c>
      <c r="K84" s="447">
        <f>SUM(G84:J84)</f>
        <v>36858</v>
      </c>
      <c r="L84" s="448">
        <f>L85-L88</f>
        <v>9730</v>
      </c>
      <c r="M84" s="447">
        <f>M85-M88</f>
        <v>0</v>
      </c>
      <c r="N84" s="449">
        <f>N85-N88</f>
        <v>27128</v>
      </c>
      <c r="O84" s="213"/>
      <c r="P84" s="214"/>
      <c r="Q84" s="214"/>
      <c r="R84" s="214"/>
    </row>
    <row r="85" spans="1:18" ht="20.100000000000001" customHeight="1" x14ac:dyDescent="0.25">
      <c r="A85" s="450"/>
      <c r="B85" s="514" t="s">
        <v>284</v>
      </c>
      <c r="C85" s="515"/>
      <c r="D85" s="516"/>
      <c r="E85" s="451"/>
      <c r="F85" s="452">
        <f>SUM(F86:F87)</f>
        <v>28424</v>
      </c>
      <c r="G85" s="452">
        <f t="shared" ref="G85:J85" si="25">SUM(G86:G87)</f>
        <v>37217</v>
      </c>
      <c r="H85" s="452">
        <f t="shared" si="25"/>
        <v>0</v>
      </c>
      <c r="I85" s="452">
        <f t="shared" si="25"/>
        <v>0</v>
      </c>
      <c r="J85" s="452">
        <f t="shared" si="25"/>
        <v>964</v>
      </c>
      <c r="K85" s="452">
        <f t="shared" ref="K85:K90" si="26">SUM(G85:J85)</f>
        <v>38181</v>
      </c>
      <c r="L85" s="452">
        <f>SUM(L86:L87)</f>
        <v>11053</v>
      </c>
      <c r="M85" s="452">
        <f>SUM(M86:M87)</f>
        <v>0</v>
      </c>
      <c r="N85" s="453">
        <f>SUM(N86:N87)</f>
        <v>27128</v>
      </c>
      <c r="O85" s="213"/>
      <c r="P85" s="214"/>
      <c r="Q85" s="214"/>
      <c r="R85" s="214"/>
    </row>
    <row r="86" spans="1:18" ht="20.100000000000001" customHeight="1" x14ac:dyDescent="0.25">
      <c r="A86" s="454"/>
      <c r="B86" s="506" t="s">
        <v>285</v>
      </c>
      <c r="C86" s="507"/>
      <c r="D86" s="508"/>
      <c r="E86" s="455"/>
      <c r="F86" s="456">
        <f>SUM(F43)</f>
        <v>28000</v>
      </c>
      <c r="G86" s="456">
        <f t="shared" ref="G86:J86" si="27">SUM(G43)</f>
        <v>36793</v>
      </c>
      <c r="H86" s="456">
        <f t="shared" si="27"/>
        <v>0</v>
      </c>
      <c r="I86" s="456">
        <f t="shared" si="27"/>
        <v>0</v>
      </c>
      <c r="J86" s="456">
        <f t="shared" si="27"/>
        <v>0</v>
      </c>
      <c r="K86" s="456">
        <f t="shared" si="26"/>
        <v>36793</v>
      </c>
      <c r="L86" s="456">
        <f>SUM(L43)</f>
        <v>9665</v>
      </c>
      <c r="M86" s="456">
        <f t="shared" ref="M86:M87" si="28">SUM(M41)</f>
        <v>0</v>
      </c>
      <c r="N86" s="457">
        <f>SUM(N43)</f>
        <v>27128</v>
      </c>
      <c r="O86" s="213"/>
      <c r="P86" s="214"/>
      <c r="Q86" s="214"/>
      <c r="R86" s="214"/>
    </row>
    <row r="87" spans="1:18" ht="20.100000000000001" customHeight="1" x14ac:dyDescent="0.25">
      <c r="A87" s="454"/>
      <c r="B87" s="517" t="s">
        <v>286</v>
      </c>
      <c r="C87" s="518"/>
      <c r="D87" s="519"/>
      <c r="E87" s="458"/>
      <c r="F87" s="456">
        <f>SUM(F44)</f>
        <v>424</v>
      </c>
      <c r="G87" s="456">
        <f t="shared" ref="G87:J87" si="29">SUM(G44)</f>
        <v>424</v>
      </c>
      <c r="H87" s="456">
        <f t="shared" si="29"/>
        <v>0</v>
      </c>
      <c r="I87" s="456">
        <f t="shared" si="29"/>
        <v>0</v>
      </c>
      <c r="J87" s="456">
        <f t="shared" si="29"/>
        <v>964</v>
      </c>
      <c r="K87" s="456">
        <f t="shared" si="26"/>
        <v>1388</v>
      </c>
      <c r="L87" s="456">
        <f>SUM(L44)</f>
        <v>1388</v>
      </c>
      <c r="M87" s="456">
        <f t="shared" si="28"/>
        <v>0</v>
      </c>
      <c r="N87" s="457">
        <f>SUM(N44)</f>
        <v>0</v>
      </c>
      <c r="O87" s="213"/>
      <c r="P87" s="214"/>
      <c r="Q87" s="214"/>
      <c r="R87" s="214"/>
    </row>
    <row r="88" spans="1:18" ht="20.100000000000001" customHeight="1" x14ac:dyDescent="0.25">
      <c r="A88" s="459"/>
      <c r="B88" s="506" t="s">
        <v>287</v>
      </c>
      <c r="C88" s="507"/>
      <c r="D88" s="508"/>
      <c r="E88" s="460"/>
      <c r="F88" s="461">
        <f>SUM(F89:F90)</f>
        <v>1319</v>
      </c>
      <c r="G88" s="461">
        <f t="shared" ref="G88:J88" si="30">SUM(G89:G90)</f>
        <v>1319</v>
      </c>
      <c r="H88" s="461">
        <f t="shared" si="30"/>
        <v>0</v>
      </c>
      <c r="I88" s="461">
        <f t="shared" si="30"/>
        <v>0</v>
      </c>
      <c r="J88" s="461">
        <f t="shared" si="30"/>
        <v>4</v>
      </c>
      <c r="K88" s="461">
        <f t="shared" si="26"/>
        <v>1323</v>
      </c>
      <c r="L88" s="461">
        <f>SUM(L89:L90)</f>
        <v>1323</v>
      </c>
      <c r="M88" s="461">
        <f t="shared" ref="M88:N89" si="31">+M68</f>
        <v>0</v>
      </c>
      <c r="N88" s="462">
        <f t="shared" si="31"/>
        <v>0</v>
      </c>
      <c r="O88" s="213"/>
      <c r="P88" s="214"/>
      <c r="Q88" s="214"/>
      <c r="R88" s="214"/>
    </row>
    <row r="89" spans="1:18" ht="20.100000000000001" customHeight="1" x14ac:dyDescent="0.25">
      <c r="A89" s="454"/>
      <c r="B89" s="506" t="s">
        <v>288</v>
      </c>
      <c r="C89" s="507"/>
      <c r="D89" s="508"/>
      <c r="E89" s="460"/>
      <c r="F89" s="463">
        <f>+F66</f>
        <v>1319</v>
      </c>
      <c r="G89" s="463">
        <f t="shared" ref="G89:J89" si="32">+G66</f>
        <v>1319</v>
      </c>
      <c r="H89" s="463">
        <f t="shared" si="32"/>
        <v>0</v>
      </c>
      <c r="I89" s="463">
        <f t="shared" si="32"/>
        <v>0</v>
      </c>
      <c r="J89" s="463">
        <f t="shared" si="32"/>
        <v>4</v>
      </c>
      <c r="K89" s="463">
        <f t="shared" si="26"/>
        <v>1323</v>
      </c>
      <c r="L89" s="463">
        <f>+L67</f>
        <v>1323</v>
      </c>
      <c r="M89" s="463">
        <f t="shared" si="31"/>
        <v>0</v>
      </c>
      <c r="N89" s="464">
        <f t="shared" si="31"/>
        <v>0</v>
      </c>
      <c r="O89" s="213"/>
      <c r="P89" s="214"/>
      <c r="Q89" s="214"/>
      <c r="R89" s="214"/>
    </row>
    <row r="90" spans="1:18" ht="20.100000000000001" customHeight="1" thickBot="1" x14ac:dyDescent="0.3">
      <c r="A90" s="465"/>
      <c r="B90" s="509" t="s">
        <v>289</v>
      </c>
      <c r="C90" s="510"/>
      <c r="D90" s="511"/>
      <c r="E90" s="466"/>
      <c r="F90" s="467">
        <f>+F73</f>
        <v>0</v>
      </c>
      <c r="G90" s="467">
        <f t="shared" ref="G90:J90" si="33">+G73</f>
        <v>0</v>
      </c>
      <c r="H90" s="467">
        <f t="shared" si="33"/>
        <v>0</v>
      </c>
      <c r="I90" s="467">
        <f t="shared" si="33"/>
        <v>0</v>
      </c>
      <c r="J90" s="467">
        <f t="shared" si="33"/>
        <v>0</v>
      </c>
      <c r="K90" s="467">
        <f t="shared" si="26"/>
        <v>0</v>
      </c>
      <c r="L90" s="467">
        <f>+L73</f>
        <v>0</v>
      </c>
      <c r="M90" s="467">
        <f>+M73</f>
        <v>0</v>
      </c>
      <c r="N90" s="468">
        <f>+N73</f>
        <v>0</v>
      </c>
      <c r="O90" s="213"/>
      <c r="P90" s="214"/>
      <c r="Q90" s="214"/>
      <c r="R90" s="214"/>
    </row>
    <row r="91" spans="1:18" ht="20.100000000000001" customHeight="1" thickBot="1" x14ac:dyDescent="0.3">
      <c r="A91" s="440"/>
      <c r="B91" s="440"/>
      <c r="C91" s="440"/>
      <c r="D91" s="438"/>
      <c r="E91" s="438"/>
      <c r="F91" s="438"/>
      <c r="G91" s="438"/>
      <c r="H91" s="438"/>
      <c r="I91" s="438"/>
      <c r="J91" s="438"/>
      <c r="K91" s="438"/>
      <c r="L91" s="438"/>
      <c r="M91" s="438"/>
      <c r="N91" s="438"/>
      <c r="O91" s="213"/>
      <c r="P91" s="214"/>
      <c r="Q91" s="214"/>
      <c r="R91" s="214"/>
    </row>
    <row r="92" spans="1:18" s="59" customFormat="1" ht="15" customHeight="1" thickBot="1" x14ac:dyDescent="0.25">
      <c r="A92" s="216" t="s">
        <v>66</v>
      </c>
      <c r="B92" s="217"/>
      <c r="C92" s="60"/>
      <c r="D92" s="218"/>
      <c r="E92" s="39"/>
      <c r="F92" s="72">
        <v>2</v>
      </c>
      <c r="G92" s="72">
        <v>2</v>
      </c>
      <c r="H92" s="72"/>
      <c r="I92" s="72"/>
      <c r="J92" s="72"/>
      <c r="K92" s="72">
        <v>2</v>
      </c>
      <c r="L92" s="39">
        <v>2</v>
      </c>
      <c r="M92" s="39"/>
      <c r="N92" s="38"/>
    </row>
    <row r="93" spans="1:18" s="59" customFormat="1" ht="15" customHeight="1" thickBot="1" x14ac:dyDescent="0.25">
      <c r="A93" s="500" t="s">
        <v>67</v>
      </c>
      <c r="B93" s="501"/>
      <c r="C93" s="501"/>
      <c r="D93" s="502"/>
      <c r="E93" s="39"/>
      <c r="F93" s="72">
        <v>1</v>
      </c>
      <c r="G93" s="72">
        <v>1</v>
      </c>
      <c r="H93" s="72"/>
      <c r="I93" s="72"/>
      <c r="J93" s="72"/>
      <c r="K93" s="72">
        <v>1</v>
      </c>
      <c r="L93" s="39">
        <v>1</v>
      </c>
      <c r="M93" s="39"/>
      <c r="N93" s="38"/>
    </row>
    <row r="94" spans="1:18" ht="20.100000000000001" customHeight="1" x14ac:dyDescent="0.25">
      <c r="A94" s="107"/>
      <c r="B94" s="107"/>
      <c r="C94" s="499"/>
      <c r="D94" s="499"/>
      <c r="E94" s="499"/>
      <c r="F94" s="499"/>
      <c r="G94" s="409"/>
      <c r="H94" s="409"/>
      <c r="I94" s="409"/>
      <c r="J94" s="409"/>
      <c r="K94" s="409"/>
      <c r="L94" s="219"/>
    </row>
  </sheetData>
  <mergeCells count="28">
    <mergeCell ref="N2:N4"/>
    <mergeCell ref="A2:A3"/>
    <mergeCell ref="B2:B3"/>
    <mergeCell ref="C2:C3"/>
    <mergeCell ref="E2:E4"/>
    <mergeCell ref="L2:L4"/>
    <mergeCell ref="M2:M4"/>
    <mergeCell ref="G2:G4"/>
    <mergeCell ref="H2:H4"/>
    <mergeCell ref="I2:I4"/>
    <mergeCell ref="J2:J4"/>
    <mergeCell ref="K2:K4"/>
    <mergeCell ref="B81:D81"/>
    <mergeCell ref="A79:F79"/>
    <mergeCell ref="C1:F1"/>
    <mergeCell ref="C47:F47"/>
    <mergeCell ref="C94:F94"/>
    <mergeCell ref="A93:D93"/>
    <mergeCell ref="F2:F4"/>
    <mergeCell ref="B89:D89"/>
    <mergeCell ref="B90:D90"/>
    <mergeCell ref="A82:F82"/>
    <mergeCell ref="B84:D84"/>
    <mergeCell ref="B85:D85"/>
    <mergeCell ref="B86:D86"/>
    <mergeCell ref="B87:D87"/>
    <mergeCell ref="B88:D88"/>
    <mergeCell ref="C83:D83"/>
  </mergeCells>
  <phoneticPr fontId="19" type="noConversion"/>
  <printOptions horizontalCentered="1"/>
  <pageMargins left="0.78740157480314965" right="0.78740157480314965" top="1.4566929133858268" bottom="0.86614173228346458" header="0.78740157480314965" footer="0.59055118110236227"/>
  <pageSetup paperSize="9" scale="68" firstPageNumber="2" fitToHeight="0" orientation="landscape" useFirstPageNumber="1" r:id="rId1"/>
  <headerFooter alignWithMargins="0">
    <oddHeader>&amp;C&amp;"Times New Roman CE,Félkövér"&amp;14RAPOSKA KÖZSÉG ÖNKORMÁNYZATA
2019. ÉVI KÖLTSÉGVETÉSE &amp;12
&amp;R 2. melléklet a 2/2020.(III.02.)
 önkorm.rendelethez
ezer Forintban</oddHeader>
    <oddFooter>&amp;C&amp;P. oldal</oddFooter>
  </headerFooter>
  <rowBreaks count="2" manualBreakCount="2">
    <brk id="46" max="16383" man="1"/>
    <brk id="70" max="1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Munka12">
    <tabColor rgb="FF00B0F0"/>
  </sheetPr>
  <dimension ref="A1:J16"/>
  <sheetViews>
    <sheetView tabSelected="1" zoomScaleNormal="100" zoomScaleSheetLayoutView="100" workbookViewId="0">
      <selection activeCell="F9" sqref="F9"/>
    </sheetView>
  </sheetViews>
  <sheetFormatPr defaultRowHeight="15" customHeight="1" x14ac:dyDescent="0.2"/>
  <cols>
    <col min="1" max="1" width="4.83203125" customWidth="1"/>
    <col min="2" max="2" width="8.83203125" customWidth="1"/>
    <col min="3" max="3" width="4.83203125" customWidth="1"/>
    <col min="4" max="4" width="57.6640625" customWidth="1"/>
    <col min="5" max="5" width="17.5" customWidth="1"/>
    <col min="6" max="6" width="13.83203125" customWidth="1"/>
    <col min="7" max="7" width="14.83203125" customWidth="1"/>
    <col min="8" max="8" width="15.1640625" customWidth="1"/>
    <col min="9" max="9" width="14.33203125" customWidth="1"/>
    <col min="10" max="10" width="14.6640625" customWidth="1"/>
  </cols>
  <sheetData>
    <row r="1" spans="1:10" ht="60.75" customHeight="1" x14ac:dyDescent="0.2">
      <c r="A1" s="388"/>
      <c r="B1" s="389" t="s">
        <v>86</v>
      </c>
      <c r="C1" s="390"/>
      <c r="D1" s="391" t="s">
        <v>230</v>
      </c>
      <c r="E1" s="411" t="s">
        <v>274</v>
      </c>
      <c r="F1" s="419" t="s">
        <v>275</v>
      </c>
      <c r="G1" s="418" t="s">
        <v>270</v>
      </c>
      <c r="H1" s="418" t="s">
        <v>271</v>
      </c>
      <c r="I1" s="418" t="s">
        <v>276</v>
      </c>
      <c r="J1" s="420" t="s">
        <v>273</v>
      </c>
    </row>
    <row r="2" spans="1:10" ht="15" customHeight="1" x14ac:dyDescent="0.2">
      <c r="A2" s="392"/>
      <c r="B2" s="88" t="s">
        <v>2</v>
      </c>
      <c r="C2" s="87"/>
      <c r="D2" s="88" t="s">
        <v>3</v>
      </c>
      <c r="E2" s="412" t="s">
        <v>4</v>
      </c>
      <c r="F2" s="421" t="s">
        <v>5</v>
      </c>
      <c r="G2" s="422" t="s">
        <v>6</v>
      </c>
      <c r="H2" s="422" t="s">
        <v>7</v>
      </c>
      <c r="I2" s="422" t="s">
        <v>8</v>
      </c>
      <c r="J2" s="424" t="s">
        <v>9</v>
      </c>
    </row>
    <row r="3" spans="1:10" ht="20.100000000000001" customHeight="1" x14ac:dyDescent="0.25">
      <c r="A3" s="393"/>
      <c r="B3" s="394"/>
      <c r="C3" s="223" t="s">
        <v>29</v>
      </c>
      <c r="D3" s="223"/>
      <c r="E3" s="413"/>
      <c r="F3" s="33"/>
      <c r="G3" s="423"/>
      <c r="J3" s="417"/>
    </row>
    <row r="4" spans="1:10" ht="20.100000000000001" customHeight="1" x14ac:dyDescent="0.25">
      <c r="A4" s="396"/>
      <c r="B4" s="65"/>
      <c r="C4" s="395"/>
      <c r="D4" s="224" t="s">
        <v>35</v>
      </c>
      <c r="E4" s="414">
        <f>SUM(E5:E6)</f>
        <v>1379</v>
      </c>
      <c r="F4" s="432">
        <f>SUM(F5:F6)</f>
        <v>9394</v>
      </c>
      <c r="I4" s="479">
        <f>SUM(I5:I6)</f>
        <v>1884</v>
      </c>
      <c r="J4" s="486">
        <f>SUM(F4:I4)</f>
        <v>11278</v>
      </c>
    </row>
    <row r="5" spans="1:10" ht="20.100000000000001" customHeight="1" x14ac:dyDescent="0.25">
      <c r="A5" s="396"/>
      <c r="B5" s="66"/>
      <c r="C5" s="395"/>
      <c r="D5" s="225" t="s">
        <v>89</v>
      </c>
      <c r="E5" s="572">
        <v>1379</v>
      </c>
      <c r="F5" s="34">
        <v>9394</v>
      </c>
      <c r="I5" s="479">
        <v>1884</v>
      </c>
      <c r="J5" s="480">
        <f>SUM(F5:I5)</f>
        <v>11278</v>
      </c>
    </row>
    <row r="6" spans="1:10" ht="20.100000000000001" customHeight="1" x14ac:dyDescent="0.25">
      <c r="A6" s="396"/>
      <c r="B6" s="66"/>
      <c r="C6" s="395"/>
      <c r="D6" s="225" t="s">
        <v>90</v>
      </c>
      <c r="E6" s="415"/>
      <c r="F6" s="33"/>
      <c r="J6" s="417"/>
    </row>
    <row r="7" spans="1:10" ht="20.100000000000001" customHeight="1" x14ac:dyDescent="0.25">
      <c r="A7" s="396"/>
      <c r="B7" s="65"/>
      <c r="C7" s="395"/>
      <c r="D7" s="224" t="s">
        <v>36</v>
      </c>
      <c r="E7" s="414">
        <f>SUM(E8,E9)</f>
        <v>0</v>
      </c>
      <c r="F7" s="432">
        <f t="shared" ref="F7:J7" si="0">SUM(F8,F9)</f>
        <v>10999</v>
      </c>
      <c r="G7" s="432">
        <f t="shared" si="0"/>
        <v>0</v>
      </c>
      <c r="H7" s="432">
        <f t="shared" si="0"/>
        <v>0</v>
      </c>
      <c r="I7" s="432">
        <f t="shared" si="0"/>
        <v>0</v>
      </c>
      <c r="J7" s="485">
        <f t="shared" si="0"/>
        <v>10999</v>
      </c>
    </row>
    <row r="8" spans="1:10" ht="20.100000000000001" customHeight="1" x14ac:dyDescent="0.25">
      <c r="A8" s="396"/>
      <c r="B8" s="66"/>
      <c r="C8" s="395"/>
      <c r="D8" s="225" t="s">
        <v>89</v>
      </c>
      <c r="E8" s="415"/>
      <c r="F8" s="33"/>
      <c r="J8" s="417"/>
    </row>
    <row r="9" spans="1:10" ht="20.100000000000001" customHeight="1" x14ac:dyDescent="0.25">
      <c r="A9" s="396"/>
      <c r="B9" s="66"/>
      <c r="C9" s="395"/>
      <c r="D9" s="225" t="s">
        <v>90</v>
      </c>
      <c r="E9" s="415"/>
      <c r="F9" s="34">
        <v>10999</v>
      </c>
      <c r="J9" s="480">
        <f>SUM(F9:I9)</f>
        <v>10999</v>
      </c>
    </row>
    <row r="10" spans="1:10" ht="20.100000000000001" customHeight="1" x14ac:dyDescent="0.25">
      <c r="A10" s="396"/>
      <c r="B10" s="64"/>
      <c r="C10" s="395"/>
      <c r="D10" s="397"/>
      <c r="E10" s="416"/>
      <c r="F10" s="33"/>
      <c r="J10" s="417"/>
    </row>
    <row r="11" spans="1:10" ht="24.95" customHeight="1" thickBot="1" x14ac:dyDescent="0.25">
      <c r="A11" s="543"/>
      <c r="B11" s="544"/>
      <c r="C11" s="398"/>
      <c r="D11" s="399" t="s">
        <v>88</v>
      </c>
      <c r="E11" s="425">
        <f>SUM(E4,E7)</f>
        <v>1379</v>
      </c>
      <c r="F11" s="425">
        <f t="shared" ref="F11:J11" si="1">SUM(F4,F7)</f>
        <v>20393</v>
      </c>
      <c r="G11" s="425">
        <f t="shared" si="1"/>
        <v>0</v>
      </c>
      <c r="H11" s="425">
        <f t="shared" si="1"/>
        <v>0</v>
      </c>
      <c r="I11" s="425">
        <f t="shared" si="1"/>
        <v>1884</v>
      </c>
      <c r="J11" s="478">
        <f t="shared" si="1"/>
        <v>22277</v>
      </c>
    </row>
    <row r="12" spans="1:10" ht="15" customHeight="1" x14ac:dyDescent="0.2">
      <c r="A12" s="33"/>
      <c r="B12" s="33"/>
      <c r="C12" s="33"/>
      <c r="D12" s="33"/>
      <c r="E12" s="33"/>
      <c r="F12" s="35"/>
    </row>
    <row r="13" spans="1:10" ht="15" customHeight="1" x14ac:dyDescent="0.25">
      <c r="A13" s="35"/>
      <c r="B13" s="35"/>
      <c r="C13" s="35"/>
      <c r="D13" s="36"/>
      <c r="E13" s="35"/>
      <c r="F13" s="35"/>
    </row>
    <row r="14" spans="1:10" ht="15" customHeight="1" x14ac:dyDescent="0.2">
      <c r="A14" s="35"/>
      <c r="B14" s="35"/>
      <c r="C14" s="35"/>
      <c r="D14" s="33"/>
      <c r="E14" s="34"/>
      <c r="F14" s="35"/>
    </row>
    <row r="15" spans="1:10" ht="15" customHeight="1" x14ac:dyDescent="0.2">
      <c r="A15" s="35"/>
      <c r="B15" s="35"/>
      <c r="C15" s="35"/>
      <c r="D15" s="33"/>
      <c r="E15" s="34"/>
      <c r="F15" s="35"/>
    </row>
    <row r="16" spans="1:10" ht="15" customHeight="1" x14ac:dyDescent="0.2">
      <c r="A16" s="35"/>
      <c r="B16" s="35"/>
      <c r="C16" s="35"/>
      <c r="D16" s="35"/>
      <c r="E16" s="37"/>
      <c r="F16" s="35"/>
    </row>
  </sheetData>
  <mergeCells count="1">
    <mergeCell ref="A11:B11"/>
  </mergeCells>
  <phoneticPr fontId="19" type="noConversion"/>
  <printOptions horizontalCentered="1"/>
  <pageMargins left="0.39370078740157483" right="0.39370078740157483" top="1.3779527559055118" bottom="0.98425196850393704" header="0.70866141732283472" footer="0.51181102362204722"/>
  <pageSetup paperSize="9" scale="86" firstPageNumber="6" orientation="landscape" useFirstPageNumber="1" r:id="rId1"/>
  <headerFooter alignWithMargins="0">
    <oddHeader>&amp;C&amp;"Times New Roman CE,Félkövér"&amp;14RAPOSKA KÖZSÉG ÖNKORMÁNYZATA&amp;"Times New Roman CE,Normál"&amp;10
&amp;"Times New Roman CE,Félkövér"&amp;12 2019. évi tartalékai&amp;R3. melléklet a 2/2020.(III. 02.)
 önkormányzati rendelethez
ezer Ft</oddHeader>
    <oddFooter>&amp;C&amp;P. oldal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Munka17">
    <tabColor rgb="FF7030A0"/>
  </sheetPr>
  <dimension ref="A1:O31"/>
  <sheetViews>
    <sheetView topLeftCell="A7" zoomScale="120" zoomScaleNormal="120" zoomScaleSheetLayoutView="120" workbookViewId="0">
      <selection activeCell="N26" sqref="N26"/>
    </sheetView>
  </sheetViews>
  <sheetFormatPr defaultColWidth="9.33203125" defaultRowHeight="15.75" x14ac:dyDescent="0.25"/>
  <cols>
    <col min="1" max="1" width="5.5" style="8" customWidth="1"/>
    <col min="2" max="2" width="28.83203125" style="18" customWidth="1"/>
    <col min="3" max="4" width="9" style="18" customWidth="1"/>
    <col min="5" max="5" width="9.5" style="18" customWidth="1"/>
    <col min="6" max="6" width="8.83203125" style="18" customWidth="1"/>
    <col min="7" max="7" width="8.6640625" style="18" customWidth="1"/>
    <col min="8" max="8" width="8.83203125" style="18" customWidth="1"/>
    <col min="9" max="9" width="8.1640625" style="18" customWidth="1"/>
    <col min="10" max="14" width="9.5" style="18" customWidth="1"/>
    <col min="15" max="15" width="12.6640625" style="8" customWidth="1"/>
    <col min="16" max="16384" width="9.33203125" style="18"/>
  </cols>
  <sheetData>
    <row r="1" spans="1:15" ht="31.5" customHeight="1" x14ac:dyDescent="0.25">
      <c r="A1" s="548" t="s">
        <v>261</v>
      </c>
      <c r="B1" s="549"/>
      <c r="C1" s="549"/>
      <c r="D1" s="549"/>
      <c r="E1" s="549"/>
      <c r="F1" s="549"/>
      <c r="G1" s="549"/>
      <c r="H1" s="549"/>
      <c r="I1" s="549"/>
      <c r="J1" s="549"/>
      <c r="K1" s="549"/>
      <c r="L1" s="549"/>
      <c r="M1" s="549"/>
      <c r="N1" s="549"/>
      <c r="O1" s="549"/>
    </row>
    <row r="2" spans="1:15" ht="16.5" thickBot="1" x14ac:dyDescent="0.3">
      <c r="O2" s="4" t="s">
        <v>31</v>
      </c>
    </row>
    <row r="3" spans="1:15" s="8" customFormat="1" ht="35.1" customHeight="1" thickBot="1" x14ac:dyDescent="0.3">
      <c r="A3" s="40" t="s">
        <v>1</v>
      </c>
      <c r="B3" s="41" t="s">
        <v>37</v>
      </c>
      <c r="C3" s="41" t="s">
        <v>40</v>
      </c>
      <c r="D3" s="41" t="s">
        <v>41</v>
      </c>
      <c r="E3" s="41" t="s">
        <v>42</v>
      </c>
      <c r="F3" s="41" t="s">
        <v>43</v>
      </c>
      <c r="G3" s="41" t="s">
        <v>44</v>
      </c>
      <c r="H3" s="41" t="s">
        <v>45</v>
      </c>
      <c r="I3" s="41" t="s">
        <v>46</v>
      </c>
      <c r="J3" s="41" t="s">
        <v>47</v>
      </c>
      <c r="K3" s="41" t="s">
        <v>48</v>
      </c>
      <c r="L3" s="41" t="s">
        <v>49</v>
      </c>
      <c r="M3" s="41" t="s">
        <v>50</v>
      </c>
      <c r="N3" s="41" t="s">
        <v>51</v>
      </c>
      <c r="O3" s="42" t="s">
        <v>30</v>
      </c>
    </row>
    <row r="4" spans="1:15" s="8" customFormat="1" ht="15" customHeight="1" thickBot="1" x14ac:dyDescent="0.3">
      <c r="A4" s="40" t="s">
        <v>2</v>
      </c>
      <c r="B4" s="51" t="s">
        <v>3</v>
      </c>
      <c r="C4" s="52" t="s">
        <v>4</v>
      </c>
      <c r="D4" s="52" t="s">
        <v>5</v>
      </c>
      <c r="E4" s="52" t="s">
        <v>6</v>
      </c>
      <c r="F4" s="52" t="s">
        <v>7</v>
      </c>
      <c r="G4" s="52" t="s">
        <v>8</v>
      </c>
      <c r="H4" s="52" t="s">
        <v>9</v>
      </c>
      <c r="I4" s="52" t="s">
        <v>10</v>
      </c>
      <c r="J4" s="52" t="s">
        <v>11</v>
      </c>
      <c r="K4" s="52" t="s">
        <v>12</v>
      </c>
      <c r="L4" s="52" t="s">
        <v>13</v>
      </c>
      <c r="M4" s="52" t="s">
        <v>14</v>
      </c>
      <c r="N4" s="52" t="s">
        <v>15</v>
      </c>
      <c r="O4" s="53" t="s">
        <v>16</v>
      </c>
    </row>
    <row r="5" spans="1:15" s="8" customFormat="1" ht="15" customHeight="1" thickBot="1" x14ac:dyDescent="0.3">
      <c r="A5" s="327"/>
      <c r="B5" s="330" t="s">
        <v>121</v>
      </c>
      <c r="C5" s="331"/>
      <c r="D5" s="331">
        <f>C29</f>
        <v>27884</v>
      </c>
      <c r="E5" s="331">
        <f t="shared" ref="E5:N5" si="0">D29</f>
        <v>27736</v>
      </c>
      <c r="F5" s="331">
        <f t="shared" si="0"/>
        <v>30406</v>
      </c>
      <c r="G5" s="331">
        <f t="shared" si="0"/>
        <v>28560</v>
      </c>
      <c r="H5" s="331">
        <f t="shared" si="0"/>
        <v>27171</v>
      </c>
      <c r="I5" s="331">
        <f t="shared" si="0"/>
        <v>18450</v>
      </c>
      <c r="J5" s="331">
        <f t="shared" si="0"/>
        <v>19140</v>
      </c>
      <c r="K5" s="331">
        <f t="shared" si="0"/>
        <v>7392</v>
      </c>
      <c r="L5" s="331">
        <f t="shared" si="0"/>
        <v>10936</v>
      </c>
      <c r="M5" s="331">
        <f t="shared" si="0"/>
        <v>7983</v>
      </c>
      <c r="N5" s="331">
        <f t="shared" si="0"/>
        <v>7823</v>
      </c>
      <c r="O5" s="54"/>
    </row>
    <row r="6" spans="1:15" s="9" customFormat="1" ht="15" customHeight="1" thickBot="1" x14ac:dyDescent="0.25">
      <c r="A6" s="43" t="s">
        <v>2</v>
      </c>
      <c r="B6" s="545" t="s">
        <v>33</v>
      </c>
      <c r="C6" s="545"/>
      <c r="D6" s="545"/>
      <c r="E6" s="545"/>
      <c r="F6" s="545"/>
      <c r="G6" s="545"/>
      <c r="H6" s="545"/>
      <c r="I6" s="545"/>
      <c r="J6" s="545"/>
      <c r="K6" s="545"/>
      <c r="L6" s="545"/>
      <c r="M6" s="545"/>
      <c r="N6" s="545"/>
      <c r="O6" s="546"/>
    </row>
    <row r="7" spans="1:15" s="9" customFormat="1" ht="15" customHeight="1" x14ac:dyDescent="0.2">
      <c r="A7" s="10" t="s">
        <v>3</v>
      </c>
      <c r="B7" s="340" t="s">
        <v>231</v>
      </c>
      <c r="C7" s="11">
        <v>2786</v>
      </c>
      <c r="D7" s="11">
        <v>1859</v>
      </c>
      <c r="E7" s="11">
        <v>1859</v>
      </c>
      <c r="F7" s="11">
        <v>1859</v>
      </c>
      <c r="G7" s="11">
        <v>1859</v>
      </c>
      <c r="H7" s="11">
        <v>1859</v>
      </c>
      <c r="I7" s="11">
        <v>3009</v>
      </c>
      <c r="J7" s="11">
        <v>2062</v>
      </c>
      <c r="K7" s="11">
        <v>2062</v>
      </c>
      <c r="L7" s="11">
        <v>1859</v>
      </c>
      <c r="M7" s="11">
        <v>1847</v>
      </c>
      <c r="N7" s="11">
        <v>1859</v>
      </c>
      <c r="O7" s="16">
        <f>SUM(C7:N7)</f>
        <v>24779</v>
      </c>
    </row>
    <row r="8" spans="1:15" s="14" customFormat="1" ht="14.1" customHeight="1" x14ac:dyDescent="0.2">
      <c r="A8" s="12" t="s">
        <v>4</v>
      </c>
      <c r="B8" s="30" t="s">
        <v>232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>
        <v>65463</v>
      </c>
      <c r="O8" s="16">
        <f t="shared" ref="O8:O15" si="1">SUM(C8:N8)</f>
        <v>65463</v>
      </c>
    </row>
    <row r="9" spans="1:15" s="14" customFormat="1" x14ac:dyDescent="0.2">
      <c r="A9" s="12" t="s">
        <v>5</v>
      </c>
      <c r="B9" s="31" t="s">
        <v>57</v>
      </c>
      <c r="C9" s="15"/>
      <c r="D9" s="15"/>
      <c r="E9" s="15">
        <v>3817</v>
      </c>
      <c r="F9" s="15">
        <v>250</v>
      </c>
      <c r="G9" s="15">
        <v>400</v>
      </c>
      <c r="H9" s="15"/>
      <c r="I9" s="15"/>
      <c r="J9" s="15"/>
      <c r="K9" s="15">
        <v>3816</v>
      </c>
      <c r="L9" s="15">
        <v>250</v>
      </c>
      <c r="M9" s="15"/>
      <c r="N9" s="15">
        <v>400</v>
      </c>
      <c r="O9" s="16">
        <f t="shared" si="1"/>
        <v>8933</v>
      </c>
    </row>
    <row r="10" spans="1:15" s="14" customFormat="1" ht="14.1" customHeight="1" x14ac:dyDescent="0.2">
      <c r="A10" s="12" t="s">
        <v>6</v>
      </c>
      <c r="B10" s="30" t="s">
        <v>150</v>
      </c>
      <c r="C10" s="13">
        <v>26</v>
      </c>
      <c r="D10" s="13">
        <v>26</v>
      </c>
      <c r="E10" s="13">
        <v>27</v>
      </c>
      <c r="F10" s="13">
        <v>26</v>
      </c>
      <c r="G10" s="13">
        <v>26</v>
      </c>
      <c r="H10" s="13">
        <v>27</v>
      </c>
      <c r="I10" s="13">
        <v>26</v>
      </c>
      <c r="J10" s="13">
        <v>26</v>
      </c>
      <c r="K10" s="13">
        <v>27</v>
      </c>
      <c r="L10" s="13">
        <v>26</v>
      </c>
      <c r="M10" s="13">
        <v>26</v>
      </c>
      <c r="N10" s="13">
        <v>26</v>
      </c>
      <c r="O10" s="16">
        <f t="shared" si="1"/>
        <v>315</v>
      </c>
    </row>
    <row r="11" spans="1:15" s="14" customFormat="1" ht="14.1" customHeight="1" x14ac:dyDescent="0.2">
      <c r="A11" s="12" t="s">
        <v>7</v>
      </c>
      <c r="B11" s="30" t="s">
        <v>68</v>
      </c>
      <c r="C11" s="13"/>
      <c r="D11" s="13"/>
      <c r="E11" s="13"/>
      <c r="F11" s="13"/>
      <c r="G11" s="13"/>
      <c r="H11" s="13"/>
      <c r="J11" s="13"/>
      <c r="K11" s="13"/>
      <c r="L11" s="13"/>
      <c r="M11" s="13"/>
      <c r="N11" s="13"/>
      <c r="O11" s="16">
        <f t="shared" si="1"/>
        <v>0</v>
      </c>
    </row>
    <row r="12" spans="1:15" s="14" customFormat="1" ht="14.1" customHeight="1" x14ac:dyDescent="0.2">
      <c r="A12" s="12" t="s">
        <v>8</v>
      </c>
      <c r="B12" s="30" t="s">
        <v>233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6">
        <f t="shared" si="1"/>
        <v>0</v>
      </c>
    </row>
    <row r="13" spans="1:15" s="14" customFormat="1" ht="14.1" customHeight="1" x14ac:dyDescent="0.2">
      <c r="A13" s="12" t="s">
        <v>9</v>
      </c>
      <c r="B13" s="30" t="s">
        <v>234</v>
      </c>
      <c r="C13" s="13"/>
      <c r="D13" s="13"/>
      <c r="E13" s="13"/>
      <c r="F13" s="13"/>
      <c r="G13" s="13"/>
      <c r="H13" s="13"/>
      <c r="I13" s="13"/>
      <c r="J13" s="13"/>
      <c r="K13" s="13">
        <v>500</v>
      </c>
      <c r="L13" s="13"/>
      <c r="M13" s="13"/>
      <c r="N13" s="13"/>
      <c r="O13" s="16">
        <f t="shared" si="1"/>
        <v>500</v>
      </c>
    </row>
    <row r="14" spans="1:15" s="14" customFormat="1" x14ac:dyDescent="0.2">
      <c r="A14" s="12" t="s">
        <v>10</v>
      </c>
      <c r="B14" s="31" t="s">
        <v>235</v>
      </c>
      <c r="C14" s="13">
        <v>28000</v>
      </c>
      <c r="D14" s="13"/>
      <c r="E14" s="13"/>
      <c r="F14" s="13">
        <v>8793</v>
      </c>
      <c r="G14" s="13"/>
      <c r="H14" s="13"/>
      <c r="I14" s="13"/>
      <c r="J14" s="13"/>
      <c r="K14" s="13"/>
      <c r="L14" s="13"/>
      <c r="M14" s="13"/>
      <c r="N14" s="13"/>
      <c r="O14" s="16">
        <f t="shared" si="1"/>
        <v>36793</v>
      </c>
    </row>
    <row r="15" spans="1:15" s="14" customFormat="1" ht="14.1" customHeight="1" thickBot="1" x14ac:dyDescent="0.25">
      <c r="A15" s="12" t="s">
        <v>11</v>
      </c>
      <c r="B15" s="30" t="s">
        <v>69</v>
      </c>
      <c r="C15" s="13">
        <v>35</v>
      </c>
      <c r="D15" s="13">
        <v>35</v>
      </c>
      <c r="E15" s="13">
        <v>36</v>
      </c>
      <c r="F15" s="13">
        <v>35</v>
      </c>
      <c r="G15" s="13">
        <v>35</v>
      </c>
      <c r="H15" s="13">
        <v>36</v>
      </c>
      <c r="I15" s="13">
        <v>35</v>
      </c>
      <c r="J15" s="13">
        <v>35</v>
      </c>
      <c r="K15" s="13">
        <v>36</v>
      </c>
      <c r="L15" s="13">
        <v>35</v>
      </c>
      <c r="M15" s="13">
        <v>35</v>
      </c>
      <c r="N15" s="13">
        <v>1000</v>
      </c>
      <c r="O15" s="16">
        <f t="shared" si="1"/>
        <v>1388</v>
      </c>
    </row>
    <row r="16" spans="1:15" s="9" customFormat="1" ht="15.95" customHeight="1" thickBot="1" x14ac:dyDescent="0.25">
      <c r="A16" s="43" t="s">
        <v>12</v>
      </c>
      <c r="B16" s="44" t="s">
        <v>52</v>
      </c>
      <c r="C16" s="45">
        <f>SUM(C7:C15)</f>
        <v>30847</v>
      </c>
      <c r="D16" s="45">
        <f t="shared" ref="D16:N16" si="2">SUM(D7:D15)</f>
        <v>1920</v>
      </c>
      <c r="E16" s="45">
        <f t="shared" si="2"/>
        <v>5739</v>
      </c>
      <c r="F16" s="45">
        <f>SUM(F7:F15)</f>
        <v>10963</v>
      </c>
      <c r="G16" s="45">
        <f t="shared" si="2"/>
        <v>2320</v>
      </c>
      <c r="H16" s="45">
        <f t="shared" si="2"/>
        <v>1922</v>
      </c>
      <c r="I16" s="45">
        <f t="shared" si="2"/>
        <v>3070</v>
      </c>
      <c r="J16" s="45">
        <f t="shared" si="2"/>
        <v>2123</v>
      </c>
      <c r="K16" s="45">
        <f t="shared" si="2"/>
        <v>6441</v>
      </c>
      <c r="L16" s="45">
        <f t="shared" si="2"/>
        <v>2170</v>
      </c>
      <c r="M16" s="45">
        <f t="shared" si="2"/>
        <v>1908</v>
      </c>
      <c r="N16" s="45">
        <f t="shared" si="2"/>
        <v>68748</v>
      </c>
      <c r="O16" s="341">
        <f>SUM(O7:O15)</f>
        <v>138171</v>
      </c>
    </row>
    <row r="17" spans="1:15" s="9" customFormat="1" ht="15" customHeight="1" thickBot="1" x14ac:dyDescent="0.25">
      <c r="A17" s="43" t="s">
        <v>13</v>
      </c>
      <c r="B17" s="547" t="s">
        <v>34</v>
      </c>
      <c r="C17" s="545"/>
      <c r="D17" s="545"/>
      <c r="E17" s="545"/>
      <c r="F17" s="545"/>
      <c r="G17" s="545"/>
      <c r="H17" s="545"/>
      <c r="I17" s="545"/>
      <c r="J17" s="545"/>
      <c r="K17" s="545"/>
      <c r="L17" s="545"/>
      <c r="M17" s="545"/>
      <c r="N17" s="545"/>
      <c r="O17" s="546"/>
    </row>
    <row r="18" spans="1:15" s="14" customFormat="1" ht="14.1" customHeight="1" x14ac:dyDescent="0.2">
      <c r="A18" s="17" t="s">
        <v>14</v>
      </c>
      <c r="B18" s="32" t="s">
        <v>38</v>
      </c>
      <c r="C18" s="15">
        <v>938</v>
      </c>
      <c r="D18" s="15">
        <v>938</v>
      </c>
      <c r="E18" s="15">
        <v>937</v>
      </c>
      <c r="F18" s="15">
        <v>938</v>
      </c>
      <c r="G18" s="15">
        <v>938</v>
      </c>
      <c r="H18" s="15">
        <v>937</v>
      </c>
      <c r="I18" s="15">
        <v>1105</v>
      </c>
      <c r="J18" s="15">
        <v>1106</v>
      </c>
      <c r="K18" s="15">
        <v>937</v>
      </c>
      <c r="L18" s="15">
        <v>938</v>
      </c>
      <c r="M18" s="15">
        <v>938</v>
      </c>
      <c r="N18" s="15">
        <v>967</v>
      </c>
      <c r="O18" s="16">
        <f>SUM(C18:N18)</f>
        <v>11617</v>
      </c>
    </row>
    <row r="19" spans="1:15" s="14" customFormat="1" ht="27" customHeight="1" x14ac:dyDescent="0.2">
      <c r="A19" s="12" t="s">
        <v>15</v>
      </c>
      <c r="B19" s="31" t="s">
        <v>58</v>
      </c>
      <c r="C19" s="13">
        <v>185</v>
      </c>
      <c r="D19" s="13">
        <v>185</v>
      </c>
      <c r="E19" s="13">
        <v>186</v>
      </c>
      <c r="F19" s="13">
        <v>185</v>
      </c>
      <c r="G19" s="13">
        <v>185</v>
      </c>
      <c r="H19" s="13">
        <v>186</v>
      </c>
      <c r="I19" s="13">
        <v>185</v>
      </c>
      <c r="J19" s="13">
        <v>215</v>
      </c>
      <c r="K19" s="13">
        <v>215</v>
      </c>
      <c r="L19" s="13">
        <v>185</v>
      </c>
      <c r="M19" s="13">
        <v>185</v>
      </c>
      <c r="N19" s="13">
        <v>186</v>
      </c>
      <c r="O19" s="16">
        <f t="shared" ref="O19:O27" si="3">SUM(C19:N19)</f>
        <v>2283</v>
      </c>
    </row>
    <row r="20" spans="1:15" s="14" customFormat="1" ht="14.1" customHeight="1" x14ac:dyDescent="0.2">
      <c r="A20" s="12" t="s">
        <v>16</v>
      </c>
      <c r="B20" s="30" t="s">
        <v>39</v>
      </c>
      <c r="C20" s="13">
        <v>700</v>
      </c>
      <c r="D20" s="13">
        <v>700</v>
      </c>
      <c r="E20" s="13">
        <v>700</v>
      </c>
      <c r="F20" s="13">
        <v>1965</v>
      </c>
      <c r="G20" s="13">
        <v>815</v>
      </c>
      <c r="H20" s="13">
        <v>845</v>
      </c>
      <c r="I20" s="13">
        <v>845</v>
      </c>
      <c r="J20" s="13">
        <v>815</v>
      </c>
      <c r="K20" s="13">
        <v>785</v>
      </c>
      <c r="L20" s="13">
        <v>755</v>
      </c>
      <c r="M20" s="13">
        <v>700</v>
      </c>
      <c r="N20" s="13">
        <v>1587</v>
      </c>
      <c r="O20" s="16">
        <f t="shared" si="3"/>
        <v>11212</v>
      </c>
    </row>
    <row r="21" spans="1:15" s="14" customFormat="1" ht="14.1" customHeight="1" x14ac:dyDescent="0.2">
      <c r="A21" s="12" t="s">
        <v>17</v>
      </c>
      <c r="B21" s="30" t="s">
        <v>28</v>
      </c>
      <c r="C21" s="13">
        <v>36</v>
      </c>
      <c r="D21" s="13">
        <v>36</v>
      </c>
      <c r="E21" s="13">
        <v>36</v>
      </c>
      <c r="F21" s="13">
        <v>36</v>
      </c>
      <c r="G21" s="13">
        <v>36</v>
      </c>
      <c r="H21" s="13">
        <v>36</v>
      </c>
      <c r="I21" s="13">
        <v>36</v>
      </c>
      <c r="J21" s="13">
        <v>48</v>
      </c>
      <c r="K21" s="13">
        <v>424</v>
      </c>
      <c r="L21" s="13">
        <v>36</v>
      </c>
      <c r="M21" s="13">
        <v>36</v>
      </c>
      <c r="N21" s="13">
        <v>241</v>
      </c>
      <c r="O21" s="16">
        <f t="shared" si="3"/>
        <v>1037</v>
      </c>
    </row>
    <row r="22" spans="1:15" s="14" customFormat="1" ht="14.1" customHeight="1" x14ac:dyDescent="0.2">
      <c r="A22" s="12" t="s">
        <v>18</v>
      </c>
      <c r="B22" s="30" t="s">
        <v>60</v>
      </c>
      <c r="C22" s="13">
        <v>174</v>
      </c>
      <c r="D22" s="13">
        <v>174</v>
      </c>
      <c r="E22" s="13">
        <v>174</v>
      </c>
      <c r="F22" s="13">
        <v>428</v>
      </c>
      <c r="G22" s="13">
        <v>500</v>
      </c>
      <c r="H22" s="13">
        <v>174</v>
      </c>
      <c r="I22" s="13">
        <v>174</v>
      </c>
      <c r="J22" s="13">
        <v>174</v>
      </c>
      <c r="K22" s="13">
        <v>500</v>
      </c>
      <c r="L22" s="13">
        <v>174</v>
      </c>
      <c r="M22" s="13">
        <v>174</v>
      </c>
      <c r="N22" s="13">
        <v>274</v>
      </c>
      <c r="O22" s="16">
        <f t="shared" si="3"/>
        <v>3094</v>
      </c>
    </row>
    <row r="23" spans="1:15" s="14" customFormat="1" ht="14.1" customHeight="1" x14ac:dyDescent="0.2">
      <c r="A23" s="12" t="s">
        <v>19</v>
      </c>
      <c r="B23" s="30" t="s">
        <v>85</v>
      </c>
      <c r="C23" s="13"/>
      <c r="D23" s="13"/>
      <c r="E23" s="13">
        <v>1000</v>
      </c>
      <c r="F23" s="13">
        <v>1863</v>
      </c>
      <c r="G23" s="13">
        <v>1200</v>
      </c>
      <c r="H23" s="13">
        <v>5429</v>
      </c>
      <c r="I23" s="13">
        <v>0</v>
      </c>
      <c r="J23" s="13">
        <v>11478</v>
      </c>
      <c r="K23" s="13">
        <v>0</v>
      </c>
      <c r="L23" s="13">
        <v>3000</v>
      </c>
      <c r="M23" s="13">
        <v>0</v>
      </c>
      <c r="N23" s="13">
        <v>58358</v>
      </c>
      <c r="O23" s="16">
        <f t="shared" si="3"/>
        <v>82328</v>
      </c>
    </row>
    <row r="24" spans="1:15" s="14" customFormat="1" x14ac:dyDescent="0.2">
      <c r="A24" s="12" t="s">
        <v>20</v>
      </c>
      <c r="B24" s="31" t="s">
        <v>61</v>
      </c>
      <c r="C24" s="13"/>
      <c r="D24" s="13"/>
      <c r="E24" s="13"/>
      <c r="F24" s="13"/>
      <c r="G24" s="13"/>
      <c r="H24" s="13">
        <v>3000</v>
      </c>
      <c r="I24" s="13"/>
      <c r="J24" s="13"/>
      <c r="K24" s="13"/>
      <c r="L24" s="13"/>
      <c r="M24" s="13"/>
      <c r="N24" s="13"/>
      <c r="O24" s="16">
        <f t="shared" si="3"/>
        <v>3000</v>
      </c>
    </row>
    <row r="25" spans="1:15" s="14" customFormat="1" ht="14.1" customHeight="1" x14ac:dyDescent="0.2">
      <c r="A25" s="12" t="s">
        <v>21</v>
      </c>
      <c r="B25" s="30" t="s">
        <v>29</v>
      </c>
      <c r="C25" s="13"/>
      <c r="D25" s="13"/>
      <c r="E25" s="13"/>
      <c r="F25" s="13">
        <v>7359</v>
      </c>
      <c r="G25" s="13"/>
      <c r="H25" s="13"/>
      <c r="I25" s="13"/>
      <c r="J25" s="13"/>
      <c r="K25" s="13"/>
      <c r="L25" s="13"/>
      <c r="M25" s="13"/>
      <c r="N25" s="13">
        <v>14918</v>
      </c>
      <c r="O25" s="16">
        <f t="shared" si="3"/>
        <v>22277</v>
      </c>
    </row>
    <row r="26" spans="1:15" s="14" customFormat="1" ht="14.1" customHeight="1" x14ac:dyDescent="0.2">
      <c r="A26" s="12" t="s">
        <v>22</v>
      </c>
      <c r="B26" s="30" t="s">
        <v>253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6">
        <f t="shared" si="3"/>
        <v>0</v>
      </c>
    </row>
    <row r="27" spans="1:15" s="14" customFormat="1" ht="14.1" customHeight="1" thickBot="1" x14ac:dyDescent="0.25">
      <c r="A27" s="12" t="s">
        <v>23</v>
      </c>
      <c r="B27" s="30" t="s">
        <v>70</v>
      </c>
      <c r="C27" s="13">
        <v>930</v>
      </c>
      <c r="D27" s="13">
        <v>35</v>
      </c>
      <c r="E27" s="13">
        <v>36</v>
      </c>
      <c r="F27" s="13">
        <v>35</v>
      </c>
      <c r="G27" s="13">
        <v>35</v>
      </c>
      <c r="H27" s="13">
        <v>36</v>
      </c>
      <c r="I27" s="13">
        <v>35</v>
      </c>
      <c r="J27" s="13">
        <v>35</v>
      </c>
      <c r="K27" s="13">
        <v>36</v>
      </c>
      <c r="L27" s="13">
        <v>35</v>
      </c>
      <c r="M27" s="13">
        <v>35</v>
      </c>
      <c r="N27" s="13">
        <v>40</v>
      </c>
      <c r="O27" s="16">
        <f t="shared" si="3"/>
        <v>1323</v>
      </c>
    </row>
    <row r="28" spans="1:15" s="9" customFormat="1" ht="15.95" customHeight="1" thickBot="1" x14ac:dyDescent="0.25">
      <c r="A28" s="43" t="s">
        <v>24</v>
      </c>
      <c r="B28" s="328" t="s">
        <v>53</v>
      </c>
      <c r="C28" s="329">
        <f>SUM(C18:C27)</f>
        <v>2963</v>
      </c>
      <c r="D28" s="329">
        <f t="shared" ref="D28:O28" si="4">SUM(D18:D27)</f>
        <v>2068</v>
      </c>
      <c r="E28" s="329">
        <f t="shared" si="4"/>
        <v>3069</v>
      </c>
      <c r="F28" s="329">
        <f t="shared" si="4"/>
        <v>12809</v>
      </c>
      <c r="G28" s="329">
        <f t="shared" si="4"/>
        <v>3709</v>
      </c>
      <c r="H28" s="329">
        <f t="shared" si="4"/>
        <v>10643</v>
      </c>
      <c r="I28" s="329">
        <f t="shared" si="4"/>
        <v>2380</v>
      </c>
      <c r="J28" s="329">
        <f t="shared" si="4"/>
        <v>13871</v>
      </c>
      <c r="K28" s="329">
        <f t="shared" si="4"/>
        <v>2897</v>
      </c>
      <c r="L28" s="329">
        <f t="shared" si="4"/>
        <v>5123</v>
      </c>
      <c r="M28" s="329">
        <f t="shared" si="4"/>
        <v>2068</v>
      </c>
      <c r="N28" s="329">
        <f t="shared" si="4"/>
        <v>76571</v>
      </c>
      <c r="O28" s="341">
        <f t="shared" si="4"/>
        <v>138171</v>
      </c>
    </row>
    <row r="29" spans="1:15" ht="16.5" thickBot="1" x14ac:dyDescent="0.3">
      <c r="A29" s="43" t="s">
        <v>25</v>
      </c>
      <c r="B29" s="46" t="s">
        <v>122</v>
      </c>
      <c r="C29" s="47">
        <f>SUM(C5+C16-C28)</f>
        <v>27884</v>
      </c>
      <c r="D29" s="47">
        <f t="shared" ref="D29:N29" si="5">SUM(D5+D16-D28)</f>
        <v>27736</v>
      </c>
      <c r="E29" s="47">
        <f t="shared" si="5"/>
        <v>30406</v>
      </c>
      <c r="F29" s="47">
        <f t="shared" si="5"/>
        <v>28560</v>
      </c>
      <c r="G29" s="47">
        <f t="shared" si="5"/>
        <v>27171</v>
      </c>
      <c r="H29" s="47">
        <f t="shared" si="5"/>
        <v>18450</v>
      </c>
      <c r="I29" s="47">
        <f t="shared" si="5"/>
        <v>19140</v>
      </c>
      <c r="J29" s="47">
        <f t="shared" si="5"/>
        <v>7392</v>
      </c>
      <c r="K29" s="47">
        <f t="shared" si="5"/>
        <v>10936</v>
      </c>
      <c r="L29" s="47">
        <f t="shared" si="5"/>
        <v>7983</v>
      </c>
      <c r="M29" s="47">
        <f t="shared" si="5"/>
        <v>7823</v>
      </c>
      <c r="N29" s="47">
        <f t="shared" si="5"/>
        <v>0</v>
      </c>
      <c r="O29" s="332"/>
    </row>
    <row r="30" spans="1:15" x14ac:dyDescent="0.25">
      <c r="A30" s="19"/>
    </row>
    <row r="31" spans="1:15" x14ac:dyDescent="0.25">
      <c r="B31" s="20"/>
      <c r="C31" s="21"/>
      <c r="D31" s="21"/>
    </row>
  </sheetData>
  <mergeCells count="3">
    <mergeCell ref="B6:O6"/>
    <mergeCell ref="B17:O17"/>
    <mergeCell ref="A1:O1"/>
  </mergeCells>
  <phoneticPr fontId="0" type="noConversion"/>
  <printOptions horizontalCentered="1"/>
  <pageMargins left="0.78740157480314965" right="0.78740157480314965" top="0.6692913385826772" bottom="0.98425196850393704" header="0.39370078740157483" footer="0.78740157480314965"/>
  <pageSetup paperSize="9" scale="90" firstPageNumber="7" orientation="landscape" useFirstPageNumber="1" r:id="rId1"/>
  <headerFooter alignWithMargins="0">
    <oddHeader>&amp;C&amp;"Times New Roman CE,Félkövér"&amp;12RAPOSKA KÖZSÉG ÖNKORMÁNYZATA&amp;R&amp;9 4. melléklet a 2/2020.(III. 02.)
 önkormányzati rendelethez</oddHeader>
    <oddFooter>&amp;C&amp;P. oldal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Munka19">
    <tabColor theme="3" tint="0.79998168889431442"/>
  </sheetPr>
  <dimension ref="A1:R102"/>
  <sheetViews>
    <sheetView topLeftCell="B70" zoomScaleNormal="100" zoomScaleSheetLayoutView="100" workbookViewId="0">
      <selection activeCell="J101" sqref="J101"/>
    </sheetView>
  </sheetViews>
  <sheetFormatPr defaultColWidth="9.33203125" defaultRowHeight="12.75" x14ac:dyDescent="0.2"/>
  <cols>
    <col min="1" max="2" width="7.83203125" style="2" customWidth="1"/>
    <col min="3" max="3" width="9.6640625" style="59" customWidth="1"/>
    <col min="4" max="4" width="62.83203125" style="3" customWidth="1"/>
    <col min="5" max="10" width="15" style="59" customWidth="1"/>
    <col min="11" max="11" width="16" style="3" customWidth="1"/>
    <col min="12" max="12" width="16.33203125" style="3" customWidth="1"/>
    <col min="13" max="13" width="17" style="3" customWidth="1"/>
    <col min="14" max="16" width="9.33203125" style="3"/>
    <col min="17" max="17" width="17.6640625" style="3" customWidth="1"/>
    <col min="18" max="16384" width="9.33203125" style="3"/>
  </cols>
  <sheetData>
    <row r="1" spans="1:18" s="1" customFormat="1" ht="21" customHeight="1" thickBot="1" x14ac:dyDescent="0.3">
      <c r="A1" s="24"/>
      <c r="B1" s="24"/>
      <c r="C1" s="55"/>
      <c r="D1" s="25"/>
      <c r="M1" s="67" t="s">
        <v>139</v>
      </c>
    </row>
    <row r="2" spans="1:18" s="5" customFormat="1" ht="25.5" customHeight="1" x14ac:dyDescent="0.2">
      <c r="A2" s="561" t="s">
        <v>71</v>
      </c>
      <c r="B2" s="563" t="s">
        <v>72</v>
      </c>
      <c r="C2" s="565" t="s">
        <v>142</v>
      </c>
      <c r="D2" s="68" t="s">
        <v>103</v>
      </c>
      <c r="E2" s="558" t="s">
        <v>277</v>
      </c>
      <c r="F2" s="558" t="s">
        <v>278</v>
      </c>
      <c r="G2" s="570" t="s">
        <v>279</v>
      </c>
      <c r="H2" s="558" t="s">
        <v>271</v>
      </c>
      <c r="I2" s="571" t="s">
        <v>280</v>
      </c>
      <c r="J2" s="558" t="s">
        <v>281</v>
      </c>
      <c r="K2" s="567" t="s">
        <v>136</v>
      </c>
      <c r="L2" s="555" t="s">
        <v>137</v>
      </c>
      <c r="M2" s="552" t="s">
        <v>138</v>
      </c>
    </row>
    <row r="3" spans="1:18" s="5" customFormat="1" ht="16.5" thickBot="1" x14ac:dyDescent="0.25">
      <c r="A3" s="562"/>
      <c r="B3" s="564"/>
      <c r="C3" s="566"/>
      <c r="D3" s="69" t="s">
        <v>32</v>
      </c>
      <c r="E3" s="559"/>
      <c r="F3" s="559"/>
      <c r="G3" s="537"/>
      <c r="H3" s="539"/>
      <c r="I3" s="541"/>
      <c r="J3" s="539"/>
      <c r="K3" s="568"/>
      <c r="L3" s="556"/>
      <c r="M3" s="553"/>
    </row>
    <row r="4" spans="1:18" s="6" customFormat="1" ht="15.95" customHeight="1" thickBot="1" x14ac:dyDescent="0.25">
      <c r="A4" s="81"/>
      <c r="B4" s="73"/>
      <c r="C4" s="56"/>
      <c r="D4" s="70" t="s">
        <v>119</v>
      </c>
      <c r="E4" s="560"/>
      <c r="F4" s="560"/>
      <c r="G4" s="538"/>
      <c r="H4" s="540"/>
      <c r="I4" s="542"/>
      <c r="J4" s="540"/>
      <c r="K4" s="569"/>
      <c r="L4" s="557"/>
      <c r="M4" s="554"/>
    </row>
    <row r="5" spans="1:18" ht="13.5" thickBot="1" x14ac:dyDescent="0.25">
      <c r="A5" s="22">
        <v>1</v>
      </c>
      <c r="B5" s="50">
        <v>2</v>
      </c>
      <c r="C5" s="57">
        <v>3</v>
      </c>
      <c r="D5" s="23">
        <v>4</v>
      </c>
      <c r="E5" s="57">
        <v>5</v>
      </c>
      <c r="F5" s="57">
        <v>6</v>
      </c>
      <c r="G5" s="426">
        <v>7</v>
      </c>
      <c r="H5" s="426">
        <v>8</v>
      </c>
      <c r="I5" s="426">
        <v>9</v>
      </c>
      <c r="J5" s="426">
        <v>10</v>
      </c>
      <c r="K5" s="76">
        <v>12</v>
      </c>
      <c r="L5" s="77">
        <v>13</v>
      </c>
      <c r="M5" s="78">
        <v>14</v>
      </c>
    </row>
    <row r="6" spans="1:18" ht="13.5" thickBot="1" x14ac:dyDescent="0.25">
      <c r="A6" s="26"/>
      <c r="B6" s="26"/>
      <c r="C6" s="58"/>
      <c r="D6" s="27"/>
      <c r="E6" s="58"/>
      <c r="F6" s="58"/>
      <c r="G6" s="58"/>
      <c r="H6" s="58"/>
      <c r="I6" s="58"/>
      <c r="J6" s="58"/>
      <c r="M6" s="74"/>
    </row>
    <row r="7" spans="1:18" s="231" customFormat="1" ht="15" customHeight="1" thickBot="1" x14ac:dyDescent="0.25">
      <c r="A7" s="226"/>
      <c r="B7" s="48"/>
      <c r="C7" s="227"/>
      <c r="D7" s="48" t="s">
        <v>34</v>
      </c>
      <c r="E7" s="227"/>
      <c r="F7" s="227"/>
      <c r="G7" s="227"/>
      <c r="H7" s="227"/>
      <c r="I7" s="227"/>
      <c r="J7" s="227"/>
      <c r="K7" s="228"/>
      <c r="L7" s="229"/>
      <c r="M7" s="230"/>
    </row>
    <row r="8" spans="1:18" s="231" customFormat="1" ht="15" customHeight="1" thickBot="1" x14ac:dyDescent="0.25">
      <c r="A8" s="232" t="s">
        <v>113</v>
      </c>
      <c r="B8" s="233" t="s">
        <v>113</v>
      </c>
      <c r="C8" s="227"/>
      <c r="D8" s="48" t="s">
        <v>75</v>
      </c>
      <c r="E8" s="234"/>
      <c r="F8" s="234"/>
      <c r="G8" s="427"/>
      <c r="H8" s="427"/>
      <c r="I8" s="427"/>
      <c r="J8" s="427"/>
      <c r="K8" s="235"/>
      <c r="L8" s="229"/>
      <c r="M8" s="230"/>
    </row>
    <row r="9" spans="1:18" s="7" customFormat="1" ht="15" customHeight="1" thickBot="1" x14ac:dyDescent="0.25">
      <c r="A9" s="236"/>
      <c r="B9" s="237"/>
      <c r="C9" s="238"/>
      <c r="D9" s="239" t="s">
        <v>109</v>
      </c>
      <c r="E9" s="240">
        <f>SUM(E10:E14)</f>
        <v>11394</v>
      </c>
      <c r="F9" s="240">
        <f>SUM(F10:F14)</f>
        <v>19823</v>
      </c>
      <c r="G9" s="240">
        <f t="shared" ref="G9:I9" si="0">SUM(G10:G14)</f>
        <v>0</v>
      </c>
      <c r="H9" s="240">
        <f t="shared" si="0"/>
        <v>0</v>
      </c>
      <c r="I9" s="240">
        <f t="shared" si="0"/>
        <v>12512</v>
      </c>
      <c r="J9" s="240">
        <f>SUM(F9:I9)</f>
        <v>32335</v>
      </c>
      <c r="K9" s="240">
        <f>SUM(K10:K14)</f>
        <v>31471</v>
      </c>
      <c r="L9" s="75"/>
      <c r="M9" s="241">
        <f>SUM(M10:M14)</f>
        <v>864</v>
      </c>
    </row>
    <row r="10" spans="1:18" s="247" customFormat="1" ht="15" customHeight="1" x14ac:dyDescent="0.2">
      <c r="A10" s="242"/>
      <c r="B10" s="243"/>
      <c r="C10" s="244">
        <v>1</v>
      </c>
      <c r="D10" s="245" t="s">
        <v>27</v>
      </c>
      <c r="E10" s="246">
        <v>3908</v>
      </c>
      <c r="F10" s="246">
        <v>3908</v>
      </c>
      <c r="G10" s="246"/>
      <c r="H10" s="246"/>
      <c r="I10" s="246">
        <v>13</v>
      </c>
      <c r="J10" s="246">
        <f t="shared" ref="J10:J16" si="1">SUM(F10:I10)</f>
        <v>3921</v>
      </c>
      <c r="K10" s="246">
        <f>J10-M10</f>
        <v>3921</v>
      </c>
      <c r="M10" s="248"/>
      <c r="P10" s="247">
        <v>3920090</v>
      </c>
    </row>
    <row r="11" spans="1:18" s="247" customFormat="1" ht="15" customHeight="1" x14ac:dyDescent="0.2">
      <c r="A11" s="249"/>
      <c r="B11" s="250"/>
      <c r="C11" s="251">
        <v>2</v>
      </c>
      <c r="D11" s="252" t="s">
        <v>58</v>
      </c>
      <c r="E11" s="253">
        <v>784</v>
      </c>
      <c r="F11" s="253">
        <v>784</v>
      </c>
      <c r="G11" s="246"/>
      <c r="H11" s="246"/>
      <c r="I11" s="246"/>
      <c r="J11" s="246">
        <f t="shared" si="1"/>
        <v>784</v>
      </c>
      <c r="K11" s="246">
        <f t="shared" ref="K11:K15" si="2">J11-M11</f>
        <v>784</v>
      </c>
      <c r="L11" s="254"/>
      <c r="M11" s="255"/>
      <c r="P11" s="247">
        <v>776526</v>
      </c>
    </row>
    <row r="12" spans="1:18" s="247" customFormat="1" ht="15" customHeight="1" x14ac:dyDescent="0.2">
      <c r="A12" s="249"/>
      <c r="B12" s="250"/>
      <c r="C12" s="251">
        <v>3</v>
      </c>
      <c r="D12" s="252" t="s">
        <v>248</v>
      </c>
      <c r="E12" s="253">
        <v>2583</v>
      </c>
      <c r="F12" s="253">
        <v>2643</v>
      </c>
      <c r="G12" s="246"/>
      <c r="H12" s="246"/>
      <c r="I12" s="246">
        <v>-384</v>
      </c>
      <c r="J12" s="246">
        <f t="shared" si="1"/>
        <v>2259</v>
      </c>
      <c r="K12" s="246">
        <f t="shared" si="2"/>
        <v>2259</v>
      </c>
      <c r="M12" s="255"/>
      <c r="O12" s="484">
        <f>SUM(P12:Q12)</f>
        <v>1957521</v>
      </c>
      <c r="P12" s="247">
        <v>1837101</v>
      </c>
      <c r="Q12" s="247">
        <v>120420</v>
      </c>
    </row>
    <row r="13" spans="1:18" s="247" customFormat="1" ht="15" customHeight="1" x14ac:dyDescent="0.2">
      <c r="A13" s="249"/>
      <c r="B13" s="250"/>
      <c r="C13" s="251">
        <v>4</v>
      </c>
      <c r="D13" s="252" t="s">
        <v>59</v>
      </c>
      <c r="E13" s="253"/>
      <c r="F13" s="253"/>
      <c r="G13" s="246"/>
      <c r="H13" s="246"/>
      <c r="I13" s="246"/>
      <c r="J13" s="246">
        <f t="shared" si="1"/>
        <v>0</v>
      </c>
      <c r="K13" s="246">
        <f t="shared" si="2"/>
        <v>0</v>
      </c>
      <c r="L13" s="254"/>
      <c r="M13" s="255"/>
    </row>
    <row r="14" spans="1:18" s="247" customFormat="1" ht="15" customHeight="1" x14ac:dyDescent="0.2">
      <c r="A14" s="249"/>
      <c r="B14" s="250"/>
      <c r="C14" s="251">
        <v>5</v>
      </c>
      <c r="D14" s="252" t="s">
        <v>60</v>
      </c>
      <c r="E14" s="253">
        <v>4119</v>
      </c>
      <c r="F14" s="253">
        <v>12488</v>
      </c>
      <c r="G14" s="246"/>
      <c r="H14" s="246"/>
      <c r="I14" s="246">
        <v>12883</v>
      </c>
      <c r="J14" s="246">
        <f t="shared" si="1"/>
        <v>25371</v>
      </c>
      <c r="K14" s="246">
        <f t="shared" si="2"/>
        <v>24507</v>
      </c>
      <c r="L14" s="254"/>
      <c r="M14" s="256">
        <v>864</v>
      </c>
      <c r="O14" s="484">
        <f>SUM(P14:R14)</f>
        <v>2684871</v>
      </c>
      <c r="P14" s="247">
        <v>48974</v>
      </c>
      <c r="Q14" s="247">
        <v>2235212</v>
      </c>
      <c r="R14" s="247">
        <v>400685</v>
      </c>
    </row>
    <row r="15" spans="1:18" s="247" customFormat="1" ht="15" customHeight="1" thickBot="1" x14ac:dyDescent="0.25">
      <c r="A15" s="249"/>
      <c r="B15" s="250"/>
      <c r="C15" s="251"/>
      <c r="D15" s="252" t="s">
        <v>257</v>
      </c>
      <c r="E15" s="257">
        <v>1379</v>
      </c>
      <c r="F15" s="257">
        <v>9394</v>
      </c>
      <c r="G15" s="257"/>
      <c r="H15" s="257"/>
      <c r="I15" s="257">
        <v>12883</v>
      </c>
      <c r="J15" s="257">
        <f t="shared" si="1"/>
        <v>22277</v>
      </c>
      <c r="K15" s="258">
        <f t="shared" si="2"/>
        <v>22277</v>
      </c>
      <c r="M15" s="259"/>
      <c r="Q15" s="550" t="s">
        <v>294</v>
      </c>
      <c r="R15" s="551"/>
    </row>
    <row r="16" spans="1:18" s="247" customFormat="1" ht="15" customHeight="1" thickBot="1" x14ac:dyDescent="0.25">
      <c r="A16" s="236"/>
      <c r="B16" s="237"/>
      <c r="C16" s="260"/>
      <c r="D16" s="261" t="s">
        <v>91</v>
      </c>
      <c r="E16" s="240">
        <f>SUM(E9)</f>
        <v>11394</v>
      </c>
      <c r="F16" s="240">
        <f>SUM(F9)</f>
        <v>19823</v>
      </c>
      <c r="G16" s="240">
        <f t="shared" ref="G16:I16" si="3">SUM(G9)</f>
        <v>0</v>
      </c>
      <c r="H16" s="240">
        <f t="shared" si="3"/>
        <v>0</v>
      </c>
      <c r="I16" s="240">
        <f t="shared" si="3"/>
        <v>12512</v>
      </c>
      <c r="J16" s="240">
        <f t="shared" si="1"/>
        <v>32335</v>
      </c>
      <c r="K16" s="240">
        <f>SUM(K9)</f>
        <v>31471</v>
      </c>
      <c r="L16" s="262"/>
      <c r="M16" s="241">
        <f>SUM(M9)</f>
        <v>864</v>
      </c>
      <c r="Q16" s="551"/>
      <c r="R16" s="551"/>
    </row>
    <row r="17" spans="1:16" s="247" customFormat="1" ht="15" customHeight="1" thickBot="1" x14ac:dyDescent="0.25">
      <c r="A17" s="28" t="s">
        <v>140</v>
      </c>
      <c r="B17" s="49"/>
      <c r="C17" s="60"/>
      <c r="D17" s="29"/>
      <c r="E17" s="263"/>
      <c r="F17" s="263"/>
      <c r="G17" s="72"/>
      <c r="H17" s="72"/>
      <c r="I17" s="72"/>
      <c r="J17" s="72"/>
      <c r="K17" s="39"/>
      <c r="L17" s="264"/>
      <c r="M17" s="265"/>
    </row>
    <row r="18" spans="1:16" s="247" customFormat="1" ht="15" customHeight="1" thickBot="1" x14ac:dyDescent="0.25">
      <c r="A18" s="266"/>
      <c r="B18" s="266"/>
      <c r="C18" s="267"/>
      <c r="E18" s="267"/>
      <c r="F18" s="267"/>
      <c r="G18" s="267"/>
      <c r="H18" s="267"/>
      <c r="I18" s="267"/>
      <c r="J18" s="267"/>
    </row>
    <row r="19" spans="1:16" s="247" customFormat="1" ht="15" customHeight="1" thickBot="1" x14ac:dyDescent="0.25">
      <c r="A19" s="232" t="s">
        <v>113</v>
      </c>
      <c r="B19" s="233" t="s">
        <v>114</v>
      </c>
      <c r="C19" s="227"/>
      <c r="D19" s="48" t="s">
        <v>247</v>
      </c>
      <c r="E19" s="234"/>
      <c r="F19" s="234"/>
      <c r="G19" s="227"/>
      <c r="H19" s="227"/>
      <c r="I19" s="227"/>
      <c r="J19" s="227"/>
      <c r="K19" s="268"/>
      <c r="L19" s="262"/>
      <c r="M19" s="269"/>
    </row>
    <row r="20" spans="1:16" s="247" customFormat="1" ht="15" customHeight="1" thickBot="1" x14ac:dyDescent="0.25">
      <c r="A20" s="236"/>
      <c r="B20" s="237"/>
      <c r="C20" s="238"/>
      <c r="D20" s="239" t="s">
        <v>109</v>
      </c>
      <c r="E20" s="240">
        <f>SUM(E21:E23,E32:E33)</f>
        <v>1938</v>
      </c>
      <c r="F20" s="240">
        <f>SUM(F21:F23,F32:F33)</f>
        <v>3212</v>
      </c>
      <c r="G20" s="240">
        <f t="shared" ref="G20:I20" si="4">SUM(G21:G23,G32:G33)</f>
        <v>0</v>
      </c>
      <c r="H20" s="240">
        <f t="shared" si="4"/>
        <v>0</v>
      </c>
      <c r="I20" s="240">
        <f t="shared" si="4"/>
        <v>848</v>
      </c>
      <c r="J20" s="240">
        <f>SUM(F20:I20)</f>
        <v>4060</v>
      </c>
      <c r="K20" s="240">
        <f>SUM(K21:K23,K32:K33)</f>
        <v>4060</v>
      </c>
      <c r="L20" s="262"/>
      <c r="M20" s="270"/>
    </row>
    <row r="21" spans="1:16" s="247" customFormat="1" ht="15" customHeight="1" x14ac:dyDescent="0.2">
      <c r="A21" s="242"/>
      <c r="B21" s="243"/>
      <c r="C21" s="244">
        <v>1</v>
      </c>
      <c r="D21" s="245" t="s">
        <v>27</v>
      </c>
      <c r="E21" s="246"/>
      <c r="F21" s="246">
        <v>335</v>
      </c>
      <c r="G21" s="428"/>
      <c r="H21" s="428"/>
      <c r="I21" s="428">
        <v>-7</v>
      </c>
      <c r="J21" s="428">
        <f t="shared" ref="J21:J34" si="5">SUM(F21:I21)</f>
        <v>328</v>
      </c>
      <c r="K21" s="271">
        <f t="shared" ref="K21:K33" si="6">J21-M21</f>
        <v>328</v>
      </c>
      <c r="M21" s="272"/>
      <c r="P21" s="247">
        <v>310957</v>
      </c>
    </row>
    <row r="22" spans="1:16" s="247" customFormat="1" ht="15" customHeight="1" x14ac:dyDescent="0.2">
      <c r="A22" s="249"/>
      <c r="B22" s="250"/>
      <c r="C22" s="251">
        <v>2</v>
      </c>
      <c r="D22" s="252" t="s">
        <v>58</v>
      </c>
      <c r="E22" s="253"/>
      <c r="F22" s="253">
        <v>59</v>
      </c>
      <c r="G22" s="253"/>
      <c r="H22" s="253"/>
      <c r="I22" s="253">
        <v>-2</v>
      </c>
      <c r="J22" s="253">
        <f t="shared" si="5"/>
        <v>57</v>
      </c>
      <c r="K22" s="273">
        <f t="shared" si="6"/>
        <v>57</v>
      </c>
      <c r="L22" s="273"/>
      <c r="M22" s="274"/>
      <c r="P22" s="247">
        <v>54417</v>
      </c>
    </row>
    <row r="23" spans="1:16" s="247" customFormat="1" ht="15" customHeight="1" x14ac:dyDescent="0.2">
      <c r="A23" s="249"/>
      <c r="B23" s="250"/>
      <c r="C23" s="244">
        <v>3</v>
      </c>
      <c r="D23" s="275" t="s">
        <v>54</v>
      </c>
      <c r="E23" s="276">
        <f>SUM(E24:E31)</f>
        <v>1938</v>
      </c>
      <c r="F23" s="276">
        <f>SUM(F24:F31)</f>
        <v>2818</v>
      </c>
      <c r="G23" s="435">
        <f t="shared" ref="G23:I23" si="7">SUM(G24:G31)</f>
        <v>0</v>
      </c>
      <c r="H23" s="435">
        <f t="shared" si="7"/>
        <v>0</v>
      </c>
      <c r="I23" s="435">
        <f t="shared" si="7"/>
        <v>857</v>
      </c>
      <c r="J23" s="276">
        <f>SUM(F23:I23)</f>
        <v>3675</v>
      </c>
      <c r="K23" s="276">
        <f t="shared" si="6"/>
        <v>3675</v>
      </c>
      <c r="M23" s="256"/>
      <c r="N23" s="344"/>
    </row>
    <row r="24" spans="1:16" s="247" customFormat="1" ht="15" customHeight="1" x14ac:dyDescent="0.2">
      <c r="A24" s="249"/>
      <c r="B24" s="250"/>
      <c r="C24" s="277"/>
      <c r="D24" s="278" t="s">
        <v>125</v>
      </c>
      <c r="E24" s="253"/>
      <c r="F24" s="253"/>
      <c r="G24" s="246"/>
      <c r="H24" s="246"/>
      <c r="I24" s="246"/>
      <c r="J24" s="246">
        <f t="shared" si="5"/>
        <v>0</v>
      </c>
      <c r="K24" s="246">
        <f t="shared" si="6"/>
        <v>0</v>
      </c>
      <c r="L24" s="254"/>
      <c r="M24" s="256"/>
    </row>
    <row r="25" spans="1:16" s="247" customFormat="1" ht="15" customHeight="1" x14ac:dyDescent="0.2">
      <c r="A25" s="249"/>
      <c r="B25" s="250"/>
      <c r="C25" s="277"/>
      <c r="D25" s="278" t="s">
        <v>76</v>
      </c>
      <c r="E25" s="253">
        <v>564</v>
      </c>
      <c r="F25" s="253">
        <v>564</v>
      </c>
      <c r="G25" s="246"/>
      <c r="H25" s="246"/>
      <c r="I25" s="246">
        <v>-34</v>
      </c>
      <c r="J25" s="246">
        <f t="shared" si="5"/>
        <v>530</v>
      </c>
      <c r="K25" s="246">
        <f t="shared" si="6"/>
        <v>530</v>
      </c>
      <c r="M25" s="256"/>
      <c r="P25" s="247">
        <v>527211</v>
      </c>
    </row>
    <row r="26" spans="1:16" s="247" customFormat="1" ht="15" customHeight="1" x14ac:dyDescent="0.2">
      <c r="A26" s="249"/>
      <c r="B26" s="250"/>
      <c r="C26" s="277"/>
      <c r="D26" s="278" t="s">
        <v>77</v>
      </c>
      <c r="E26" s="253"/>
      <c r="F26" s="253"/>
      <c r="G26" s="246"/>
      <c r="H26" s="246"/>
      <c r="I26" s="246"/>
      <c r="J26" s="246">
        <f t="shared" si="5"/>
        <v>0</v>
      </c>
      <c r="K26" s="246">
        <f t="shared" si="6"/>
        <v>0</v>
      </c>
      <c r="L26" s="254"/>
      <c r="M26" s="256"/>
    </row>
    <row r="27" spans="1:16" s="247" customFormat="1" ht="15" customHeight="1" x14ac:dyDescent="0.2">
      <c r="A27" s="249"/>
      <c r="B27" s="250"/>
      <c r="C27" s="277"/>
      <c r="D27" s="278" t="s">
        <v>78</v>
      </c>
      <c r="E27" s="253"/>
      <c r="F27" s="253"/>
      <c r="G27" s="246"/>
      <c r="H27" s="246"/>
      <c r="I27" s="246"/>
      <c r="J27" s="246">
        <f t="shared" si="5"/>
        <v>0</v>
      </c>
      <c r="K27" s="246">
        <f t="shared" si="6"/>
        <v>0</v>
      </c>
      <c r="M27" s="256"/>
    </row>
    <row r="28" spans="1:16" s="247" customFormat="1" ht="15" customHeight="1" x14ac:dyDescent="0.2">
      <c r="A28" s="249"/>
      <c r="B28" s="250"/>
      <c r="C28" s="277"/>
      <c r="D28" s="278" t="s">
        <v>126</v>
      </c>
      <c r="E28" s="253">
        <v>61</v>
      </c>
      <c r="F28" s="253">
        <v>941</v>
      </c>
      <c r="G28" s="246"/>
      <c r="H28" s="246"/>
      <c r="I28" s="246">
        <v>-941</v>
      </c>
      <c r="J28" s="246">
        <f t="shared" si="5"/>
        <v>0</v>
      </c>
      <c r="K28" s="246">
        <f t="shared" si="6"/>
        <v>0</v>
      </c>
      <c r="L28" s="254"/>
      <c r="M28" s="256"/>
    </row>
    <row r="29" spans="1:16" s="247" customFormat="1" ht="15" customHeight="1" x14ac:dyDescent="0.2">
      <c r="A29" s="249"/>
      <c r="B29" s="250"/>
      <c r="C29" s="277"/>
      <c r="D29" s="278" t="s">
        <v>79</v>
      </c>
      <c r="E29" s="253">
        <v>1141</v>
      </c>
      <c r="F29" s="253">
        <v>1141</v>
      </c>
      <c r="G29" s="246"/>
      <c r="H29" s="246"/>
      <c r="I29" s="246">
        <v>1627</v>
      </c>
      <c r="J29" s="246">
        <f t="shared" si="5"/>
        <v>2768</v>
      </c>
      <c r="K29" s="246">
        <f t="shared" si="6"/>
        <v>2768</v>
      </c>
      <c r="M29" s="256"/>
      <c r="P29" s="247">
        <v>2767773</v>
      </c>
    </row>
    <row r="30" spans="1:16" s="247" customFormat="1" ht="15" customHeight="1" x14ac:dyDescent="0.2">
      <c r="A30" s="249"/>
      <c r="B30" s="250"/>
      <c r="C30" s="277"/>
      <c r="D30" s="278" t="s">
        <v>80</v>
      </c>
      <c r="E30" s="253"/>
      <c r="F30" s="253"/>
      <c r="G30" s="246"/>
      <c r="H30" s="246"/>
      <c r="I30" s="246"/>
      <c r="J30" s="246">
        <f t="shared" si="5"/>
        <v>0</v>
      </c>
      <c r="K30" s="246">
        <f t="shared" si="6"/>
        <v>0</v>
      </c>
      <c r="L30" s="273"/>
      <c r="M30" s="256"/>
    </row>
    <row r="31" spans="1:16" s="247" customFormat="1" ht="15" customHeight="1" x14ac:dyDescent="0.2">
      <c r="A31" s="249"/>
      <c r="B31" s="250"/>
      <c r="C31" s="277"/>
      <c r="D31" s="278" t="s">
        <v>127</v>
      </c>
      <c r="E31" s="253">
        <v>172</v>
      </c>
      <c r="F31" s="253">
        <v>172</v>
      </c>
      <c r="G31" s="246"/>
      <c r="H31" s="246"/>
      <c r="I31" s="246">
        <v>205</v>
      </c>
      <c r="J31" s="246">
        <f t="shared" si="5"/>
        <v>377</v>
      </c>
      <c r="K31" s="246">
        <f t="shared" si="6"/>
        <v>377</v>
      </c>
      <c r="L31" s="254"/>
      <c r="M31" s="256"/>
      <c r="P31" s="247">
        <v>376374</v>
      </c>
    </row>
    <row r="32" spans="1:16" s="247" customFormat="1" ht="15" customHeight="1" x14ac:dyDescent="0.2">
      <c r="A32" s="249"/>
      <c r="B32" s="250"/>
      <c r="C32" s="279">
        <v>4</v>
      </c>
      <c r="D32" s="252" t="s">
        <v>59</v>
      </c>
      <c r="E32" s="253"/>
      <c r="F32" s="253"/>
      <c r="G32" s="246"/>
      <c r="H32" s="246"/>
      <c r="I32" s="246"/>
      <c r="J32" s="246">
        <f t="shared" si="5"/>
        <v>0</v>
      </c>
      <c r="K32" s="246">
        <f t="shared" si="6"/>
        <v>0</v>
      </c>
      <c r="L32" s="273"/>
      <c r="M32" s="274"/>
    </row>
    <row r="33" spans="1:16" s="247" customFormat="1" ht="15" customHeight="1" thickBot="1" x14ac:dyDescent="0.25">
      <c r="A33" s="249"/>
      <c r="B33" s="250"/>
      <c r="C33" s="251">
        <v>5</v>
      </c>
      <c r="D33" s="252" t="s">
        <v>60</v>
      </c>
      <c r="E33" s="253"/>
      <c r="F33" s="253"/>
      <c r="G33" s="246"/>
      <c r="H33" s="246"/>
      <c r="I33" s="246"/>
      <c r="J33" s="246">
        <f t="shared" si="5"/>
        <v>0</v>
      </c>
      <c r="K33" s="246">
        <f t="shared" si="6"/>
        <v>0</v>
      </c>
      <c r="M33" s="256"/>
    </row>
    <row r="34" spans="1:16" s="247" customFormat="1" ht="15" customHeight="1" thickBot="1" x14ac:dyDescent="0.25">
      <c r="A34" s="236"/>
      <c r="B34" s="237"/>
      <c r="C34" s="260"/>
      <c r="D34" s="261" t="s">
        <v>91</v>
      </c>
      <c r="E34" s="280">
        <f>SUM(E20)</f>
        <v>1938</v>
      </c>
      <c r="F34" s="280">
        <f>SUM(F20)</f>
        <v>3212</v>
      </c>
      <c r="G34" s="280">
        <f t="shared" ref="G34:I34" si="8">SUM(G20)</f>
        <v>0</v>
      </c>
      <c r="H34" s="280">
        <f t="shared" si="8"/>
        <v>0</v>
      </c>
      <c r="I34" s="280">
        <f t="shared" si="8"/>
        <v>848</v>
      </c>
      <c r="J34" s="280">
        <f t="shared" si="5"/>
        <v>4060</v>
      </c>
      <c r="K34" s="240">
        <f>SUM(K20)</f>
        <v>4060</v>
      </c>
      <c r="L34" s="281"/>
      <c r="M34" s="270"/>
    </row>
    <row r="35" spans="1:16" s="247" customFormat="1" ht="15" customHeight="1" x14ac:dyDescent="0.2">
      <c r="A35" s="282"/>
      <c r="B35" s="282"/>
      <c r="C35" s="283"/>
      <c r="D35" s="284"/>
      <c r="E35" s="283"/>
      <c r="F35" s="283"/>
      <c r="G35" s="283"/>
      <c r="H35" s="283"/>
      <c r="I35" s="283"/>
      <c r="J35" s="283"/>
    </row>
    <row r="36" spans="1:16" s="247" customFormat="1" ht="15" customHeight="1" thickBot="1" x14ac:dyDescent="0.25">
      <c r="A36" s="266"/>
      <c r="B36" s="266"/>
      <c r="C36" s="267"/>
      <c r="E36" s="267"/>
      <c r="F36" s="267"/>
      <c r="G36" s="267"/>
      <c r="H36" s="267"/>
      <c r="I36" s="267"/>
      <c r="J36" s="267"/>
    </row>
    <row r="37" spans="1:16" s="247" customFormat="1" ht="15" customHeight="1" thickBot="1" x14ac:dyDescent="0.25">
      <c r="A37" s="232" t="s">
        <v>113</v>
      </c>
      <c r="B37" s="233" t="s">
        <v>115</v>
      </c>
      <c r="C37" s="227"/>
      <c r="D37" s="48" t="s">
        <v>81</v>
      </c>
      <c r="E37" s="234"/>
      <c r="F37" s="234"/>
      <c r="G37" s="227"/>
      <c r="H37" s="227"/>
      <c r="I37" s="227"/>
      <c r="J37" s="227"/>
      <c r="K37" s="262"/>
      <c r="L37" s="262"/>
      <c r="M37" s="269"/>
    </row>
    <row r="38" spans="1:16" s="247" customFormat="1" ht="15" customHeight="1" thickBot="1" x14ac:dyDescent="0.25">
      <c r="A38" s="236"/>
      <c r="B38" s="237"/>
      <c r="C38" s="238"/>
      <c r="D38" s="239" t="s">
        <v>109</v>
      </c>
      <c r="E38" s="240">
        <f>SUM(E39:E43)</f>
        <v>134</v>
      </c>
      <c r="F38" s="240">
        <f>SUM(F39:F43)</f>
        <v>134</v>
      </c>
      <c r="G38" s="280"/>
      <c r="H38" s="280"/>
      <c r="I38" s="280">
        <f>SUM(I39:I43)</f>
        <v>14</v>
      </c>
      <c r="J38" s="280">
        <f>SUM(F38:I38)</f>
        <v>148</v>
      </c>
      <c r="K38" s="280">
        <f>SUM(K39:K43)</f>
        <v>148</v>
      </c>
      <c r="L38" s="281"/>
      <c r="M38" s="269"/>
    </row>
    <row r="39" spans="1:16" s="247" customFormat="1" ht="15" customHeight="1" x14ac:dyDescent="0.2">
      <c r="A39" s="242"/>
      <c r="B39" s="243"/>
      <c r="C39" s="244">
        <v>1</v>
      </c>
      <c r="D39" s="245" t="s">
        <v>237</v>
      </c>
      <c r="E39" s="246"/>
      <c r="F39" s="246"/>
      <c r="G39" s="246"/>
      <c r="H39" s="246"/>
      <c r="I39" s="246"/>
      <c r="J39" s="246">
        <f t="shared" ref="J39:J44" si="9">SUM(F39:I39)</f>
        <v>0</v>
      </c>
      <c r="K39" s="246">
        <f t="shared" ref="K39:K43" si="10">J39-M39</f>
        <v>0</v>
      </c>
      <c r="L39" s="285"/>
      <c r="M39" s="272"/>
    </row>
    <row r="40" spans="1:16" s="247" customFormat="1" ht="15" customHeight="1" x14ac:dyDescent="0.2">
      <c r="A40" s="249"/>
      <c r="B40" s="250"/>
      <c r="C40" s="251">
        <v>2</v>
      </c>
      <c r="D40" s="252" t="s">
        <v>58</v>
      </c>
      <c r="E40" s="253"/>
      <c r="F40" s="253"/>
      <c r="G40" s="246"/>
      <c r="H40" s="246"/>
      <c r="I40" s="246"/>
      <c r="J40" s="246">
        <f t="shared" si="9"/>
        <v>0</v>
      </c>
      <c r="K40" s="246">
        <f t="shared" si="10"/>
        <v>0</v>
      </c>
      <c r="L40" s="286"/>
      <c r="M40" s="256"/>
    </row>
    <row r="41" spans="1:16" s="247" customFormat="1" ht="15" customHeight="1" x14ac:dyDescent="0.2">
      <c r="A41" s="249"/>
      <c r="B41" s="250"/>
      <c r="C41" s="251">
        <v>3</v>
      </c>
      <c r="D41" s="252" t="s">
        <v>54</v>
      </c>
      <c r="E41" s="253">
        <v>134</v>
      </c>
      <c r="F41" s="253">
        <v>134</v>
      </c>
      <c r="G41" s="246"/>
      <c r="H41" s="246"/>
      <c r="I41" s="246">
        <v>14</v>
      </c>
      <c r="J41" s="246">
        <f t="shared" si="9"/>
        <v>148</v>
      </c>
      <c r="K41" s="246">
        <f t="shared" si="10"/>
        <v>148</v>
      </c>
      <c r="L41" s="273"/>
      <c r="M41" s="256"/>
      <c r="P41" s="247">
        <v>147172</v>
      </c>
    </row>
    <row r="42" spans="1:16" s="247" customFormat="1" ht="15" customHeight="1" x14ac:dyDescent="0.2">
      <c r="A42" s="249"/>
      <c r="B42" s="250"/>
      <c r="C42" s="251">
        <v>4</v>
      </c>
      <c r="D42" s="252" t="s">
        <v>59</v>
      </c>
      <c r="E42" s="253"/>
      <c r="F42" s="253"/>
      <c r="G42" s="246"/>
      <c r="H42" s="246"/>
      <c r="I42" s="246"/>
      <c r="J42" s="246">
        <f t="shared" si="9"/>
        <v>0</v>
      </c>
      <c r="K42" s="246">
        <f t="shared" si="10"/>
        <v>0</v>
      </c>
      <c r="L42" s="286"/>
      <c r="M42" s="287"/>
    </row>
    <row r="43" spans="1:16" s="247" customFormat="1" ht="15" customHeight="1" thickBot="1" x14ac:dyDescent="0.25">
      <c r="A43" s="249"/>
      <c r="B43" s="250"/>
      <c r="C43" s="251">
        <v>5</v>
      </c>
      <c r="D43" s="252" t="s">
        <v>60</v>
      </c>
      <c r="E43" s="253"/>
      <c r="F43" s="253"/>
      <c r="G43" s="246"/>
      <c r="H43" s="246"/>
      <c r="I43" s="246"/>
      <c r="J43" s="246">
        <f t="shared" si="9"/>
        <v>0</v>
      </c>
      <c r="K43" s="246">
        <f t="shared" si="10"/>
        <v>0</v>
      </c>
      <c r="L43" s="273"/>
      <c r="M43" s="256"/>
    </row>
    <row r="44" spans="1:16" s="247" customFormat="1" ht="15" customHeight="1" thickBot="1" x14ac:dyDescent="0.25">
      <c r="A44" s="236"/>
      <c r="B44" s="237"/>
      <c r="C44" s="237"/>
      <c r="D44" s="261" t="s">
        <v>91</v>
      </c>
      <c r="E44" s="240">
        <f>SUM(E38)</f>
        <v>134</v>
      </c>
      <c r="F44" s="240">
        <f>SUM(F38)</f>
        <v>134</v>
      </c>
      <c r="G44" s="240"/>
      <c r="H44" s="240"/>
      <c r="I44" s="240">
        <f>SUM(I38)</f>
        <v>14</v>
      </c>
      <c r="J44" s="240">
        <f t="shared" si="9"/>
        <v>148</v>
      </c>
      <c r="K44" s="240">
        <f>SUM(K38)</f>
        <v>148</v>
      </c>
      <c r="L44" s="281"/>
      <c r="M44" s="270"/>
    </row>
    <row r="45" spans="1:16" s="247" customFormat="1" ht="15" customHeight="1" x14ac:dyDescent="0.2">
      <c r="A45" s="282"/>
      <c r="B45" s="282"/>
      <c r="C45" s="283"/>
      <c r="D45" s="284"/>
      <c r="E45" s="283"/>
      <c r="F45" s="283"/>
      <c r="G45" s="283"/>
      <c r="H45" s="283"/>
      <c r="I45" s="283"/>
      <c r="J45" s="283"/>
    </row>
    <row r="46" spans="1:16" s="247" customFormat="1" ht="15" customHeight="1" thickBot="1" x14ac:dyDescent="0.25">
      <c r="A46" s="266"/>
      <c r="B46" s="266"/>
      <c r="C46" s="267"/>
      <c r="E46" s="267"/>
      <c r="F46" s="267"/>
      <c r="G46" s="267"/>
      <c r="H46" s="267"/>
      <c r="I46" s="267"/>
      <c r="J46" s="267"/>
    </row>
    <row r="47" spans="1:16" s="247" customFormat="1" ht="15" customHeight="1" thickBot="1" x14ac:dyDescent="0.25">
      <c r="A47" s="232" t="s">
        <v>113</v>
      </c>
      <c r="B47" s="233" t="s">
        <v>116</v>
      </c>
      <c r="C47" s="227"/>
      <c r="D47" s="48" t="s">
        <v>82</v>
      </c>
      <c r="E47" s="234"/>
      <c r="F47" s="234"/>
      <c r="G47" s="227"/>
      <c r="H47" s="227"/>
      <c r="I47" s="227"/>
      <c r="J47" s="227"/>
      <c r="K47" s="268"/>
      <c r="L47" s="262"/>
      <c r="M47" s="269"/>
    </row>
    <row r="48" spans="1:16" s="247" customFormat="1" ht="15" customHeight="1" thickBot="1" x14ac:dyDescent="0.25">
      <c r="A48" s="236"/>
      <c r="B48" s="237"/>
      <c r="C48" s="238"/>
      <c r="D48" s="239" t="s">
        <v>109</v>
      </c>
      <c r="E48" s="240">
        <f>SUM(E49:E53)</f>
        <v>1134</v>
      </c>
      <c r="F48" s="240">
        <f>SUM(F49:F53)</f>
        <v>1134</v>
      </c>
      <c r="G48" s="240">
        <f t="shared" ref="G48:I48" si="11">SUM(G49:G53)</f>
        <v>0</v>
      </c>
      <c r="H48" s="240">
        <f t="shared" si="11"/>
        <v>0</v>
      </c>
      <c r="I48" s="240">
        <f t="shared" si="11"/>
        <v>21</v>
      </c>
      <c r="J48" s="280">
        <f>SUM(F48:I48)</f>
        <v>1155</v>
      </c>
      <c r="K48" s="280">
        <f>SUM(K49:K53)</f>
        <v>1155</v>
      </c>
      <c r="L48" s="281"/>
      <c r="M48" s="269"/>
    </row>
    <row r="49" spans="1:16" s="247" customFormat="1" ht="15" customHeight="1" x14ac:dyDescent="0.2">
      <c r="A49" s="242"/>
      <c r="B49" s="243"/>
      <c r="C49" s="244">
        <v>1</v>
      </c>
      <c r="D49" s="245" t="s">
        <v>27</v>
      </c>
      <c r="E49" s="246">
        <v>978</v>
      </c>
      <c r="F49" s="246">
        <v>978</v>
      </c>
      <c r="G49" s="246"/>
      <c r="H49" s="246"/>
      <c r="I49" s="246">
        <v>19</v>
      </c>
      <c r="J49" s="246">
        <f t="shared" ref="J49:J54" si="12">SUM(F49:I49)</f>
        <v>997</v>
      </c>
      <c r="K49" s="246">
        <f t="shared" ref="K49:K53" si="13">J49-M49</f>
        <v>997</v>
      </c>
      <c r="M49" s="272"/>
      <c r="P49" s="247">
        <v>996172</v>
      </c>
    </row>
    <row r="50" spans="1:16" s="247" customFormat="1" ht="15" customHeight="1" x14ac:dyDescent="0.2">
      <c r="A50" s="249"/>
      <c r="B50" s="250"/>
      <c r="C50" s="251">
        <v>2</v>
      </c>
      <c r="D50" s="252" t="s">
        <v>58</v>
      </c>
      <c r="E50" s="253">
        <v>95</v>
      </c>
      <c r="F50" s="253">
        <v>95</v>
      </c>
      <c r="G50" s="246"/>
      <c r="H50" s="246"/>
      <c r="I50" s="246">
        <v>2</v>
      </c>
      <c r="J50" s="246">
        <f t="shared" si="12"/>
        <v>97</v>
      </c>
      <c r="K50" s="246">
        <f t="shared" si="13"/>
        <v>97</v>
      </c>
      <c r="L50" s="254"/>
      <c r="M50" s="289"/>
      <c r="P50" s="400">
        <v>96309</v>
      </c>
    </row>
    <row r="51" spans="1:16" s="247" customFormat="1" ht="15" customHeight="1" x14ac:dyDescent="0.2">
      <c r="A51" s="249"/>
      <c r="B51" s="250"/>
      <c r="C51" s="251">
        <v>3</v>
      </c>
      <c r="D51" s="252" t="s">
        <v>54</v>
      </c>
      <c r="E51" s="253">
        <v>61</v>
      </c>
      <c r="F51" s="253">
        <v>61</v>
      </c>
      <c r="G51" s="246"/>
      <c r="H51" s="246"/>
      <c r="I51" s="246"/>
      <c r="J51" s="246">
        <f t="shared" si="12"/>
        <v>61</v>
      </c>
      <c r="K51" s="246">
        <f t="shared" si="13"/>
        <v>61</v>
      </c>
      <c r="M51" s="256"/>
      <c r="P51" s="247">
        <v>15130</v>
      </c>
    </row>
    <row r="52" spans="1:16" s="247" customFormat="1" ht="15" customHeight="1" x14ac:dyDescent="0.2">
      <c r="A52" s="249"/>
      <c r="B52" s="250"/>
      <c r="C52" s="251">
        <v>4</v>
      </c>
      <c r="D52" s="252" t="s">
        <v>59</v>
      </c>
      <c r="E52" s="253"/>
      <c r="F52" s="253"/>
      <c r="G52" s="246"/>
      <c r="H52" s="246"/>
      <c r="I52" s="246"/>
      <c r="J52" s="246">
        <f t="shared" si="12"/>
        <v>0</v>
      </c>
      <c r="K52" s="246">
        <f t="shared" si="13"/>
        <v>0</v>
      </c>
      <c r="L52" s="254"/>
      <c r="M52" s="256"/>
    </row>
    <row r="53" spans="1:16" s="247" customFormat="1" ht="15" customHeight="1" thickBot="1" x14ac:dyDescent="0.25">
      <c r="A53" s="249"/>
      <c r="B53" s="250"/>
      <c r="C53" s="251">
        <v>5</v>
      </c>
      <c r="D53" s="252" t="s">
        <v>60</v>
      </c>
      <c r="E53" s="253"/>
      <c r="F53" s="253"/>
      <c r="G53" s="246"/>
      <c r="H53" s="246"/>
      <c r="I53" s="246"/>
      <c r="J53" s="246">
        <f t="shared" si="12"/>
        <v>0</v>
      </c>
      <c r="K53" s="246">
        <f t="shared" si="13"/>
        <v>0</v>
      </c>
      <c r="L53" s="258"/>
      <c r="M53" s="290"/>
    </row>
    <row r="54" spans="1:16" s="247" customFormat="1" ht="15" customHeight="1" thickBot="1" x14ac:dyDescent="0.25">
      <c r="A54" s="236"/>
      <c r="B54" s="48"/>
      <c r="C54" s="291"/>
      <c r="D54" s="292" t="s">
        <v>91</v>
      </c>
      <c r="E54" s="240">
        <f>SUM(E48)</f>
        <v>1134</v>
      </c>
      <c r="F54" s="240">
        <f>SUM(F48)</f>
        <v>1134</v>
      </c>
      <c r="G54" s="240">
        <f t="shared" ref="G54:I54" si="14">SUM(G48)</f>
        <v>0</v>
      </c>
      <c r="H54" s="240">
        <f t="shared" si="14"/>
        <v>0</v>
      </c>
      <c r="I54" s="240">
        <f t="shared" si="14"/>
        <v>21</v>
      </c>
      <c r="J54" s="240">
        <f t="shared" si="12"/>
        <v>1155</v>
      </c>
      <c r="K54" s="240">
        <f>SUM(K48)</f>
        <v>1155</v>
      </c>
      <c r="L54" s="262"/>
      <c r="M54" s="270"/>
    </row>
    <row r="55" spans="1:16" s="247" customFormat="1" ht="15" customHeight="1" thickBot="1" x14ac:dyDescent="0.25">
      <c r="A55" s="282"/>
      <c r="B55" s="282"/>
      <c r="C55" s="283"/>
      <c r="D55" s="284"/>
      <c r="E55" s="283"/>
      <c r="F55" s="283"/>
      <c r="G55" s="283"/>
      <c r="H55" s="283"/>
      <c r="I55" s="283"/>
      <c r="J55" s="283"/>
      <c r="K55" s="288"/>
      <c r="L55" s="288"/>
    </row>
    <row r="56" spans="1:16" s="247" customFormat="1" ht="15" customHeight="1" thickBot="1" x14ac:dyDescent="0.25">
      <c r="A56" s="28" t="s">
        <v>140</v>
      </c>
      <c r="B56" s="49"/>
      <c r="C56" s="60"/>
      <c r="D56" s="29"/>
      <c r="E56" s="72">
        <v>1</v>
      </c>
      <c r="F56" s="72">
        <v>1</v>
      </c>
      <c r="G56" s="72"/>
      <c r="H56" s="72"/>
      <c r="I56" s="72"/>
      <c r="J56" s="72">
        <v>1</v>
      </c>
      <c r="K56" s="293">
        <v>1</v>
      </c>
      <c r="L56" s="264"/>
      <c r="M56" s="265"/>
    </row>
    <row r="57" spans="1:16" s="247" customFormat="1" ht="15" customHeight="1" x14ac:dyDescent="0.2">
      <c r="A57" s="61"/>
      <c r="B57" s="61"/>
      <c r="C57" s="62"/>
      <c r="D57" s="63"/>
      <c r="E57" s="310"/>
      <c r="F57" s="310"/>
      <c r="G57" s="429"/>
      <c r="H57" s="429"/>
      <c r="I57" s="429"/>
      <c r="J57" s="429"/>
      <c r="K57" s="304"/>
      <c r="L57" s="305"/>
      <c r="M57" s="313"/>
    </row>
    <row r="58" spans="1:16" s="247" customFormat="1" ht="15" customHeight="1" thickBot="1" x14ac:dyDescent="0.25">
      <c r="A58" s="266"/>
      <c r="B58" s="266"/>
      <c r="C58" s="267"/>
      <c r="E58" s="311"/>
      <c r="F58" s="311"/>
      <c r="G58" s="430"/>
      <c r="H58" s="430"/>
      <c r="I58" s="430"/>
      <c r="J58" s="430"/>
      <c r="M58" s="312"/>
    </row>
    <row r="59" spans="1:16" s="247" customFormat="1" ht="15" customHeight="1" thickBot="1" x14ac:dyDescent="0.25">
      <c r="A59" s="232" t="s">
        <v>113</v>
      </c>
      <c r="B59" s="233" t="s">
        <v>117</v>
      </c>
      <c r="C59" s="227"/>
      <c r="D59" s="48" t="s">
        <v>83</v>
      </c>
      <c r="E59" s="234"/>
      <c r="F59" s="234"/>
      <c r="G59" s="227"/>
      <c r="H59" s="227"/>
      <c r="I59" s="227"/>
      <c r="J59" s="227"/>
      <c r="K59" s="268"/>
      <c r="L59" s="262"/>
      <c r="M59" s="269"/>
    </row>
    <row r="60" spans="1:16" s="247" customFormat="1" ht="15" customHeight="1" thickBot="1" x14ac:dyDescent="0.25">
      <c r="A60" s="236" t="s">
        <v>2</v>
      </c>
      <c r="B60" s="237"/>
      <c r="C60" s="238"/>
      <c r="D60" s="239" t="s">
        <v>109</v>
      </c>
      <c r="E60" s="240">
        <f>SUM(E61:E65)</f>
        <v>7187</v>
      </c>
      <c r="F60" s="240">
        <f>SUM(F61:F65)</f>
        <v>7187</v>
      </c>
      <c r="G60" s="240">
        <f t="shared" ref="G60:I60" si="15">SUM(G61:G65)</f>
        <v>0</v>
      </c>
      <c r="H60" s="240">
        <f t="shared" si="15"/>
        <v>0</v>
      </c>
      <c r="I60" s="240">
        <f t="shared" si="15"/>
        <v>5</v>
      </c>
      <c r="J60" s="280">
        <f>SUM(F60:I60)</f>
        <v>7192</v>
      </c>
      <c r="K60" s="280">
        <f>SUM(K61:K65)</f>
        <v>7192</v>
      </c>
      <c r="L60" s="281"/>
      <c r="M60" s="241">
        <f>SUM(M61:M65)</f>
        <v>0</v>
      </c>
    </row>
    <row r="61" spans="1:16" s="247" customFormat="1" ht="15" customHeight="1" x14ac:dyDescent="0.2">
      <c r="A61" s="242"/>
      <c r="B61" s="243"/>
      <c r="C61" s="244">
        <v>1</v>
      </c>
      <c r="D61" s="245" t="s">
        <v>27</v>
      </c>
      <c r="E61" s="246">
        <v>3423</v>
      </c>
      <c r="F61" s="246">
        <v>3423</v>
      </c>
      <c r="G61" s="246"/>
      <c r="H61" s="246"/>
      <c r="I61" s="246">
        <v>5</v>
      </c>
      <c r="J61" s="246">
        <f t="shared" ref="J61:J66" si="16">SUM(F61:I61)</f>
        <v>3428</v>
      </c>
      <c r="K61" s="246">
        <f t="shared" ref="K61:K65" si="17">J61-M61</f>
        <v>3428</v>
      </c>
      <c r="L61" s="294"/>
      <c r="M61" s="295"/>
      <c r="P61" s="247">
        <v>3427870</v>
      </c>
    </row>
    <row r="62" spans="1:16" s="247" customFormat="1" ht="15" customHeight="1" x14ac:dyDescent="0.2">
      <c r="A62" s="249"/>
      <c r="B62" s="250"/>
      <c r="C62" s="251">
        <v>2</v>
      </c>
      <c r="D62" s="252" t="s">
        <v>58</v>
      </c>
      <c r="E62" s="253">
        <v>771</v>
      </c>
      <c r="F62" s="253">
        <v>771</v>
      </c>
      <c r="G62" s="246"/>
      <c r="H62" s="246"/>
      <c r="I62" s="246"/>
      <c r="J62" s="246">
        <f t="shared" si="16"/>
        <v>771</v>
      </c>
      <c r="K62" s="246">
        <f t="shared" si="17"/>
        <v>771</v>
      </c>
      <c r="L62" s="254"/>
      <c r="M62" s="256"/>
      <c r="P62" s="247">
        <v>602115</v>
      </c>
    </row>
    <row r="63" spans="1:16" s="247" customFormat="1" ht="15" customHeight="1" x14ac:dyDescent="0.2">
      <c r="A63" s="249"/>
      <c r="B63" s="250"/>
      <c r="C63" s="251">
        <v>3</v>
      </c>
      <c r="D63" s="252" t="s">
        <v>54</v>
      </c>
      <c r="E63" s="253">
        <v>2993</v>
      </c>
      <c r="F63" s="253">
        <v>2993</v>
      </c>
      <c r="G63" s="246"/>
      <c r="H63" s="246"/>
      <c r="I63" s="246"/>
      <c r="J63" s="246">
        <f t="shared" si="16"/>
        <v>2993</v>
      </c>
      <c r="K63" s="246">
        <f t="shared" si="17"/>
        <v>2993</v>
      </c>
      <c r="L63" s="273"/>
      <c r="M63" s="296"/>
      <c r="P63" s="247">
        <v>2476748</v>
      </c>
    </row>
    <row r="64" spans="1:16" s="247" customFormat="1" ht="15" customHeight="1" x14ac:dyDescent="0.2">
      <c r="A64" s="249"/>
      <c r="B64" s="250"/>
      <c r="C64" s="251">
        <v>4</v>
      </c>
      <c r="D64" s="252" t="s">
        <v>59</v>
      </c>
      <c r="E64" s="253"/>
      <c r="F64" s="253"/>
      <c r="G64" s="246"/>
      <c r="H64" s="246"/>
      <c r="I64" s="246"/>
      <c r="J64" s="246">
        <f t="shared" si="16"/>
        <v>0</v>
      </c>
      <c r="K64" s="246">
        <f t="shared" si="17"/>
        <v>0</v>
      </c>
      <c r="L64" s="254"/>
      <c r="M64" s="256"/>
    </row>
    <row r="65" spans="1:16" s="247" customFormat="1" ht="15" customHeight="1" thickBot="1" x14ac:dyDescent="0.25">
      <c r="A65" s="249"/>
      <c r="B65" s="250"/>
      <c r="C65" s="251">
        <v>5</v>
      </c>
      <c r="D65" s="252" t="s">
        <v>60</v>
      </c>
      <c r="E65" s="253"/>
      <c r="F65" s="253"/>
      <c r="G65" s="246"/>
      <c r="H65" s="246"/>
      <c r="I65" s="246"/>
      <c r="J65" s="246">
        <f t="shared" si="16"/>
        <v>0</v>
      </c>
      <c r="K65" s="246">
        <f t="shared" si="17"/>
        <v>0</v>
      </c>
      <c r="L65" s="258"/>
      <c r="M65" s="297"/>
    </row>
    <row r="66" spans="1:16" s="247" customFormat="1" ht="15" customHeight="1" thickBot="1" x14ac:dyDescent="0.25">
      <c r="A66" s="236"/>
      <c r="B66" s="48"/>
      <c r="C66" s="291"/>
      <c r="D66" s="292" t="s">
        <v>91</v>
      </c>
      <c r="E66" s="240">
        <f>SUM(E60)</f>
        <v>7187</v>
      </c>
      <c r="F66" s="240">
        <f>SUM(F60)</f>
        <v>7187</v>
      </c>
      <c r="G66" s="240">
        <f t="shared" ref="G66:I66" si="18">SUM(G60)</f>
        <v>0</v>
      </c>
      <c r="H66" s="240">
        <f t="shared" si="18"/>
        <v>0</v>
      </c>
      <c r="I66" s="240">
        <f t="shared" si="18"/>
        <v>5</v>
      </c>
      <c r="J66" s="240">
        <f t="shared" si="16"/>
        <v>7192</v>
      </c>
      <c r="K66" s="240">
        <f>SUM(K60)</f>
        <v>7192</v>
      </c>
      <c r="L66" s="262"/>
      <c r="M66" s="241">
        <f>SUM(M60)</f>
        <v>0</v>
      </c>
    </row>
    <row r="67" spans="1:16" s="247" customFormat="1" ht="15" customHeight="1" thickBot="1" x14ac:dyDescent="0.25">
      <c r="A67" s="333"/>
      <c r="B67" s="334"/>
      <c r="C67" s="335"/>
      <c r="D67" s="336"/>
      <c r="E67" s="337"/>
      <c r="F67" s="337"/>
      <c r="G67" s="338"/>
      <c r="H67" s="338"/>
      <c r="I67" s="338"/>
      <c r="J67" s="338"/>
      <c r="K67" s="338"/>
      <c r="L67" s="264"/>
      <c r="M67" s="339"/>
    </row>
    <row r="68" spans="1:16" s="247" customFormat="1" ht="15" customHeight="1" thickBot="1" x14ac:dyDescent="0.25">
      <c r="A68" s="28" t="s">
        <v>140</v>
      </c>
      <c r="B68" s="49"/>
      <c r="C68" s="60"/>
      <c r="D68" s="29"/>
      <c r="E68" s="39">
        <v>1</v>
      </c>
      <c r="F68" s="39">
        <v>1</v>
      </c>
      <c r="G68" s="72"/>
      <c r="H68" s="72"/>
      <c r="I68" s="72"/>
      <c r="J68" s="72">
        <v>1</v>
      </c>
      <c r="K68" s="345">
        <v>1</v>
      </c>
      <c r="L68" s="288"/>
      <c r="M68" s="265"/>
    </row>
    <row r="69" spans="1:16" s="247" customFormat="1" ht="15" customHeight="1" thickBot="1" x14ac:dyDescent="0.25">
      <c r="A69" s="266"/>
      <c r="B69" s="266"/>
      <c r="C69" s="267"/>
      <c r="E69" s="267"/>
      <c r="F69" s="267"/>
      <c r="G69" s="267"/>
      <c r="H69" s="267"/>
      <c r="I69" s="267"/>
      <c r="J69" s="267"/>
    </row>
    <row r="70" spans="1:16" s="247" customFormat="1" ht="15" customHeight="1" thickBot="1" x14ac:dyDescent="0.25">
      <c r="A70" s="232" t="s">
        <v>113</v>
      </c>
      <c r="B70" s="233" t="s">
        <v>118</v>
      </c>
      <c r="C70" s="227"/>
      <c r="D70" s="48" t="s">
        <v>249</v>
      </c>
      <c r="E70" s="234"/>
      <c r="F70" s="234"/>
      <c r="G70" s="227"/>
      <c r="H70" s="227"/>
      <c r="I70" s="227"/>
      <c r="J70" s="227"/>
      <c r="K70" s="268"/>
      <c r="L70" s="262"/>
      <c r="M70" s="269"/>
    </row>
    <row r="71" spans="1:16" s="247" customFormat="1" ht="15" customHeight="1" thickBot="1" x14ac:dyDescent="0.25">
      <c r="A71" s="236"/>
      <c r="B71" s="237"/>
      <c r="C71" s="238" t="s">
        <v>15</v>
      </c>
      <c r="D71" s="239" t="s">
        <v>109</v>
      </c>
      <c r="E71" s="240">
        <f>SUM(E72:E76)</f>
        <v>4848</v>
      </c>
      <c r="F71" s="240">
        <f>SUM(F72:F76)</f>
        <v>4848</v>
      </c>
      <c r="G71" s="240">
        <f t="shared" ref="G71:I71" si="19">SUM(G72:G76)</f>
        <v>0</v>
      </c>
      <c r="H71" s="240">
        <f t="shared" si="19"/>
        <v>0</v>
      </c>
      <c r="I71" s="240">
        <f t="shared" si="19"/>
        <v>0</v>
      </c>
      <c r="J71" s="240">
        <f>SUM(F71:I71)</f>
        <v>4848</v>
      </c>
      <c r="K71" s="240">
        <f>SUM(K72:K76)</f>
        <v>4848</v>
      </c>
      <c r="L71" s="262"/>
      <c r="M71" s="241">
        <f>SUM(M72:M76)</f>
        <v>0</v>
      </c>
    </row>
    <row r="72" spans="1:16" s="247" customFormat="1" ht="15" customHeight="1" x14ac:dyDescent="0.2">
      <c r="A72" s="242"/>
      <c r="B72" s="243"/>
      <c r="C72" s="244">
        <v>1</v>
      </c>
      <c r="D72" s="245" t="s">
        <v>27</v>
      </c>
      <c r="E72" s="246">
        <v>2943</v>
      </c>
      <c r="F72" s="246">
        <v>2943</v>
      </c>
      <c r="G72" s="246"/>
      <c r="H72" s="246"/>
      <c r="I72" s="246"/>
      <c r="J72" s="246">
        <f t="shared" ref="J72:J77" si="20">SUM(F72:I72)</f>
        <v>2943</v>
      </c>
      <c r="K72" s="246">
        <f t="shared" ref="K72:K76" si="21">J72-M72</f>
        <v>2943</v>
      </c>
      <c r="M72" s="295"/>
      <c r="P72" s="247">
        <v>2928089</v>
      </c>
    </row>
    <row r="73" spans="1:16" s="247" customFormat="1" ht="15" customHeight="1" x14ac:dyDescent="0.2">
      <c r="A73" s="249"/>
      <c r="B73" s="250"/>
      <c r="C73" s="251">
        <v>2</v>
      </c>
      <c r="D73" s="252" t="s">
        <v>58</v>
      </c>
      <c r="E73" s="253">
        <v>574</v>
      </c>
      <c r="F73" s="253">
        <v>574</v>
      </c>
      <c r="G73" s="246"/>
      <c r="H73" s="246"/>
      <c r="I73" s="246"/>
      <c r="J73" s="246">
        <f t="shared" si="20"/>
        <v>574</v>
      </c>
      <c r="K73" s="246">
        <f t="shared" si="21"/>
        <v>574</v>
      </c>
      <c r="L73" s="254"/>
      <c r="M73" s="256"/>
      <c r="P73" s="247">
        <v>486402</v>
      </c>
    </row>
    <row r="74" spans="1:16" s="247" customFormat="1" ht="15" customHeight="1" x14ac:dyDescent="0.2">
      <c r="A74" s="249"/>
      <c r="B74" s="250"/>
      <c r="C74" s="251">
        <v>3</v>
      </c>
      <c r="D74" s="252" t="s">
        <v>54</v>
      </c>
      <c r="E74" s="253">
        <v>1331</v>
      </c>
      <c r="F74" s="253">
        <v>1331</v>
      </c>
      <c r="G74" s="246"/>
      <c r="H74" s="246"/>
      <c r="I74" s="246"/>
      <c r="J74" s="246">
        <f t="shared" si="20"/>
        <v>1331</v>
      </c>
      <c r="K74" s="246">
        <f t="shared" si="21"/>
        <v>1331</v>
      </c>
      <c r="M74" s="256"/>
      <c r="P74" s="247">
        <v>690269</v>
      </c>
    </row>
    <row r="75" spans="1:16" s="247" customFormat="1" ht="15" customHeight="1" x14ac:dyDescent="0.2">
      <c r="A75" s="249"/>
      <c r="B75" s="250"/>
      <c r="C75" s="251">
        <v>4</v>
      </c>
      <c r="D75" s="252" t="s">
        <v>59</v>
      </c>
      <c r="E75" s="253"/>
      <c r="F75" s="253"/>
      <c r="G75" s="246"/>
      <c r="H75" s="246"/>
      <c r="I75" s="246"/>
      <c r="J75" s="246">
        <f t="shared" si="20"/>
        <v>0</v>
      </c>
      <c r="K75" s="246">
        <f t="shared" si="21"/>
        <v>0</v>
      </c>
      <c r="L75" s="254"/>
      <c r="M75" s="298"/>
    </row>
    <row r="76" spans="1:16" s="247" customFormat="1" ht="15" customHeight="1" thickBot="1" x14ac:dyDescent="0.25">
      <c r="A76" s="249"/>
      <c r="B76" s="250"/>
      <c r="C76" s="251">
        <v>5</v>
      </c>
      <c r="D76" s="252" t="s">
        <v>60</v>
      </c>
      <c r="E76" s="253"/>
      <c r="F76" s="253"/>
      <c r="G76" s="246"/>
      <c r="H76" s="246"/>
      <c r="I76" s="246"/>
      <c r="J76" s="246">
        <f t="shared" si="20"/>
        <v>0</v>
      </c>
      <c r="K76" s="246">
        <f t="shared" si="21"/>
        <v>0</v>
      </c>
      <c r="M76" s="259"/>
    </row>
    <row r="77" spans="1:16" s="247" customFormat="1" ht="15" customHeight="1" thickBot="1" x14ac:dyDescent="0.25">
      <c r="A77" s="236"/>
      <c r="B77" s="48"/>
      <c r="C77" s="291"/>
      <c r="D77" s="292" t="s">
        <v>91</v>
      </c>
      <c r="E77" s="240">
        <f>SUM(E71)</f>
        <v>4848</v>
      </c>
      <c r="F77" s="240">
        <f>SUM(F71)</f>
        <v>4848</v>
      </c>
      <c r="G77" s="240">
        <f t="shared" ref="G77:I77" si="22">SUM(G71)</f>
        <v>0</v>
      </c>
      <c r="H77" s="240">
        <f t="shared" si="22"/>
        <v>0</v>
      </c>
      <c r="I77" s="240">
        <f t="shared" si="22"/>
        <v>0</v>
      </c>
      <c r="J77" s="280">
        <f t="shared" si="20"/>
        <v>4848</v>
      </c>
      <c r="K77" s="241">
        <f>SUM(K71)</f>
        <v>4848</v>
      </c>
      <c r="L77" s="268"/>
      <c r="M77" s="241">
        <f>SUM(M71)</f>
        <v>0</v>
      </c>
    </row>
    <row r="78" spans="1:16" s="247" customFormat="1" ht="15" customHeight="1" thickBot="1" x14ac:dyDescent="0.25">
      <c r="A78" s="282"/>
      <c r="B78" s="282"/>
      <c r="C78" s="283"/>
      <c r="D78" s="284"/>
      <c r="E78" s="283"/>
      <c r="F78" s="283"/>
      <c r="G78" s="283"/>
      <c r="H78" s="283"/>
      <c r="I78" s="283"/>
      <c r="J78" s="283"/>
    </row>
    <row r="79" spans="1:16" s="247" customFormat="1" ht="15" customHeight="1" thickBot="1" x14ac:dyDescent="0.25">
      <c r="A79" s="28" t="s">
        <v>140</v>
      </c>
      <c r="B79" s="49"/>
      <c r="C79" s="60"/>
      <c r="D79" s="29"/>
      <c r="E79" s="39">
        <v>1</v>
      </c>
      <c r="F79" s="39">
        <v>1</v>
      </c>
      <c r="G79" s="72"/>
      <c r="H79" s="72"/>
      <c r="I79" s="72"/>
      <c r="J79" s="72">
        <v>1</v>
      </c>
      <c r="K79" s="345">
        <v>1</v>
      </c>
      <c r="L79" s="288"/>
      <c r="M79" s="265"/>
    </row>
    <row r="80" spans="1:16" s="247" customFormat="1" ht="15" customHeight="1" thickBot="1" x14ac:dyDescent="0.25">
      <c r="A80" s="266"/>
      <c r="B80" s="266"/>
      <c r="C80" s="267"/>
      <c r="E80" s="267"/>
      <c r="F80" s="267"/>
      <c r="G80" s="267"/>
      <c r="H80" s="267"/>
      <c r="I80" s="267"/>
      <c r="J80" s="267"/>
    </row>
    <row r="81" spans="1:18" s="247" customFormat="1" ht="15" customHeight="1" thickBot="1" x14ac:dyDescent="0.25">
      <c r="A81" s="232" t="s">
        <v>113</v>
      </c>
      <c r="B81" s="233" t="s">
        <v>120</v>
      </c>
      <c r="C81" s="227"/>
      <c r="D81" s="48" t="s">
        <v>84</v>
      </c>
      <c r="E81" s="234"/>
      <c r="F81" s="234"/>
      <c r="G81" s="227"/>
      <c r="H81" s="227"/>
      <c r="I81" s="227"/>
      <c r="J81" s="227"/>
      <c r="K81" s="268"/>
      <c r="L81" s="262"/>
      <c r="M81" s="269"/>
    </row>
    <row r="82" spans="1:18" s="247" customFormat="1" ht="15" customHeight="1" thickBot="1" x14ac:dyDescent="0.25">
      <c r="A82" s="236"/>
      <c r="B82" s="237"/>
      <c r="C82" s="238"/>
      <c r="D82" s="239" t="s">
        <v>109</v>
      </c>
      <c r="E82" s="240">
        <f>SUM(E85,E87,E86)</f>
        <v>950</v>
      </c>
      <c r="F82" s="240">
        <f>SUM(F83:F87)</f>
        <v>1202</v>
      </c>
      <c r="G82" s="240">
        <f t="shared" ref="G82:I82" si="23">SUM(G83:G87)</f>
        <v>0</v>
      </c>
      <c r="H82" s="240">
        <f t="shared" si="23"/>
        <v>0</v>
      </c>
      <c r="I82" s="240">
        <f t="shared" si="23"/>
        <v>580</v>
      </c>
      <c r="J82" s="240">
        <f>SUM(F82:I82)</f>
        <v>1782</v>
      </c>
      <c r="K82" s="240">
        <f>SUM(K83:K87)</f>
        <v>1782</v>
      </c>
      <c r="L82" s="240">
        <f>SUM(L83:L87)</f>
        <v>0</v>
      </c>
      <c r="M82" s="241">
        <f>SUM(M83:M87)</f>
        <v>0</v>
      </c>
    </row>
    <row r="83" spans="1:18" s="247" customFormat="1" ht="15" customHeight="1" x14ac:dyDescent="0.2">
      <c r="A83" s="242"/>
      <c r="B83" s="243"/>
      <c r="C83" s="244">
        <v>1</v>
      </c>
      <c r="D83" s="245" t="s">
        <v>27</v>
      </c>
      <c r="E83" s="246"/>
      <c r="F83" s="246"/>
      <c r="G83" s="246"/>
      <c r="H83" s="246"/>
      <c r="I83" s="246"/>
      <c r="J83" s="246">
        <f t="shared" ref="J83:J89" si="24">SUM(F83:I83)</f>
        <v>0</v>
      </c>
      <c r="K83" s="246">
        <f t="shared" ref="K83:K87" si="25">J83-M83</f>
        <v>0</v>
      </c>
      <c r="M83" s="295"/>
    </row>
    <row r="84" spans="1:18" s="247" customFormat="1" ht="15" customHeight="1" x14ac:dyDescent="0.2">
      <c r="A84" s="249"/>
      <c r="B84" s="250"/>
      <c r="C84" s="251">
        <v>2</v>
      </c>
      <c r="D84" s="252" t="s">
        <v>58</v>
      </c>
      <c r="E84" s="253"/>
      <c r="F84" s="253"/>
      <c r="G84" s="246"/>
      <c r="H84" s="246"/>
      <c r="I84" s="246"/>
      <c r="J84" s="246">
        <f t="shared" si="24"/>
        <v>0</v>
      </c>
      <c r="K84" s="246">
        <f t="shared" si="25"/>
        <v>0</v>
      </c>
      <c r="L84" s="273"/>
      <c r="M84" s="274"/>
    </row>
    <row r="85" spans="1:18" s="247" customFormat="1" ht="15" customHeight="1" x14ac:dyDescent="0.2">
      <c r="A85" s="249"/>
      <c r="B85" s="250"/>
      <c r="C85" s="251">
        <v>3</v>
      </c>
      <c r="D85" s="252" t="s">
        <v>54</v>
      </c>
      <c r="E85" s="253">
        <v>130</v>
      </c>
      <c r="F85" s="253">
        <v>370</v>
      </c>
      <c r="G85" s="246"/>
      <c r="H85" s="246"/>
      <c r="I85" s="246">
        <v>375</v>
      </c>
      <c r="J85" s="246">
        <f t="shared" si="24"/>
        <v>745</v>
      </c>
      <c r="K85" s="246">
        <f t="shared" si="25"/>
        <v>745</v>
      </c>
      <c r="L85" s="254"/>
      <c r="M85" s="299"/>
      <c r="O85" s="484">
        <f>SUM(P85:R85)</f>
        <v>744366</v>
      </c>
      <c r="P85" s="247">
        <v>12700</v>
      </c>
      <c r="Q85" s="247">
        <v>713186</v>
      </c>
      <c r="R85" s="247">
        <v>18480</v>
      </c>
    </row>
    <row r="86" spans="1:18" s="247" customFormat="1" ht="15" customHeight="1" x14ac:dyDescent="0.2">
      <c r="A86" s="249"/>
      <c r="B86" s="250"/>
      <c r="C86" s="244">
        <v>4</v>
      </c>
      <c r="D86" s="252" t="s">
        <v>59</v>
      </c>
      <c r="E86" s="253">
        <v>820</v>
      </c>
      <c r="F86" s="253">
        <v>832</v>
      </c>
      <c r="G86" s="246"/>
      <c r="H86" s="246"/>
      <c r="I86" s="246">
        <v>205</v>
      </c>
      <c r="J86" s="246">
        <f t="shared" si="24"/>
        <v>1037</v>
      </c>
      <c r="K86" s="246">
        <f t="shared" si="25"/>
        <v>1037</v>
      </c>
      <c r="M86" s="298"/>
      <c r="P86" s="247">
        <v>1032400</v>
      </c>
    </row>
    <row r="87" spans="1:18" s="247" customFormat="1" ht="15" customHeight="1" thickBot="1" x14ac:dyDescent="0.25">
      <c r="A87" s="249"/>
      <c r="B87" s="250"/>
      <c r="C87" s="251">
        <v>5</v>
      </c>
      <c r="D87" s="252" t="s">
        <v>60</v>
      </c>
      <c r="E87" s="253"/>
      <c r="F87" s="253"/>
      <c r="G87" s="246"/>
      <c r="H87" s="246"/>
      <c r="I87" s="246"/>
      <c r="J87" s="246">
        <f t="shared" si="24"/>
        <v>0</v>
      </c>
      <c r="K87" s="246">
        <f t="shared" si="25"/>
        <v>0</v>
      </c>
      <c r="L87" s="300"/>
      <c r="M87" s="301"/>
    </row>
    <row r="88" spans="1:18" s="247" customFormat="1" ht="15" hidden="1" customHeight="1" thickBot="1" x14ac:dyDescent="0.25">
      <c r="A88" s="249"/>
      <c r="B88" s="250" t="s">
        <v>254</v>
      </c>
      <c r="C88" s="251"/>
      <c r="D88" s="252"/>
      <c r="E88" s="253"/>
      <c r="F88" s="253"/>
      <c r="G88" s="246"/>
      <c r="H88" s="246"/>
      <c r="I88" s="246"/>
      <c r="J88" s="246">
        <f t="shared" si="24"/>
        <v>0</v>
      </c>
      <c r="K88" s="246"/>
      <c r="L88" s="302"/>
      <c r="M88" s="303"/>
    </row>
    <row r="89" spans="1:18" s="247" customFormat="1" ht="22.5" customHeight="1" thickBot="1" x14ac:dyDescent="0.25">
      <c r="A89" s="236"/>
      <c r="B89" s="237"/>
      <c r="C89" s="260"/>
      <c r="D89" s="261" t="s">
        <v>91</v>
      </c>
      <c r="E89" s="240">
        <f>SUM(E82)</f>
        <v>950</v>
      </c>
      <c r="F89" s="240">
        <f>SUM(F82)</f>
        <v>1202</v>
      </c>
      <c r="G89" s="240">
        <f t="shared" ref="G89:I89" si="26">SUM(G82)</f>
        <v>0</v>
      </c>
      <c r="H89" s="240">
        <f t="shared" si="26"/>
        <v>0</v>
      </c>
      <c r="I89" s="240">
        <f t="shared" si="26"/>
        <v>580</v>
      </c>
      <c r="J89" s="240">
        <f t="shared" si="24"/>
        <v>1782</v>
      </c>
      <c r="K89" s="240">
        <f>SUM(K82)</f>
        <v>1782</v>
      </c>
      <c r="L89" s="280">
        <f>SUM(L82)</f>
        <v>0</v>
      </c>
      <c r="M89" s="241">
        <f>SUM(M82)</f>
        <v>0</v>
      </c>
    </row>
    <row r="90" spans="1:18" s="247" customFormat="1" ht="15" customHeight="1" x14ac:dyDescent="0.2">
      <c r="A90" s="282"/>
      <c r="B90" s="282"/>
      <c r="C90" s="283"/>
      <c r="D90" s="284"/>
      <c r="E90" s="283"/>
      <c r="F90" s="283"/>
      <c r="G90" s="283"/>
      <c r="H90" s="283"/>
      <c r="I90" s="283"/>
      <c r="J90" s="283"/>
    </row>
    <row r="91" spans="1:18" s="247" customFormat="1" ht="15" customHeight="1" thickBot="1" x14ac:dyDescent="0.25">
      <c r="A91" s="266"/>
      <c r="B91" s="266"/>
      <c r="C91" s="267"/>
      <c r="E91" s="267"/>
      <c r="F91" s="267"/>
      <c r="G91" s="267"/>
      <c r="H91" s="267"/>
      <c r="I91" s="267"/>
      <c r="J91" s="267"/>
    </row>
    <row r="92" spans="1:18" s="71" customFormat="1" ht="16.5" thickBot="1" x14ac:dyDescent="0.25">
      <c r="A92" s="83"/>
      <c r="B92" s="79"/>
      <c r="C92" s="82"/>
      <c r="D92" s="84" t="s">
        <v>141</v>
      </c>
      <c r="E92" s="80">
        <f>SUM(E34,E16,E44,E54,E66,E77,E89)</f>
        <v>27585</v>
      </c>
      <c r="F92" s="80">
        <f>SUM(F34,F16,F44,F54,F66,F77,F89)</f>
        <v>37540</v>
      </c>
      <c r="G92" s="434">
        <f t="shared" ref="G92:I92" si="27">SUM(G34,G16,G44,G54,G66,G77,G89)</f>
        <v>0</v>
      </c>
      <c r="H92" s="434">
        <f t="shared" si="27"/>
        <v>0</v>
      </c>
      <c r="I92" s="434">
        <f t="shared" si="27"/>
        <v>13980</v>
      </c>
      <c r="J92" s="80">
        <f>SUM(F92:I92)</f>
        <v>51520</v>
      </c>
      <c r="K92" s="80">
        <f>SUM(K34,K16,K44,K54,K66,K77,K89)</f>
        <v>50656</v>
      </c>
      <c r="L92" s="80">
        <f>SUM(L34,L16,L44,L54,L66,L77,L89)</f>
        <v>0</v>
      </c>
      <c r="M92" s="342">
        <f>SUM(M34,M16,M44,M54,M66,M77,M89)</f>
        <v>864</v>
      </c>
    </row>
    <row r="94" spans="1:18" x14ac:dyDescent="0.2">
      <c r="D94" s="59"/>
    </row>
    <row r="95" spans="1:18" x14ac:dyDescent="0.2">
      <c r="D95" s="59"/>
    </row>
    <row r="97" spans="4:14" x14ac:dyDescent="0.2">
      <c r="D97" s="402" t="s">
        <v>262</v>
      </c>
      <c r="F97" s="59">
        <f>SUM(F10,F21,F39,F49,F61,F72,F83)</f>
        <v>11587</v>
      </c>
      <c r="G97" s="433">
        <f t="shared" ref="G97:K97" si="28">SUM(G10,G21,G39,G49,G61,G72,G83)</f>
        <v>0</v>
      </c>
      <c r="H97" s="433">
        <f t="shared" si="28"/>
        <v>0</v>
      </c>
      <c r="I97" s="433">
        <f t="shared" si="28"/>
        <v>30</v>
      </c>
      <c r="J97" s="433">
        <f t="shared" si="28"/>
        <v>11617</v>
      </c>
      <c r="K97" s="433">
        <f t="shared" si="28"/>
        <v>11617</v>
      </c>
      <c r="N97" s="343"/>
    </row>
    <row r="98" spans="4:14" x14ac:dyDescent="0.2">
      <c r="D98" s="402" t="s">
        <v>263</v>
      </c>
      <c r="F98" s="59">
        <f t="shared" ref="F98:K99" si="29">SUM(F11,F22,F40,F50,F62,F73,F84)</f>
        <v>2283</v>
      </c>
      <c r="G98" s="433">
        <f t="shared" si="29"/>
        <v>0</v>
      </c>
      <c r="H98" s="433">
        <f t="shared" si="29"/>
        <v>0</v>
      </c>
      <c r="I98" s="433">
        <f t="shared" si="29"/>
        <v>0</v>
      </c>
      <c r="J98" s="433">
        <f t="shared" si="29"/>
        <v>2283</v>
      </c>
      <c r="K98" s="433">
        <f t="shared" si="29"/>
        <v>2283</v>
      </c>
    </row>
    <row r="99" spans="4:14" x14ac:dyDescent="0.2">
      <c r="D99" s="402" t="s">
        <v>264</v>
      </c>
      <c r="F99" s="59">
        <f t="shared" si="29"/>
        <v>10350</v>
      </c>
      <c r="G99" s="433">
        <f t="shared" si="29"/>
        <v>0</v>
      </c>
      <c r="H99" s="433">
        <f t="shared" si="29"/>
        <v>0</v>
      </c>
      <c r="I99" s="433">
        <f t="shared" si="29"/>
        <v>862</v>
      </c>
      <c r="J99" s="433">
        <f>SUM(J12,J23,J41,J51,J63,J74,J85)</f>
        <v>11212</v>
      </c>
      <c r="K99" s="433">
        <f t="shared" si="29"/>
        <v>11212</v>
      </c>
    </row>
    <row r="100" spans="4:14" x14ac:dyDescent="0.2">
      <c r="D100" s="402" t="s">
        <v>265</v>
      </c>
      <c r="F100" s="59">
        <f>SUM(F13,F32,F42,F52,F64,F75,F86)</f>
        <v>832</v>
      </c>
      <c r="G100" s="433">
        <f t="shared" ref="G100:K100" si="30">SUM(G13,G32,G42,G52,G64,G75,G86)</f>
        <v>0</v>
      </c>
      <c r="H100" s="433">
        <f t="shared" si="30"/>
        <v>0</v>
      </c>
      <c r="I100" s="433">
        <f t="shared" si="30"/>
        <v>205</v>
      </c>
      <c r="J100" s="433">
        <f t="shared" si="30"/>
        <v>1037</v>
      </c>
      <c r="K100" s="433">
        <f t="shared" si="30"/>
        <v>1037</v>
      </c>
    </row>
    <row r="101" spans="4:14" x14ac:dyDescent="0.2">
      <c r="D101" s="402" t="s">
        <v>266</v>
      </c>
      <c r="F101" s="59">
        <f>SUM(F14,F33,F43,F53,F65,F76,F87)</f>
        <v>12488</v>
      </c>
      <c r="G101" s="433">
        <f t="shared" ref="G101:K101" si="31">SUM(G14,G33,G43,G53,G65,G76,G87)</f>
        <v>0</v>
      </c>
      <c r="H101" s="433">
        <f t="shared" si="31"/>
        <v>0</v>
      </c>
      <c r="I101" s="433">
        <f t="shared" si="31"/>
        <v>12883</v>
      </c>
      <c r="J101" s="433">
        <f t="shared" si="31"/>
        <v>25371</v>
      </c>
      <c r="K101" s="433">
        <f t="shared" si="31"/>
        <v>24507</v>
      </c>
    </row>
    <row r="102" spans="4:14" x14ac:dyDescent="0.2">
      <c r="F102" s="59">
        <f>SUM(F97:F101)</f>
        <v>37540</v>
      </c>
      <c r="G102" s="433">
        <f t="shared" ref="G102:J102" si="32">SUM(G97:G101)</f>
        <v>0</v>
      </c>
      <c r="H102" s="433">
        <f t="shared" si="32"/>
        <v>0</v>
      </c>
      <c r="I102" s="433">
        <f t="shared" si="32"/>
        <v>13980</v>
      </c>
      <c r="J102" s="433">
        <f t="shared" si="32"/>
        <v>51520</v>
      </c>
      <c r="K102" s="433">
        <f>SUM(K97:K101)</f>
        <v>50656</v>
      </c>
    </row>
  </sheetData>
  <mergeCells count="13">
    <mergeCell ref="Q15:R16"/>
    <mergeCell ref="M2:M4"/>
    <mergeCell ref="L2:L4"/>
    <mergeCell ref="F2:F4"/>
    <mergeCell ref="A2:A3"/>
    <mergeCell ref="B2:B3"/>
    <mergeCell ref="C2:C3"/>
    <mergeCell ref="K2:K4"/>
    <mergeCell ref="E2:E4"/>
    <mergeCell ref="G2:G4"/>
    <mergeCell ref="H2:H4"/>
    <mergeCell ref="I2:I4"/>
    <mergeCell ref="J2:J4"/>
  </mergeCells>
  <phoneticPr fontId="19" type="noConversion"/>
  <printOptions horizontalCentered="1"/>
  <pageMargins left="0.39370078740157483" right="0.39370078740157483" top="1.1811023622047245" bottom="0.98425196850393704" header="0.51181102362204722" footer="0.51181102362204722"/>
  <pageSetup paperSize="9" scale="64" firstPageNumber="8" orientation="landscape" useFirstPageNumber="1" r:id="rId1"/>
  <headerFooter alignWithMargins="0">
    <oddHeader xml:space="preserve">&amp;C&amp;"Times New Roman CE,Félkövér"&amp;11RAPOSKA KÖZSÉG ÖNKORMÁNYZATA&amp;"Times New Roman CE,Normál"&amp;10
&amp;"Times New Roman CE,Félkövér"ÖNKORMÁNYZATI FELADATAINAK 
2019. ÉVI KÖLTSÉGVETÉSÉNEK RÉSZLETEZÉSE&amp;R5. melléklet  a 2/2020. (III. 02.)
 önkorm. rendelethez
</oddHeader>
    <oddFooter>&amp;C&amp;P. oldal</oddFooter>
  </headerFooter>
  <rowBreaks count="2" manualBreakCount="2">
    <brk id="35" max="8" man="1"/>
    <brk id="68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5</vt:i4>
      </vt:variant>
      <vt:variant>
        <vt:lpstr>Névvel ellátott tartományok</vt:lpstr>
      </vt:variant>
      <vt:variant>
        <vt:i4>6</vt:i4>
      </vt:variant>
    </vt:vector>
  </HeadingPairs>
  <TitlesOfParts>
    <vt:vector size="11" baseType="lpstr">
      <vt:lpstr>1.sz.mell.mérleg</vt:lpstr>
      <vt:lpstr>2.sz.mell. _önk.</vt:lpstr>
      <vt:lpstr>3.sz.tartalékok</vt:lpstr>
      <vt:lpstr>4.sz.előir.felh</vt:lpstr>
      <vt:lpstr>5.sz.önk.műk.fea </vt:lpstr>
      <vt:lpstr>'2.sz.mell. _önk.'!Nyomtatási_cím</vt:lpstr>
      <vt:lpstr>'5.sz.önk.műk.fea '!Nyomtatási_cím</vt:lpstr>
      <vt:lpstr>'1.sz.mell.mérleg'!Nyomtatási_terület</vt:lpstr>
      <vt:lpstr>'2.sz.mell. _önk.'!Nyomtatási_terület</vt:lpstr>
      <vt:lpstr>'3.sz.tartalékok'!Nyomtatási_terület</vt:lpstr>
      <vt:lpstr>'5.sz.önk.műk.fea 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Csóka Attiláné</cp:lastModifiedBy>
  <cp:lastPrinted>2020-03-02T12:40:27Z</cp:lastPrinted>
  <dcterms:created xsi:type="dcterms:W3CDTF">1999-10-30T10:30:45Z</dcterms:created>
  <dcterms:modified xsi:type="dcterms:W3CDTF">2020-03-02T12:51:25Z</dcterms:modified>
</cp:coreProperties>
</file>