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5" windowWidth="15225" windowHeight="8790"/>
  </bookViews>
  <sheets>
    <sheet name="1.melléklet " sheetId="1" r:id="rId1"/>
    <sheet name="2.melléklet" sheetId="4" r:id="rId2"/>
    <sheet name="3.melléklet" sheetId="9" r:id="rId3"/>
    <sheet name="4.melléklet" sheetId="5" r:id="rId4"/>
    <sheet name="5.melléklet" sheetId="6" r:id="rId5"/>
    <sheet name="6.melléklet" sheetId="2" r:id="rId6"/>
    <sheet name="7.melléklet" sheetId="8" r:id="rId7"/>
    <sheet name="8.melléklet" sheetId="7" r:id="rId8"/>
    <sheet name="10.E melléklet" sheetId="3" r:id="rId9"/>
    <sheet name="9.melléklet" sheetId="10" r:id="rId10"/>
    <sheet name="10. melléklet" sheetId="11" r:id="rId11"/>
  </sheets>
  <calcPr calcId="125725"/>
</workbook>
</file>

<file path=xl/calcChain.xml><?xml version="1.0" encoding="utf-8"?>
<calcChain xmlns="http://schemas.openxmlformats.org/spreadsheetml/2006/main">
  <c r="J45" i="3"/>
  <c r="J37"/>
  <c r="J13"/>
  <c r="J42" i="7"/>
  <c r="J13"/>
  <c r="J66" s="1"/>
  <c r="J56" i="5" l="1"/>
  <c r="J11"/>
  <c r="J23" s="1"/>
  <c r="J37" i="9"/>
  <c r="H49" i="1" l="1"/>
  <c r="H52" s="1"/>
  <c r="H41"/>
  <c r="H51" s="1"/>
  <c r="H30"/>
  <c r="H20"/>
  <c r="N36" i="11" l="1"/>
  <c r="H37" i="3"/>
  <c r="H45" s="1"/>
  <c r="H13"/>
  <c r="H13" i="7"/>
  <c r="H66" s="1"/>
  <c r="J39" i="6"/>
  <c r="J46" s="1"/>
  <c r="J48" s="1"/>
  <c r="H56" i="5"/>
  <c r="G56"/>
  <c r="H11"/>
  <c r="H23" s="1"/>
  <c r="H37" i="9"/>
  <c r="F49" i="1"/>
  <c r="F41"/>
  <c r="F30"/>
  <c r="F20"/>
  <c r="F51" s="1"/>
  <c r="I22" i="10"/>
  <c r="I34" s="1"/>
  <c r="Q23" i="4"/>
  <c r="G42" i="7"/>
  <c r="G13"/>
  <c r="G66" s="1"/>
  <c r="O93" i="8"/>
  <c r="G23" i="11"/>
  <c r="G36" s="1"/>
  <c r="K27" i="2"/>
  <c r="I27"/>
  <c r="G27"/>
  <c r="O22"/>
  <c r="O60" i="8"/>
  <c r="O59"/>
  <c r="O58"/>
  <c r="O53"/>
  <c r="O52"/>
  <c r="N90"/>
  <c r="O95"/>
  <c r="O85"/>
  <c r="O84"/>
  <c r="H61"/>
  <c r="N61"/>
  <c r="N106" s="1"/>
  <c r="O51"/>
  <c r="G11" i="5"/>
  <c r="M24" i="11"/>
  <c r="M23" s="1"/>
  <c r="O44" i="8"/>
  <c r="O43"/>
  <c r="O42"/>
  <c r="N47"/>
  <c r="O26"/>
  <c r="N12"/>
  <c r="N34" s="1"/>
  <c r="O10"/>
  <c r="G23" i="5"/>
  <c r="M27" i="2"/>
  <c r="M31" s="1"/>
  <c r="G22" i="10"/>
  <c r="G34" s="1"/>
  <c r="K11"/>
  <c r="M11" s="1"/>
  <c r="G30" i="11"/>
  <c r="F90" i="8"/>
  <c r="G13" i="3"/>
  <c r="E20" i="1"/>
  <c r="M61" i="8"/>
  <c r="L61"/>
  <c r="K61"/>
  <c r="I61"/>
  <c r="G61"/>
  <c r="F61"/>
  <c r="E61"/>
  <c r="D61"/>
  <c r="C61"/>
  <c r="J61"/>
  <c r="G37" i="3"/>
  <c r="G45" s="1"/>
  <c r="M30" i="11"/>
  <c r="C34" i="10"/>
  <c r="E34"/>
  <c r="D34"/>
  <c r="N34" s="1"/>
  <c r="G12" i="9"/>
  <c r="G19"/>
  <c r="G37" s="1"/>
  <c r="G23"/>
  <c r="G27"/>
  <c r="D100" i="8"/>
  <c r="C90"/>
  <c r="O105"/>
  <c r="O104"/>
  <c r="O103"/>
  <c r="O102"/>
  <c r="O101"/>
  <c r="O99"/>
  <c r="O98"/>
  <c r="O97"/>
  <c r="O96"/>
  <c r="O94"/>
  <c r="O92"/>
  <c r="O91"/>
  <c r="O89"/>
  <c r="O88"/>
  <c r="O87"/>
  <c r="O86"/>
  <c r="O83"/>
  <c r="O82"/>
  <c r="O81"/>
  <c r="O64"/>
  <c r="O63"/>
  <c r="O65" s="1"/>
  <c r="O57"/>
  <c r="O56"/>
  <c r="O55"/>
  <c r="O54"/>
  <c r="O61" s="1"/>
  <c r="D47"/>
  <c r="F47"/>
  <c r="I47"/>
  <c r="H47"/>
  <c r="J47"/>
  <c r="O45"/>
  <c r="F12"/>
  <c r="I12"/>
  <c r="H12"/>
  <c r="O33"/>
  <c r="O32"/>
  <c r="O31"/>
  <c r="O29"/>
  <c r="O28"/>
  <c r="O25"/>
  <c r="O24"/>
  <c r="O22"/>
  <c r="O21"/>
  <c r="O20"/>
  <c r="O18"/>
  <c r="O17"/>
  <c r="O16"/>
  <c r="O15"/>
  <c r="O14"/>
  <c r="O13"/>
  <c r="O11"/>
  <c r="F65"/>
  <c r="F100"/>
  <c r="F106" s="1"/>
  <c r="G65"/>
  <c r="G90"/>
  <c r="G106" s="1"/>
  <c r="G100"/>
  <c r="H65"/>
  <c r="H90"/>
  <c r="H100"/>
  <c r="I65"/>
  <c r="I90"/>
  <c r="I106" s="1"/>
  <c r="I100"/>
  <c r="J65"/>
  <c r="J90"/>
  <c r="J100"/>
  <c r="K65"/>
  <c r="K90"/>
  <c r="K100"/>
  <c r="L65"/>
  <c r="L90"/>
  <c r="L100"/>
  <c r="M65"/>
  <c r="M90"/>
  <c r="M106" s="1"/>
  <c r="M100"/>
  <c r="C65"/>
  <c r="C106" s="1"/>
  <c r="C100"/>
  <c r="D65"/>
  <c r="D106" s="1"/>
  <c r="D90"/>
  <c r="E65"/>
  <c r="E90"/>
  <c r="E106"/>
  <c r="E100"/>
  <c r="G47"/>
  <c r="K47"/>
  <c r="L47"/>
  <c r="M47"/>
  <c r="C47"/>
  <c r="E47"/>
  <c r="F19"/>
  <c r="F23"/>
  <c r="F30"/>
  <c r="G12"/>
  <c r="G19"/>
  <c r="G23"/>
  <c r="G30"/>
  <c r="H19"/>
  <c r="H23"/>
  <c r="H30"/>
  <c r="H34"/>
  <c r="I19"/>
  <c r="I23"/>
  <c r="I34" s="1"/>
  <c r="I30"/>
  <c r="J12"/>
  <c r="J19"/>
  <c r="J23"/>
  <c r="J30"/>
  <c r="K12"/>
  <c r="K19"/>
  <c r="K23"/>
  <c r="K30"/>
  <c r="L12"/>
  <c r="L19"/>
  <c r="L23"/>
  <c r="L30"/>
  <c r="M12"/>
  <c r="M19"/>
  <c r="M23"/>
  <c r="M30"/>
  <c r="C12"/>
  <c r="C19"/>
  <c r="C23"/>
  <c r="C30"/>
  <c r="D12"/>
  <c r="D19"/>
  <c r="D23"/>
  <c r="E12"/>
  <c r="E19"/>
  <c r="E23"/>
  <c r="E30"/>
  <c r="O30" s="1"/>
  <c r="P15" i="2"/>
  <c r="P16"/>
  <c r="P17"/>
  <c r="P18"/>
  <c r="P19"/>
  <c r="P14"/>
  <c r="P13"/>
  <c r="P20"/>
  <c r="P21"/>
  <c r="P22"/>
  <c r="P23"/>
  <c r="P24"/>
  <c r="P12"/>
  <c r="P25"/>
  <c r="P26"/>
  <c r="O21"/>
  <c r="O12"/>
  <c r="O27" s="1"/>
  <c r="N27"/>
  <c r="N31" s="1"/>
  <c r="L27"/>
  <c r="L31" s="1"/>
  <c r="K31"/>
  <c r="J27"/>
  <c r="J31" s="1"/>
  <c r="I31"/>
  <c r="H27"/>
  <c r="H31" s="1"/>
  <c r="G31"/>
  <c r="E31"/>
  <c r="R12" i="4"/>
  <c r="R14"/>
  <c r="R15"/>
  <c r="R16"/>
  <c r="R18"/>
  <c r="R17"/>
  <c r="R19"/>
  <c r="R20"/>
  <c r="R21"/>
  <c r="R22"/>
  <c r="R23"/>
  <c r="R13"/>
  <c r="R24"/>
  <c r="R25"/>
  <c r="Q12"/>
  <c r="Q15"/>
  <c r="Q21"/>
  <c r="Q17"/>
  <c r="Q18"/>
  <c r="O26"/>
  <c r="O29"/>
  <c r="N26"/>
  <c r="N29"/>
  <c r="M26"/>
  <c r="M29" s="1"/>
  <c r="L26"/>
  <c r="L29" s="1"/>
  <c r="K26"/>
  <c r="K29"/>
  <c r="J26"/>
  <c r="J29" s="1"/>
  <c r="I26"/>
  <c r="I29" s="1"/>
  <c r="H26"/>
  <c r="H29" s="1"/>
  <c r="F26"/>
  <c r="F29" s="1"/>
  <c r="E26"/>
  <c r="E29"/>
  <c r="P26"/>
  <c r="P29"/>
  <c r="R11"/>
  <c r="Q14"/>
  <c r="Q20"/>
  <c r="Q16"/>
  <c r="Q19"/>
  <c r="Q22"/>
  <c r="Q11"/>
  <c r="Q13"/>
  <c r="G26"/>
  <c r="G29"/>
  <c r="E49" i="1"/>
  <c r="E41"/>
  <c r="G46" i="6"/>
  <c r="G48"/>
  <c r="E52" i="1"/>
  <c r="L106" i="8" l="1"/>
  <c r="H106"/>
  <c r="G34"/>
  <c r="K34"/>
  <c r="F34"/>
  <c r="J106"/>
  <c r="E34"/>
  <c r="D34"/>
  <c r="O23"/>
  <c r="M34"/>
  <c r="C34"/>
  <c r="O90"/>
  <c r="L34"/>
  <c r="J34"/>
  <c r="O100"/>
  <c r="K106"/>
  <c r="O106" s="1"/>
  <c r="F52" i="1"/>
  <c r="E51"/>
  <c r="M36" i="11"/>
  <c r="O47" i="8"/>
  <c r="O12"/>
  <c r="O19"/>
  <c r="O31" i="2"/>
  <c r="P27"/>
  <c r="P31" s="1"/>
  <c r="Q26" i="4"/>
  <c r="Q29" s="1"/>
  <c r="R26"/>
  <c r="R29" s="1"/>
  <c r="O34" i="8" l="1"/>
</calcChain>
</file>

<file path=xl/sharedStrings.xml><?xml version="1.0" encoding="utf-8"?>
<sst xmlns="http://schemas.openxmlformats.org/spreadsheetml/2006/main" count="577" uniqueCount="329">
  <si>
    <t>pénzeszköz átadások</t>
  </si>
  <si>
    <t xml:space="preserve">    </t>
  </si>
  <si>
    <t>megnevezés</t>
  </si>
  <si>
    <t>I: MŰKÖDÉSI BEVÉTELEK ÉS KIADÁSOK</t>
  </si>
  <si>
    <t>sajátos bevételek</t>
  </si>
  <si>
    <t>előző évi pénzmaradvány</t>
  </si>
  <si>
    <t>BEVÉTELEK ÖSSZESEN</t>
  </si>
  <si>
    <t>Bevételek</t>
  </si>
  <si>
    <t>Kiadások</t>
  </si>
  <si>
    <t>személyi juttatások</t>
  </si>
  <si>
    <t>dologi kiadások</t>
  </si>
  <si>
    <t>tartalékok</t>
  </si>
  <si>
    <t>KIADÁSOK ÖSSZESEN</t>
  </si>
  <si>
    <t>II. FELHALMOZÁSI C. BEVÉTELEK ÉS KIADÁSOK</t>
  </si>
  <si>
    <t>pénzeszköz átvetel</t>
  </si>
  <si>
    <t>költségvetési támogatás</t>
  </si>
  <si>
    <t>beruházások</t>
  </si>
  <si>
    <t>felújítások</t>
  </si>
  <si>
    <t>BEVÉTELEK MINDÖSSZESEN</t>
  </si>
  <si>
    <t>KIADÁSOK MINDÖSSZESEN</t>
  </si>
  <si>
    <t>ellátottak pénzbeni juttatásai</t>
  </si>
  <si>
    <t>t.eszköz értékesítés</t>
  </si>
  <si>
    <t>MŰKÖDÉSI ÉS FELHALMOZÁSI BEVÉTELEK ÉS KIADÁSOK</t>
  </si>
  <si>
    <t>E</t>
  </si>
  <si>
    <t>Tám, műk.c pénzeszk átadások</t>
  </si>
  <si>
    <t>A</t>
  </si>
  <si>
    <t>B</t>
  </si>
  <si>
    <t>C</t>
  </si>
  <si>
    <t>D</t>
  </si>
  <si>
    <t>F</t>
  </si>
  <si>
    <t>BAZSI KÖZSÉG ÖNKORMÁNYZATA</t>
  </si>
  <si>
    <t>ezer forintban</t>
  </si>
  <si>
    <t>G</t>
  </si>
  <si>
    <t>H</t>
  </si>
  <si>
    <t>cím</t>
  </si>
  <si>
    <t>alcím</t>
  </si>
  <si>
    <t>int.bevételek</t>
  </si>
  <si>
    <t>kötlstgv.tám</t>
  </si>
  <si>
    <t>átvett p.eszk</t>
  </si>
  <si>
    <t>hitel</t>
  </si>
  <si>
    <t>előirányzat</t>
  </si>
  <si>
    <t>módosított ei.</t>
  </si>
  <si>
    <t>I.  ÖNKORMÁNYZAT</t>
  </si>
  <si>
    <t>tel.hulladék vegyes</t>
  </si>
  <si>
    <t>közvilágítás</t>
  </si>
  <si>
    <t>Város-községgazd.szolg</t>
  </si>
  <si>
    <t>szociális étkeztetés</t>
  </si>
  <si>
    <t>falugondnoki szolgáltatás</t>
  </si>
  <si>
    <t>könyvtári tevékenység</t>
  </si>
  <si>
    <t>közm.int.köz.színterek</t>
  </si>
  <si>
    <t>köztemető</t>
  </si>
  <si>
    <t>fennt.műk.</t>
  </si>
  <si>
    <t>Múzeumi.kiáll.tev.</t>
  </si>
  <si>
    <t>I.CÍM ÖSSZESEN</t>
  </si>
  <si>
    <t>MINDÖSSZESEN</t>
  </si>
  <si>
    <t xml:space="preserve">p.maradvány                   </t>
  </si>
  <si>
    <t>összesen</t>
  </si>
  <si>
    <t>CÍM</t>
  </si>
  <si>
    <t>ALCÍM</t>
  </si>
  <si>
    <t>MEGNEVEZÉS</t>
  </si>
  <si>
    <t>I.</t>
  </si>
  <si>
    <t>ÖNKORMÁNYZAT</t>
  </si>
  <si>
    <t>CÍMEK MINDÖSSZESEN</t>
  </si>
  <si>
    <t>KÖLTSÉGVETÉSI TÁMOGATÁS JOGCÍMENKÉNT</t>
  </si>
  <si>
    <t>Forintban</t>
  </si>
  <si>
    <t>módosított</t>
  </si>
  <si>
    <t>I.Önkormányzat</t>
  </si>
  <si>
    <t>falugondnoki szolgálat</t>
  </si>
  <si>
    <t>ebből:</t>
  </si>
  <si>
    <t>összes működési bevétel</t>
  </si>
  <si>
    <t>m.adót terh.járulék</t>
  </si>
  <si>
    <t>,</t>
  </si>
  <si>
    <t>Múzeumi, kiáll.tevékenység</t>
  </si>
  <si>
    <t>eseti pénzbeli ellátások</t>
  </si>
  <si>
    <t xml:space="preserve"> </t>
  </si>
  <si>
    <t>eredeti</t>
  </si>
  <si>
    <t>Rendszeres pénzbeli ellátások</t>
  </si>
  <si>
    <t>lakásfenntartási tám. Normatív</t>
  </si>
  <si>
    <t>23 fő</t>
  </si>
  <si>
    <t>átmeneti segély</t>
  </si>
  <si>
    <t>temetési segély</t>
  </si>
  <si>
    <t>rendkívüli GYVT</t>
  </si>
  <si>
    <t>iskolakezdési támogatás</t>
  </si>
  <si>
    <t>egyéb önk.eseti pénzbeli ell.</t>
  </si>
  <si>
    <t>BURSA</t>
  </si>
  <si>
    <t>I. CÍM MINDÖSSZESEN</t>
  </si>
  <si>
    <t>orvosi ügyelet</t>
  </si>
  <si>
    <t>Civil szervezetek működési támogatása</t>
  </si>
  <si>
    <t>Közalapítvány Bazsi</t>
  </si>
  <si>
    <t xml:space="preserve">                  </t>
  </si>
  <si>
    <t>I.CÍM</t>
  </si>
  <si>
    <t>E FT</t>
  </si>
  <si>
    <t>tel.hull.kez.</t>
  </si>
  <si>
    <t>igazg.tev</t>
  </si>
  <si>
    <t>községgazd.</t>
  </si>
  <si>
    <t>szoc.étk.</t>
  </si>
  <si>
    <t>falugond.tev.</t>
  </si>
  <si>
    <t>könyvtári</t>
  </si>
  <si>
    <t>köz.színterek</t>
  </si>
  <si>
    <t>Múzeumi,kiáll.tev</t>
  </si>
  <si>
    <t>alapilletméynek</t>
  </si>
  <si>
    <t>telj.midős.rendszeres</t>
  </si>
  <si>
    <t>részm.idős rendszeres</t>
  </si>
  <si>
    <t>jutalom</t>
  </si>
  <si>
    <t>túlóra,helyettesítés</t>
  </si>
  <si>
    <t>egyéb juttatás</t>
  </si>
  <si>
    <t>mvégzéshez kapcs. Jutt.</t>
  </si>
  <si>
    <t>végkielégítés</t>
  </si>
  <si>
    <t>jubileumi jutalom</t>
  </si>
  <si>
    <t>sajátos juttatások</t>
  </si>
  <si>
    <t>Cafetéria</t>
  </si>
  <si>
    <t>költségtér.juttatás</t>
  </si>
  <si>
    <t>SZEMÉLYI  ÖSSZESEN</t>
  </si>
  <si>
    <t>2.oldal</t>
  </si>
  <si>
    <t>TB járulék</t>
  </si>
  <si>
    <t>vegyszerek</t>
  </si>
  <si>
    <t>irodaszer, nyomtatvány</t>
  </si>
  <si>
    <t>folyóiratok</t>
  </si>
  <si>
    <t>hajtó és kenőanyagok</t>
  </si>
  <si>
    <t>kisértékű eszközök</t>
  </si>
  <si>
    <t>egyéb anyagok</t>
  </si>
  <si>
    <t>Készletek összesen</t>
  </si>
  <si>
    <t>telefon díj</t>
  </si>
  <si>
    <t>Komm.szolgáltatás</t>
  </si>
  <si>
    <t>3.oldal</t>
  </si>
  <si>
    <t>vásárolt élelmezés</t>
  </si>
  <si>
    <t>szállítási szolgáltatás</t>
  </si>
  <si>
    <t>gázenergia</t>
  </si>
  <si>
    <t>villamosenergia</t>
  </si>
  <si>
    <t>víz-és csatorna díjak</t>
  </si>
  <si>
    <t>karbantartás, kisjavítás</t>
  </si>
  <si>
    <t>ÁFA</t>
  </si>
  <si>
    <t>belföldi kiküldetés</t>
  </si>
  <si>
    <t>reprezentáció</t>
  </si>
  <si>
    <t>kiküldetés összesen</t>
  </si>
  <si>
    <t>kamatok</t>
  </si>
  <si>
    <t>kiegészítés</t>
  </si>
  <si>
    <t>Start munka</t>
  </si>
  <si>
    <t>belépő díjak</t>
  </si>
  <si>
    <t>Múzeumi ,kiállítási tev.</t>
  </si>
  <si>
    <t>térítési díjak</t>
  </si>
  <si>
    <t>Szociális étkeztetés</t>
  </si>
  <si>
    <t>sírhelyek</t>
  </si>
  <si>
    <t>Köztemető fenntartás és működtetés</t>
  </si>
  <si>
    <t>kamat bevételek</t>
  </si>
  <si>
    <t>Intézményi működési bevételek jogcímenként</t>
  </si>
  <si>
    <t>FELHALMOZÁSI CÉLÚ BEVÉTELEK</t>
  </si>
  <si>
    <t>E FT-ban</t>
  </si>
  <si>
    <t>CÍM          ALCÍM</t>
  </si>
  <si>
    <t>pénzeszk.bevétel</t>
  </si>
  <si>
    <t>pénzmaradvány</t>
  </si>
  <si>
    <t xml:space="preserve">  összesen</t>
  </si>
  <si>
    <t>I.CÍM összesen</t>
  </si>
  <si>
    <t>FELHALMOZÁSI CÉLÚ KIADÁSOK</t>
  </si>
  <si>
    <t>E Ft-ban</t>
  </si>
  <si>
    <t xml:space="preserve">         alcím</t>
  </si>
  <si>
    <t xml:space="preserve">       felújítás</t>
  </si>
  <si>
    <t xml:space="preserve">       beruházás</t>
  </si>
  <si>
    <t>pénzeszk.átadás</t>
  </si>
  <si>
    <t>hitel  és kamat</t>
  </si>
  <si>
    <t xml:space="preserve">      összesen</t>
  </si>
  <si>
    <t>Önk.igazgt.tevékenysége</t>
  </si>
  <si>
    <t>SKTC Sümeg</t>
  </si>
  <si>
    <t>Önk.és társulások ált. igazg.tev</t>
  </si>
  <si>
    <t>Önk.és társulásaik elsz.</t>
  </si>
  <si>
    <t>Önk. és társulásaig.ált.ig.tev</t>
  </si>
  <si>
    <t>Önk.és társulásaik elszámolásai</t>
  </si>
  <si>
    <t>Önk.és társulásaik ált.igazg.tev</t>
  </si>
  <si>
    <t>Önk. És társulásaik ált.igazg. tevékenysége</t>
  </si>
  <si>
    <t>szülési támogatás</t>
  </si>
  <si>
    <t>munkaruha</t>
  </si>
  <si>
    <t>zöldterület-gazdálkodással kapcs.feladatok</t>
  </si>
  <si>
    <t>közvilágítás fenntartásának támogatása</t>
  </si>
  <si>
    <t>köztemető fenntartással kapcs.fealadok</t>
  </si>
  <si>
    <t>közutak fenntartásának támogatása</t>
  </si>
  <si>
    <t>költségvetési támogatások összesen</t>
  </si>
  <si>
    <t>könyvtári feladatok</t>
  </si>
  <si>
    <t>Járóbeteg</t>
  </si>
  <si>
    <t>új</t>
  </si>
  <si>
    <t>sírhely megváltások</t>
  </si>
  <si>
    <t>(lejárt)</t>
  </si>
  <si>
    <t>értékesítés</t>
  </si>
  <si>
    <t>Községgazdálkodás</t>
  </si>
  <si>
    <t>ÖSSZESÍTETT (MÉRLEGSZERŰ) ELŐIRÁNYZATA</t>
  </si>
  <si>
    <t>Személyi juttatások, szociális hozzájárulási adók és dologi kiadások összesített előirányzata</t>
  </si>
  <si>
    <t>MŰKÖDÉSI BEVÉTELEK ÖSSZESÍTETT ELŐIRÁNYZATA</t>
  </si>
  <si>
    <t xml:space="preserve">BAZSI KÖZSÉG ÖNKORMÁNYZATA </t>
  </si>
  <si>
    <t>Ezer Ft</t>
  </si>
  <si>
    <t>Támogatásértékű, működési c. bevételek</t>
  </si>
  <si>
    <t>ezer Ft</t>
  </si>
  <si>
    <t>Ellátottak pénzbeni juttatásai</t>
  </si>
  <si>
    <t>Támogatásértékű működési kiadások</t>
  </si>
  <si>
    <t>település-üzemeltetéshez kapcs.feladatok</t>
  </si>
  <si>
    <t>lakott külterülettel kapcsolatos feladatok</t>
  </si>
  <si>
    <t>Tűzoltó Köztestület</t>
  </si>
  <si>
    <t>tagdíj</t>
  </si>
  <si>
    <t>235 FT/fő</t>
  </si>
  <si>
    <t xml:space="preserve">10 fő </t>
  </si>
  <si>
    <t>Közm.int.közösségi színterek</t>
  </si>
  <si>
    <t>támogatás önrésze</t>
  </si>
  <si>
    <t>előző évi pmaradvány</t>
  </si>
  <si>
    <t>Leader pályázat</t>
  </si>
  <si>
    <t>szociális hozzájárulási adó</t>
  </si>
  <si>
    <t>kiegészítés adóerőképesség alapján</t>
  </si>
  <si>
    <t>szociális feladatok egyéb támogatása</t>
  </si>
  <si>
    <t>018010</t>
  </si>
  <si>
    <t>tagdíj önk. Ig. feladatokra</t>
  </si>
  <si>
    <t>tagdíj Sümegnek</t>
  </si>
  <si>
    <t>589,13 FT/fő/év</t>
  </si>
  <si>
    <t>261,98 Ft/fő/év</t>
  </si>
  <si>
    <t>183,60 Ft/fő/év</t>
  </si>
  <si>
    <t>901,20 Ft/fő/év</t>
  </si>
  <si>
    <t>Szociális társulás</t>
  </si>
  <si>
    <t>közhatalmi bevételek</t>
  </si>
  <si>
    <t>gépjárműadó 40% önk.megillető</t>
  </si>
  <si>
    <t>működési bevételek</t>
  </si>
  <si>
    <t>települési támogatás</t>
  </si>
  <si>
    <t>rendszeres szoc. Segély</t>
  </si>
  <si>
    <t>Foglalkoztatást helyettesítő támogatás</t>
  </si>
  <si>
    <t>MUNKAADÓI JÁR. ÖSSZ.</t>
  </si>
  <si>
    <t>járm-kel kpacs.anyagok</t>
  </si>
  <si>
    <t>egyéb komm.szolg.</t>
  </si>
  <si>
    <t>tov.szlázott szolg.Áh.kívül</t>
  </si>
  <si>
    <t>szolgáltatások össz.</t>
  </si>
  <si>
    <t>vásárolt közszolg.</t>
  </si>
  <si>
    <t>Adó,díjak,egyéb befiz.</t>
  </si>
  <si>
    <t>DOLOGI KIADÁSOK Ö.</t>
  </si>
  <si>
    <t>közvil.</t>
  </si>
  <si>
    <t>külső személyi jutt.</t>
  </si>
  <si>
    <t>072111</t>
  </si>
  <si>
    <t>Házi orv.ell.</t>
  </si>
  <si>
    <t>üzem.karbant.anyagok</t>
  </si>
  <si>
    <t>könyv, folyóirat</t>
  </si>
  <si>
    <t>egyéb szolgáltatás</t>
  </si>
  <si>
    <t>biztosítási díjak</t>
  </si>
  <si>
    <t>egyéb dologi</t>
  </si>
  <si>
    <t>hosszabb időtartamú közfgolalk.</t>
  </si>
  <si>
    <t>Háziorvosi alapellátás</t>
  </si>
  <si>
    <t>közhatalmi bevételek/adók/</t>
  </si>
  <si>
    <t>helyi adók</t>
  </si>
  <si>
    <t>Közhatalmi bevételek, valamint átengedett adók jogcímenként</t>
  </si>
  <si>
    <t>kommunális adók</t>
  </si>
  <si>
    <t>iparűzési adó</t>
  </si>
  <si>
    <t>késedelmi pótlék bevétel</t>
  </si>
  <si>
    <t>013320</t>
  </si>
  <si>
    <t>082063</t>
  </si>
  <si>
    <t>041233</t>
  </si>
  <si>
    <t>Önkormányzatok elszámolásai</t>
  </si>
  <si>
    <t>Város és községgazdálkodás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</si>
  <si>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</si>
  <si>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</si>
  <si>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</si>
  <si>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</si>
  <si>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</si>
  <si>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</si>
  <si>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</si>
  <si>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traktor</t>
  </si>
  <si>
    <t>járdaépítés</t>
  </si>
  <si>
    <t>082091 Közm. Int. Közösségi szinterek</t>
  </si>
  <si>
    <t>beruházás/járda/</t>
  </si>
  <si>
    <t>107051</t>
  </si>
  <si>
    <t>107055</t>
  </si>
  <si>
    <t>092091</t>
  </si>
  <si>
    <t>015030</t>
  </si>
  <si>
    <t>092092</t>
  </si>
  <si>
    <t>szivattyúértékesítés</t>
  </si>
  <si>
    <t>eszközhasználat/DRV/</t>
  </si>
  <si>
    <t>eszközértékesítés/traktor/</t>
  </si>
  <si>
    <t>tárgyi eszköz értékesítés</t>
  </si>
  <si>
    <t>pénzeszköz átvétel</t>
  </si>
  <si>
    <t>ajándékutalvány</t>
  </si>
  <si>
    <t>Kif.adó</t>
  </si>
  <si>
    <t>Eho</t>
  </si>
  <si>
    <t>közleked.ktsgtérítés</t>
  </si>
  <si>
    <t>államházt-on belüli megelőlegezés</t>
  </si>
  <si>
    <t>államházt-on belüli megelőleg. visszafiz.</t>
  </si>
  <si>
    <t>fejlesztési hitel</t>
  </si>
  <si>
    <t>fejlesztési hitel törlesztés</t>
  </si>
  <si>
    <t>Város és községgazd.</t>
  </si>
  <si>
    <t>bérleti díjak</t>
  </si>
  <si>
    <t>TÁMOP pályázat</t>
  </si>
  <si>
    <t>Falugondnoki szolg.</t>
  </si>
  <si>
    <t>Kártérítés biztosítótól</t>
  </si>
  <si>
    <t>Hosszú időtartamú közfoglalkoztatás</t>
  </si>
  <si>
    <t>Önk. Igazg. Tev.</t>
  </si>
  <si>
    <t>DRV vízdíj tám.</t>
  </si>
  <si>
    <t>eredeti ei.</t>
  </si>
  <si>
    <t>szoc. ágazati pótlék</t>
  </si>
  <si>
    <t>bérkompenzáció</t>
  </si>
  <si>
    <t>közfoglalk.</t>
  </si>
  <si>
    <t>Ápolási díj</t>
  </si>
  <si>
    <t xml:space="preserve"> 011130 Önk.és társ. Ált.igazg-tev.</t>
  </si>
  <si>
    <t>107055 Falugondnoki szolg.</t>
  </si>
  <si>
    <t>falugondnoki autó</t>
  </si>
  <si>
    <t>helyi húsfeldolgozó (Leader tám)</t>
  </si>
  <si>
    <t>húsfeldolg. (Tám.megelőleg.)</t>
  </si>
  <si>
    <t>közművelődési érd. növelő</t>
  </si>
  <si>
    <t>húsfeldolg. (tám.megelőleg.)</t>
  </si>
  <si>
    <t>szennyvízrendszer ell.</t>
  </si>
  <si>
    <t>E: eredeti előirányzat</t>
  </si>
  <si>
    <t>M: módosított előirányzat</t>
  </si>
  <si>
    <t>M</t>
  </si>
  <si>
    <t>részvény vás.</t>
  </si>
  <si>
    <t>Közfoglalkoztatás</t>
  </si>
  <si>
    <t xml:space="preserve">  ,,1. melléklet Bazsi Község Önkormányzat Képviselő-testületének  9/2015.(XI.30.) önkormányzati rendelethez"</t>
  </si>
  <si>
    <t>I. mód.</t>
  </si>
  <si>
    <t xml:space="preserve"> 2. melléklet Bazsi Község Önkormányzat Képviselő-testületének  1/2015.(II.28.) önkormányzati rendelethez</t>
  </si>
  <si>
    <t xml:space="preserve">  ,,2.melléklet Bazsi Község Önkormányzat Képviselő-testületének  9/2015.(XI.30.) önkormányzati rendelethez"</t>
  </si>
  <si>
    <t xml:space="preserve">  ,,3.melléklet Bazsi Község Önkormányzat Képviselő-testületének  9/2015.(XI.30.) önkormányzati rendelethez"</t>
  </si>
  <si>
    <t>5. melléklet Bazsi Község Önkormányzat Képviselő-testületének  1/2015.(II.28.) önkormányzati rendelethez</t>
  </si>
  <si>
    <t xml:space="preserve">  ,,4. melléklet Bazsi Község Önkormányzat Képviselő-testületének  9/2015.(XI.30.) önkormányzati rendelethez"</t>
  </si>
  <si>
    <t>Egyéb önkormányzati feladatok támog.</t>
  </si>
  <si>
    <t xml:space="preserve">  ,,5. melléklet Bazsi Község Önkormányzat Képviselő-testületének  9/2015.(XI.30.) önkormányzati rendelethez"</t>
  </si>
  <si>
    <t xml:space="preserve"> 6. melléklet Bazsi Község Önkormányzat Képviselő-testületének  1/2015.(II.28.) önkormányzati rendelethez</t>
  </si>
  <si>
    <t>7. melléklet Bazsi Község Önkormányzat Képviselő-testületének 1/2015.(II.28.) önkormányzati rendelethez</t>
  </si>
  <si>
    <t>,,6. melléklet Bazsi Község Önkormányzat Képviselő-testületének 9/2015.(XI.30.) önkormányzati rendelethez"</t>
  </si>
  <si>
    <t>3.melléklet Bazsi Község Önkormányzat Képviselő-testületének  1/2015.(II.28.) önkormányzati rendelethez</t>
  </si>
  <si>
    <t>4.melléklet Bazsi Község Önkormányzat Képviselő-testületének  1/2015.(II.28.) önkormányzati rendelethez</t>
  </si>
  <si>
    <t>8. melléklet Bazsi Község Önkormányzat Képviselő-testületének  1/2015.(II.28.) önkormányzati rendelethez</t>
  </si>
  <si>
    <t>,,7. melléklet Bazsi Község Önkormányzat Képviselő-testületének  9/2015.(XI.30.) önkormányzati rendelethez"</t>
  </si>
  <si>
    <t>I. ÖNKORM.</t>
  </si>
  <si>
    <t>Egyéb szoc.term.és pénzbeni ellát./sz .tüzifa/</t>
  </si>
  <si>
    <t xml:space="preserve"> 9.melléklet Bazsi Község Önkormányzat Képviselő-testületének  1/2015.(II.28.) önkormányzati rendelethez</t>
  </si>
  <si>
    <t xml:space="preserve">  ,,8.melléklet Bazsi Község Önkormányzat Képviselő-testületének  9/2015.(XI.30.) önkormányzati rendelethez"</t>
  </si>
  <si>
    <t>10. melléklet Bazsi Község Önkormányzat Képviselő-testületének  1/2015.(II.28.)önkormányzati rendelethez</t>
  </si>
  <si>
    <t>,,9.melléklet Bazsi Község Önkormányzat Képviselő-testületének  9/2015.(XI.30.) önkormányzati rendelethez"</t>
  </si>
  <si>
    <t>11.melléklet Bazsi Község Önkormányzat Képviselő-testületének 1/2015.(II.28.) önkormányzati rendelethez</t>
  </si>
  <si>
    <t>12.melléklet Bazsi Község Önkormányzat Képviselő-testületének  1/2015.(II.28.) önkormányzati rendelethez</t>
  </si>
  <si>
    <t>,,10.melléklet Bazsi Község Önkormányzat Képviselő-testületének  9/2015.(XI.30.) önkormányzati rendelethez"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</si>
</sst>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6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6"/>
      <name val="Arial CE"/>
      <family val="2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i/>
      <sz val="8"/>
      <name val="Arial CE"/>
      <charset val="238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 CE"/>
      <charset val="238"/>
    </font>
    <font>
      <b/>
      <sz val="9"/>
      <name val="Arial"/>
      <family val="2"/>
      <charset val="238"/>
    </font>
    <font>
      <sz val="10"/>
      <color indexed="10"/>
      <name val="Arial CE"/>
      <charset val="238"/>
    </font>
    <font>
      <b/>
      <i/>
      <sz val="9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2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7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0" fillId="0" borderId="37" xfId="0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" fillId="0" borderId="0" xfId="0" applyFont="1"/>
    <xf numFmtId="0" fontId="2" fillId="0" borderId="41" xfId="0" applyFont="1" applyBorder="1"/>
    <xf numFmtId="0" fontId="2" fillId="0" borderId="42" xfId="0" applyFont="1" applyBorder="1"/>
    <xf numFmtId="0" fontId="2" fillId="0" borderId="16" xfId="0" applyFont="1" applyBorder="1"/>
    <xf numFmtId="0" fontId="1" fillId="0" borderId="19" xfId="0" applyFont="1" applyBorder="1" applyAlignment="1">
      <alignment horizontal="left"/>
    </xf>
    <xf numFmtId="0" fontId="0" fillId="0" borderId="43" xfId="0" applyBorder="1"/>
    <xf numFmtId="0" fontId="8" fillId="0" borderId="44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2" fillId="0" borderId="31" xfId="0" applyFont="1" applyBorder="1"/>
    <xf numFmtId="0" fontId="0" fillId="0" borderId="45" xfId="0" applyBorder="1"/>
    <xf numFmtId="0" fontId="9" fillId="0" borderId="41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0" fillId="0" borderId="47" xfId="0" applyBorder="1" applyAlignment="1">
      <alignment horizontal="left"/>
    </xf>
    <xf numFmtId="0" fontId="5" fillId="0" borderId="48" xfId="0" applyFont="1" applyBorder="1"/>
    <xf numFmtId="0" fontId="5" fillId="0" borderId="49" xfId="0" applyFont="1" applyBorder="1"/>
    <xf numFmtId="0" fontId="7" fillId="0" borderId="4" xfId="0" applyFont="1" applyBorder="1"/>
    <xf numFmtId="0" fontId="7" fillId="0" borderId="50" xfId="0" applyFont="1" applyBorder="1"/>
    <xf numFmtId="0" fontId="5" fillId="0" borderId="37" xfId="0" applyFont="1" applyBorder="1"/>
    <xf numFmtId="0" fontId="5" fillId="0" borderId="11" xfId="0" applyFont="1" applyBorder="1"/>
    <xf numFmtId="0" fontId="10" fillId="0" borderId="2" xfId="0" applyFont="1" applyBorder="1"/>
    <xf numFmtId="0" fontId="5" fillId="0" borderId="38" xfId="0" applyFont="1" applyBorder="1"/>
    <xf numFmtId="0" fontId="5" fillId="0" borderId="23" xfId="0" applyFont="1" applyBorder="1"/>
    <xf numFmtId="0" fontId="5" fillId="0" borderId="51" xfId="0" applyFont="1" applyBorder="1"/>
    <xf numFmtId="0" fontId="11" fillId="0" borderId="11" xfId="0" applyFont="1" applyBorder="1"/>
    <xf numFmtId="0" fontId="12" fillId="0" borderId="2" xfId="0" applyFont="1" applyBorder="1"/>
    <xf numFmtId="0" fontId="5" fillId="0" borderId="5" xfId="0" applyFont="1" applyBorder="1"/>
    <xf numFmtId="0" fontId="11" fillId="0" borderId="37" xfId="0" applyFont="1" applyBorder="1"/>
    <xf numFmtId="0" fontId="11" fillId="0" borderId="5" xfId="0" applyFont="1" applyBorder="1"/>
    <xf numFmtId="0" fontId="7" fillId="0" borderId="31" xfId="0" applyFont="1" applyBorder="1"/>
    <xf numFmtId="0" fontId="5" fillId="0" borderId="40" xfId="0" applyFont="1" applyBorder="1"/>
    <xf numFmtId="0" fontId="5" fillId="0" borderId="33" xfId="0" applyFont="1" applyBorder="1"/>
    <xf numFmtId="0" fontId="11" fillId="0" borderId="40" xfId="0" applyFont="1" applyBorder="1"/>
    <xf numFmtId="0" fontId="11" fillId="0" borderId="33" xfId="0" applyFont="1" applyBorder="1"/>
    <xf numFmtId="0" fontId="11" fillId="0" borderId="52" xfId="0" applyFont="1" applyBorder="1"/>
    <xf numFmtId="0" fontId="13" fillId="0" borderId="16" xfId="0" applyFont="1" applyBorder="1"/>
    <xf numFmtId="0" fontId="7" fillId="0" borderId="16" xfId="0" applyFont="1" applyBorder="1"/>
    <xf numFmtId="0" fontId="11" fillId="0" borderId="41" xfId="0" applyFont="1" applyBorder="1"/>
    <xf numFmtId="0" fontId="11" fillId="0" borderId="18" xfId="0" applyFont="1" applyBorder="1"/>
    <xf numFmtId="0" fontId="13" fillId="0" borderId="2" xfId="0" applyFont="1" applyFill="1" applyBorder="1"/>
    <xf numFmtId="0" fontId="13" fillId="0" borderId="2" xfId="0" applyFont="1" applyBorder="1"/>
    <xf numFmtId="0" fontId="11" fillId="0" borderId="3" xfId="0" applyFont="1" applyBorder="1"/>
    <xf numFmtId="0" fontId="0" fillId="0" borderId="16" xfId="0" applyBorder="1"/>
    <xf numFmtId="0" fontId="2" fillId="0" borderId="6" xfId="0" applyFont="1" applyBorder="1"/>
    <xf numFmtId="0" fontId="0" fillId="0" borderId="53" xfId="0" applyBorder="1" applyAlignment="1">
      <alignment horizontal="left"/>
    </xf>
    <xf numFmtId="0" fontId="5" fillId="0" borderId="9" xfId="0" applyFont="1" applyBorder="1"/>
    <xf numFmtId="0" fontId="5" fillId="0" borderId="10" xfId="0" applyFont="1" applyBorder="1"/>
    <xf numFmtId="0" fontId="5" fillId="0" borderId="24" xfId="0" applyFont="1" applyBorder="1"/>
    <xf numFmtId="0" fontId="5" fillId="0" borderId="54" xfId="0" applyFont="1" applyBorder="1"/>
    <xf numFmtId="0" fontId="5" fillId="0" borderId="55" xfId="0" applyFont="1" applyBorder="1"/>
    <xf numFmtId="0" fontId="5" fillId="0" borderId="34" xfId="0" applyFont="1" applyBorder="1"/>
    <xf numFmtId="0" fontId="8" fillId="0" borderId="15" xfId="0" applyFont="1" applyBorder="1" applyAlignment="1">
      <alignment horizontal="right"/>
    </xf>
    <xf numFmtId="0" fontId="8" fillId="0" borderId="17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14" fillId="0" borderId="17" xfId="0" applyFont="1" applyBorder="1" applyAlignment="1">
      <alignment horizontal="right"/>
    </xf>
    <xf numFmtId="0" fontId="8" fillId="0" borderId="15" xfId="0" applyFont="1" applyBorder="1"/>
    <xf numFmtId="0" fontId="8" fillId="0" borderId="17" xfId="0" applyFont="1" applyBorder="1"/>
    <xf numFmtId="0" fontId="8" fillId="0" borderId="56" xfId="0" applyFont="1" applyBorder="1"/>
    <xf numFmtId="0" fontId="8" fillId="0" borderId="57" xfId="0" applyFont="1" applyBorder="1"/>
    <xf numFmtId="0" fontId="8" fillId="0" borderId="25" xfId="0" applyFont="1" applyBorder="1"/>
    <xf numFmtId="0" fontId="8" fillId="0" borderId="41" xfId="0" applyFont="1" applyBorder="1"/>
    <xf numFmtId="0" fontId="8" fillId="0" borderId="46" xfId="0" applyFont="1" applyBorder="1"/>
    <xf numFmtId="0" fontId="8" fillId="0" borderId="56" xfId="0" applyFont="1" applyBorder="1" applyAlignment="1">
      <alignment horizontal="right"/>
    </xf>
    <xf numFmtId="0" fontId="15" fillId="0" borderId="50" xfId="0" applyFont="1" applyBorder="1"/>
    <xf numFmtId="0" fontId="16" fillId="0" borderId="0" xfId="0" applyFont="1"/>
    <xf numFmtId="0" fontId="4" fillId="0" borderId="0" xfId="0" applyFont="1"/>
    <xf numFmtId="0" fontId="0" fillId="0" borderId="58" xfId="0" applyBorder="1"/>
    <xf numFmtId="0" fontId="0" fillId="0" borderId="59" xfId="0" applyBorder="1"/>
    <xf numFmtId="0" fontId="17" fillId="0" borderId="48" xfId="0" applyFont="1" applyBorder="1"/>
    <xf numFmtId="0" fontId="7" fillId="0" borderId="60" xfId="0" applyFont="1" applyBorder="1"/>
    <xf numFmtId="0" fontId="2" fillId="0" borderId="53" xfId="0" applyFont="1" applyBorder="1"/>
    <xf numFmtId="0" fontId="2" fillId="0" borderId="25" xfId="0" applyFont="1" applyBorder="1"/>
    <xf numFmtId="0" fontId="0" fillId="0" borderId="61" xfId="0" applyBorder="1"/>
    <xf numFmtId="0" fontId="13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2" fillId="0" borderId="13" xfId="0" applyFont="1" applyBorder="1"/>
    <xf numFmtId="0" fontId="18" fillId="0" borderId="2" xfId="0" applyFont="1" applyBorder="1"/>
    <xf numFmtId="0" fontId="18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20" xfId="0" applyBorder="1"/>
    <xf numFmtId="0" fontId="0" fillId="0" borderId="51" xfId="0" applyBorder="1"/>
    <xf numFmtId="0" fontId="0" fillId="0" borderId="38" xfId="0" applyBorder="1"/>
    <xf numFmtId="0" fontId="0" fillId="0" borderId="22" xfId="0" applyBorder="1"/>
    <xf numFmtId="0" fontId="0" fillId="0" borderId="23" xfId="0" applyBorder="1"/>
    <xf numFmtId="0" fontId="0" fillId="0" borderId="53" xfId="0" applyBorder="1"/>
    <xf numFmtId="0" fontId="0" fillId="0" borderId="62" xfId="0" applyBorder="1"/>
    <xf numFmtId="0" fontId="16" fillId="0" borderId="0" xfId="0" applyFont="1" applyBorder="1"/>
    <xf numFmtId="0" fontId="4" fillId="0" borderId="0" xfId="0" applyFont="1" applyBorder="1"/>
    <xf numFmtId="0" fontId="2" fillId="0" borderId="61" xfId="0" applyFont="1" applyBorder="1"/>
    <xf numFmtId="0" fontId="13" fillId="0" borderId="28" xfId="0" applyFont="1" applyBorder="1"/>
    <xf numFmtId="0" fontId="0" fillId="0" borderId="8" xfId="0" applyBorder="1"/>
    <xf numFmtId="0" fontId="0" fillId="0" borderId="63" xfId="0" applyBorder="1"/>
    <xf numFmtId="0" fontId="0" fillId="0" borderId="35" xfId="0" applyBorder="1"/>
    <xf numFmtId="0" fontId="0" fillId="0" borderId="36" xfId="0" applyBorder="1"/>
    <xf numFmtId="0" fontId="19" fillId="0" borderId="13" xfId="0" applyFont="1" applyBorder="1"/>
    <xf numFmtId="0" fontId="19" fillId="0" borderId="64" xfId="0" applyFont="1" applyBorder="1"/>
    <xf numFmtId="0" fontId="19" fillId="0" borderId="2" xfId="0" applyFont="1" applyBorder="1"/>
    <xf numFmtId="0" fontId="19" fillId="0" borderId="12" xfId="0" applyFont="1" applyBorder="1"/>
    <xf numFmtId="0" fontId="2" fillId="0" borderId="37" xfId="0" applyFont="1" applyBorder="1"/>
    <xf numFmtId="0" fontId="0" fillId="0" borderId="64" xfId="0" applyBorder="1"/>
    <xf numFmtId="0" fontId="7" fillId="0" borderId="64" xfId="0" applyFont="1" applyBorder="1"/>
    <xf numFmtId="0" fontId="7" fillId="0" borderId="12" xfId="0" applyFont="1" applyBorder="1"/>
    <xf numFmtId="0" fontId="20" fillId="0" borderId="64" xfId="0" applyFont="1" applyFill="1" applyBorder="1"/>
    <xf numFmtId="0" fontId="20" fillId="0" borderId="2" xfId="0" applyFont="1" applyBorder="1"/>
    <xf numFmtId="0" fontId="20" fillId="0" borderId="12" xfId="0" applyFont="1" applyBorder="1"/>
    <xf numFmtId="0" fontId="0" fillId="0" borderId="64" xfId="0" applyFill="1" applyBorder="1"/>
    <xf numFmtId="0" fontId="21" fillId="0" borderId="2" xfId="0" applyFont="1" applyBorder="1"/>
    <xf numFmtId="0" fontId="21" fillId="0" borderId="12" xfId="0" applyFont="1" applyBorder="1"/>
    <xf numFmtId="0" fontId="22" fillId="0" borderId="13" xfId="0" applyFont="1" applyBorder="1"/>
    <xf numFmtId="0" fontId="4" fillId="0" borderId="13" xfId="0" applyFont="1" applyBorder="1"/>
    <xf numFmtId="0" fontId="22" fillId="0" borderId="65" xfId="0" applyFont="1" applyBorder="1"/>
    <xf numFmtId="0" fontId="22" fillId="0" borderId="6" xfId="0" applyFont="1" applyBorder="1"/>
    <xf numFmtId="0" fontId="22" fillId="0" borderId="51" xfId="0" applyFont="1" applyBorder="1"/>
    <xf numFmtId="0" fontId="22" fillId="0" borderId="37" xfId="0" applyFont="1" applyBorder="1"/>
    <xf numFmtId="0" fontId="0" fillId="0" borderId="66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2" fillId="0" borderId="57" xfId="0" applyFont="1" applyBorder="1" applyAlignment="1">
      <alignment horizontal="left"/>
    </xf>
    <xf numFmtId="0" fontId="2" fillId="0" borderId="57" xfId="0" applyFont="1" applyBorder="1" applyAlignment="1">
      <alignment horizontal="right"/>
    </xf>
    <xf numFmtId="0" fontId="2" fillId="0" borderId="56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53" xfId="0" applyFont="1" applyBorder="1" applyAlignment="1">
      <alignment horizontal="center"/>
    </xf>
    <xf numFmtId="14" fontId="15" fillId="0" borderId="53" xfId="0" applyNumberFormat="1" applyFont="1" applyBorder="1" applyAlignment="1">
      <alignment horizontal="center"/>
    </xf>
    <xf numFmtId="0" fontId="2" fillId="0" borderId="63" xfId="0" applyFont="1" applyBorder="1" applyAlignment="1">
      <alignment horizontal="right"/>
    </xf>
    <xf numFmtId="0" fontId="2" fillId="0" borderId="67" xfId="0" applyFont="1" applyBorder="1"/>
    <xf numFmtId="0" fontId="2" fillId="0" borderId="1" xfId="0" applyFont="1" applyBorder="1"/>
    <xf numFmtId="0" fontId="2" fillId="0" borderId="12" xfId="0" applyFont="1" applyBorder="1"/>
    <xf numFmtId="0" fontId="17" fillId="0" borderId="2" xfId="0" applyFont="1" applyBorder="1"/>
    <xf numFmtId="0" fontId="0" fillId="0" borderId="68" xfId="0" applyBorder="1"/>
    <xf numFmtId="0" fontId="20" fillId="0" borderId="5" xfId="0" applyFont="1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5" fillId="0" borderId="69" xfId="0" applyFont="1" applyBorder="1"/>
    <xf numFmtId="0" fontId="23" fillId="0" borderId="2" xfId="0" applyFont="1" applyBorder="1"/>
    <xf numFmtId="0" fontId="23" fillId="0" borderId="5" xfId="0" applyFont="1" applyBorder="1"/>
    <xf numFmtId="0" fontId="0" fillId="0" borderId="69" xfId="0" applyBorder="1"/>
    <xf numFmtId="0" fontId="21" fillId="0" borderId="69" xfId="0" applyFont="1" applyBorder="1"/>
    <xf numFmtId="0" fontId="4" fillId="0" borderId="2" xfId="0" applyFont="1" applyBorder="1"/>
    <xf numFmtId="0" fontId="2" fillId="0" borderId="69" xfId="0" applyFont="1" applyBorder="1"/>
    <xf numFmtId="0" fontId="0" fillId="0" borderId="70" xfId="0" applyFill="1" applyBorder="1"/>
    <xf numFmtId="0" fontId="0" fillId="0" borderId="71" xfId="0" applyBorder="1"/>
    <xf numFmtId="0" fontId="20" fillId="0" borderId="69" xfId="0" applyFont="1" applyBorder="1"/>
    <xf numFmtId="0" fontId="13" fillId="0" borderId="5" xfId="0" applyFont="1" applyBorder="1"/>
    <xf numFmtId="0" fontId="4" fillId="0" borderId="69" xfId="0" applyFont="1" applyBorder="1"/>
    <xf numFmtId="0" fontId="4" fillId="0" borderId="5" xfId="0" applyFont="1" applyBorder="1"/>
    <xf numFmtId="0" fontId="11" fillId="0" borderId="69" xfId="0" applyFont="1" applyBorder="1"/>
    <xf numFmtId="0" fontId="7" fillId="0" borderId="5" xfId="0" applyFont="1" applyBorder="1"/>
    <xf numFmtId="0" fontId="17" fillId="0" borderId="5" xfId="0" applyFont="1" applyBorder="1"/>
    <xf numFmtId="0" fontId="0" fillId="0" borderId="32" xfId="0" applyBorder="1"/>
    <xf numFmtId="0" fontId="0" fillId="0" borderId="72" xfId="0" applyBorder="1"/>
    <xf numFmtId="0" fontId="0" fillId="0" borderId="31" xfId="0" applyBorder="1"/>
    <xf numFmtId="0" fontId="17" fillId="0" borderId="16" xfId="0" applyFont="1" applyBorder="1"/>
    <xf numFmtId="0" fontId="17" fillId="0" borderId="17" xfId="0" applyFont="1" applyBorder="1"/>
    <xf numFmtId="0" fontId="17" fillId="0" borderId="15" xfId="0" applyFont="1" applyBorder="1" applyAlignment="1">
      <alignment horizontal="right"/>
    </xf>
    <xf numFmtId="0" fontId="17" fillId="0" borderId="16" xfId="0" applyFont="1" applyBorder="1" applyAlignment="1">
      <alignment horizontal="right"/>
    </xf>
    <xf numFmtId="0" fontId="23" fillId="0" borderId="16" xfId="0" applyFont="1" applyBorder="1"/>
    <xf numFmtId="0" fontId="4" fillId="0" borderId="15" xfId="0" applyFont="1" applyBorder="1" applyAlignment="1">
      <alignment horizontal="right"/>
    </xf>
    <xf numFmtId="0" fontId="0" fillId="0" borderId="17" xfId="0" applyBorder="1"/>
    <xf numFmtId="0" fontId="1" fillId="0" borderId="58" xfId="0" applyFont="1" applyBorder="1" applyAlignment="1">
      <alignment horizontal="left"/>
    </xf>
    <xf numFmtId="0" fontId="2" fillId="0" borderId="59" xfId="0" applyFont="1" applyBorder="1"/>
    <xf numFmtId="0" fontId="17" fillId="0" borderId="59" xfId="0" applyFont="1" applyBorder="1"/>
    <xf numFmtId="0" fontId="17" fillId="0" borderId="73" xfId="0" applyFont="1" applyBorder="1"/>
    <xf numFmtId="0" fontId="17" fillId="0" borderId="49" xfId="0" applyFont="1" applyBorder="1"/>
    <xf numFmtId="0" fontId="17" fillId="0" borderId="74" xfId="0" applyFont="1" applyBorder="1"/>
    <xf numFmtId="0" fontId="17" fillId="0" borderId="59" xfId="0" applyFont="1" applyBorder="1" applyAlignment="1">
      <alignment horizontal="center"/>
    </xf>
    <xf numFmtId="0" fontId="17" fillId="0" borderId="58" xfId="0" applyFont="1" applyBorder="1"/>
    <xf numFmtId="0" fontId="1" fillId="0" borderId="53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0" fillId="0" borderId="54" xfId="0" applyBorder="1"/>
    <xf numFmtId="0" fontId="0" fillId="0" borderId="55" xfId="0" applyBorder="1"/>
    <xf numFmtId="0" fontId="7" fillId="0" borderId="21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2" fillId="0" borderId="54" xfId="0" applyFont="1" applyBorder="1" applyAlignment="1">
      <alignment horizontal="right"/>
    </xf>
    <xf numFmtId="0" fontId="7" fillId="0" borderId="20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6" xfId="0" applyFont="1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7" fillId="0" borderId="23" xfId="0" applyFont="1" applyBorder="1" applyAlignment="1">
      <alignment horizontal="left"/>
    </xf>
    <xf numFmtId="0" fontId="1" fillId="0" borderId="6" xfId="0" applyFont="1" applyBorder="1"/>
    <xf numFmtId="0" fontId="1" fillId="0" borderId="51" xfId="0" applyFont="1" applyBorder="1"/>
    <xf numFmtId="0" fontId="1" fillId="0" borderId="38" xfId="0" applyFont="1" applyBorder="1"/>
    <xf numFmtId="0" fontId="1" fillId="0" borderId="23" xfId="0" applyFont="1" applyBorder="1"/>
    <xf numFmtId="0" fontId="7" fillId="0" borderId="33" xfId="0" applyFont="1" applyFill="1" applyBorder="1" applyAlignment="1">
      <alignment horizontal="left"/>
    </xf>
    <xf numFmtId="0" fontId="1" fillId="0" borderId="40" xfId="0" applyFont="1" applyBorder="1" applyAlignment="1">
      <alignment horizontal="right"/>
    </xf>
    <xf numFmtId="0" fontId="1" fillId="0" borderId="33" xfId="0" applyFont="1" applyBorder="1"/>
    <xf numFmtId="0" fontId="7" fillId="0" borderId="18" xfId="0" applyFont="1" applyBorder="1" applyAlignment="1">
      <alignment horizontal="left"/>
    </xf>
    <xf numFmtId="0" fontId="2" fillId="0" borderId="46" xfId="0" applyFont="1" applyBorder="1"/>
    <xf numFmtId="0" fontId="1" fillId="0" borderId="21" xfId="0" applyFont="1" applyBorder="1" applyAlignment="1">
      <alignment horizontal="left"/>
    </xf>
    <xf numFmtId="0" fontId="0" fillId="0" borderId="50" xfId="0" applyBorder="1"/>
    <xf numFmtId="0" fontId="0" fillId="0" borderId="67" xfId="0" applyBorder="1"/>
    <xf numFmtId="0" fontId="1" fillId="0" borderId="13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51" xfId="0" applyFont="1" applyBorder="1"/>
    <xf numFmtId="0" fontId="2" fillId="0" borderId="38" xfId="0" applyFont="1" applyBorder="1"/>
    <xf numFmtId="0" fontId="2" fillId="0" borderId="23" xfId="0" applyFont="1" applyBorder="1"/>
    <xf numFmtId="0" fontId="2" fillId="0" borderId="71" xfId="0" applyFont="1" applyBorder="1"/>
    <xf numFmtId="0" fontId="1" fillId="0" borderId="18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18" xfId="0" applyBorder="1"/>
    <xf numFmtId="0" fontId="4" fillId="0" borderId="58" xfId="0" applyFont="1" applyBorder="1" applyAlignment="1">
      <alignment horizontal="center"/>
    </xf>
    <xf numFmtId="0" fontId="1" fillId="0" borderId="74" xfId="0" applyFont="1" applyBorder="1"/>
    <xf numFmtId="0" fontId="2" fillId="0" borderId="58" xfId="0" applyFont="1" applyBorder="1"/>
    <xf numFmtId="0" fontId="2" fillId="0" borderId="74" xfId="0" applyFont="1" applyBorder="1"/>
    <xf numFmtId="0" fontId="2" fillId="0" borderId="73" xfId="0" applyFont="1" applyBorder="1"/>
    <xf numFmtId="0" fontId="13" fillId="0" borderId="49" xfId="0" applyFont="1" applyBorder="1"/>
    <xf numFmtId="0" fontId="1" fillId="0" borderId="56" xfId="0" applyFont="1" applyBorder="1"/>
    <xf numFmtId="0" fontId="2" fillId="0" borderId="53" xfId="0" applyFont="1" applyBorder="1" applyAlignment="1">
      <alignment horizontal="right"/>
    </xf>
    <xf numFmtId="0" fontId="2" fillId="0" borderId="56" xfId="0" applyFont="1" applyBorder="1"/>
    <xf numFmtId="0" fontId="2" fillId="0" borderId="57" xfId="0" applyFont="1" applyBorder="1"/>
    <xf numFmtId="0" fontId="13" fillId="0" borderId="61" xfId="0" applyFont="1" applyBorder="1"/>
    <xf numFmtId="14" fontId="13" fillId="0" borderId="27" xfId="0" applyNumberFormat="1" applyFont="1" applyBorder="1"/>
    <xf numFmtId="14" fontId="13" fillId="0" borderId="28" xfId="0" applyNumberFormat="1" applyFont="1" applyBorder="1"/>
    <xf numFmtId="0" fontId="1" fillId="0" borderId="54" xfId="0" applyFont="1" applyBorder="1"/>
    <xf numFmtId="0" fontId="8" fillId="0" borderId="68" xfId="0" applyFont="1" applyBorder="1"/>
    <xf numFmtId="0" fontId="2" fillId="0" borderId="35" xfId="0" applyFont="1" applyBorder="1"/>
    <xf numFmtId="0" fontId="2" fillId="0" borderId="36" xfId="0" applyFont="1" applyBorder="1"/>
    <xf numFmtId="0" fontId="1" fillId="0" borderId="63" xfId="0" applyFont="1" applyBorder="1"/>
    <xf numFmtId="0" fontId="19" fillId="0" borderId="35" xfId="0" applyFont="1" applyBorder="1" applyAlignment="1">
      <alignment horizontal="left"/>
    </xf>
    <xf numFmtId="0" fontId="19" fillId="0" borderId="3" xfId="0" applyFont="1" applyBorder="1"/>
    <xf numFmtId="0" fontId="0" fillId="0" borderId="5" xfId="0" applyBorder="1" applyAlignment="1">
      <alignment horizontal="left"/>
    </xf>
    <xf numFmtId="0" fontId="4" fillId="0" borderId="5" xfId="0" applyFont="1" applyBorder="1" applyAlignment="1">
      <alignment horizontal="right"/>
    </xf>
    <xf numFmtId="0" fontId="0" fillId="0" borderId="3" xfId="0" applyBorder="1"/>
    <xf numFmtId="0" fontId="4" fillId="0" borderId="68" xfId="0" applyFont="1" applyBorder="1" applyAlignment="1">
      <alignment horizontal="right"/>
    </xf>
    <xf numFmtId="0" fontId="24" fillId="0" borderId="2" xfId="0" applyFont="1" applyBorder="1"/>
    <xf numFmtId="9" fontId="24" fillId="0" borderId="2" xfId="0" applyNumberFormat="1" applyFont="1" applyBorder="1"/>
    <xf numFmtId="0" fontId="1" fillId="0" borderId="2" xfId="0" applyFont="1" applyBorder="1"/>
    <xf numFmtId="0" fontId="25" fillId="0" borderId="2" xfId="0" applyFont="1" applyBorder="1"/>
    <xf numFmtId="0" fontId="1" fillId="0" borderId="3" xfId="0" applyFont="1" applyBorder="1"/>
    <xf numFmtId="0" fontId="1" fillId="0" borderId="5" xfId="0" applyFont="1" applyBorder="1"/>
    <xf numFmtId="9" fontId="5" fillId="0" borderId="2" xfId="0" applyNumberFormat="1" applyFont="1" applyBorder="1"/>
    <xf numFmtId="0" fontId="19" fillId="0" borderId="5" xfId="0" applyFont="1" applyBorder="1" applyAlignment="1">
      <alignment horizontal="left"/>
    </xf>
    <xf numFmtId="0" fontId="19" fillId="0" borderId="5" xfId="0" applyFont="1" applyBorder="1"/>
    <xf numFmtId="0" fontId="19" fillId="0" borderId="69" xfId="0" applyFont="1" applyBorder="1"/>
    <xf numFmtId="0" fontId="25" fillId="0" borderId="64" xfId="0" applyFont="1" applyBorder="1"/>
    <xf numFmtId="0" fontId="1" fillId="0" borderId="64" xfId="0" applyFont="1" applyBorder="1"/>
    <xf numFmtId="0" fontId="7" fillId="0" borderId="69" xfId="0" applyFont="1" applyBorder="1"/>
    <xf numFmtId="0" fontId="26" fillId="0" borderId="2" xfId="0" applyFont="1" applyBorder="1"/>
    <xf numFmtId="0" fontId="0" fillId="0" borderId="40" xfId="0" applyBorder="1"/>
    <xf numFmtId="0" fontId="0" fillId="0" borderId="32" xfId="0" applyBorder="1" applyAlignment="1">
      <alignment horizontal="left"/>
    </xf>
    <xf numFmtId="0" fontId="2" fillId="0" borderId="26" xfId="0" applyFont="1" applyBorder="1"/>
    <xf numFmtId="0" fontId="16" fillId="0" borderId="27" xfId="0" applyFont="1" applyBorder="1"/>
    <xf numFmtId="0" fontId="2" fillId="0" borderId="27" xfId="0" applyFont="1" applyBorder="1"/>
    <xf numFmtId="0" fontId="0" fillId="0" borderId="70" xfId="0" applyBorder="1"/>
    <xf numFmtId="0" fontId="0" fillId="0" borderId="34" xfId="0" applyBorder="1"/>
    <xf numFmtId="0" fontId="0" fillId="0" borderId="75" xfId="0" applyBorder="1"/>
    <xf numFmtId="0" fontId="0" fillId="0" borderId="76" xfId="0" applyBorder="1"/>
    <xf numFmtId="0" fontId="2" fillId="0" borderId="77" xfId="0" applyFont="1" applyBorder="1"/>
    <xf numFmtId="0" fontId="2" fillId="0" borderId="78" xfId="0" applyFont="1" applyBorder="1"/>
    <xf numFmtId="0" fontId="16" fillId="0" borderId="76" xfId="0" applyFont="1" applyBorder="1"/>
    <xf numFmtId="0" fontId="2" fillId="0" borderId="68" xfId="0" applyFont="1" applyBorder="1"/>
    <xf numFmtId="0" fontId="19" fillId="0" borderId="11" xfId="0" applyFont="1" applyBorder="1"/>
    <xf numFmtId="0" fontId="19" fillId="0" borderId="35" xfId="0" applyFont="1" applyBorder="1"/>
    <xf numFmtId="0" fontId="7" fillId="0" borderId="3" xfId="0" applyFont="1" applyBorder="1"/>
    <xf numFmtId="0" fontId="23" fillId="0" borderId="71" xfId="0" applyFont="1" applyBorder="1"/>
    <xf numFmtId="0" fontId="23" fillId="0" borderId="6" xfId="0" applyFont="1" applyBorder="1"/>
    <xf numFmtId="0" fontId="23" fillId="0" borderId="24" xfId="0" applyFont="1" applyBorder="1"/>
    <xf numFmtId="0" fontId="0" fillId="0" borderId="34" xfId="0" applyFill="1" applyBorder="1"/>
    <xf numFmtId="0" fontId="21" fillId="0" borderId="5" xfId="0" applyFont="1" applyBorder="1"/>
    <xf numFmtId="0" fontId="4" fillId="0" borderId="3" xfId="0" applyFont="1" applyBorder="1"/>
    <xf numFmtId="0" fontId="22" fillId="0" borderId="5" xfId="0" applyFont="1" applyBorder="1"/>
    <xf numFmtId="0" fontId="4" fillId="0" borderId="41" xfId="0" applyFont="1" applyBorder="1" applyAlignment="1">
      <alignment horizontal="right"/>
    </xf>
    <xf numFmtId="0" fontId="21" fillId="0" borderId="42" xfId="0" applyFont="1" applyBorder="1"/>
    <xf numFmtId="0" fontId="21" fillId="0" borderId="16" xfId="0" applyFont="1" applyBorder="1"/>
    <xf numFmtId="0" fontId="4" fillId="0" borderId="79" xfId="0" applyFont="1" applyBorder="1"/>
    <xf numFmtId="0" fontId="5" fillId="0" borderId="1" xfId="0" applyFont="1" applyBorder="1"/>
    <xf numFmtId="0" fontId="1" fillId="0" borderId="12" xfId="0" applyFont="1" applyBorder="1"/>
    <xf numFmtId="0" fontId="0" fillId="0" borderId="66" xfId="0" applyFill="1" applyBorder="1"/>
    <xf numFmtId="0" fontId="21" fillId="0" borderId="11" xfId="0" applyFont="1" applyBorder="1"/>
    <xf numFmtId="0" fontId="1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4" fillId="0" borderId="46" xfId="0" applyFont="1" applyBorder="1"/>
    <xf numFmtId="0" fontId="16" fillId="0" borderId="80" xfId="0" applyFont="1" applyBorder="1"/>
    <xf numFmtId="0" fontId="7" fillId="0" borderId="61" xfId="0" applyFont="1" applyBorder="1"/>
    <xf numFmtId="0" fontId="7" fillId="0" borderId="48" xfId="0" applyFont="1" applyBorder="1"/>
    <xf numFmtId="0" fontId="0" fillId="0" borderId="0" xfId="0" applyAlignment="1"/>
    <xf numFmtId="0" fontId="2" fillId="0" borderId="0" xfId="0" applyFont="1" applyAlignment="1"/>
    <xf numFmtId="0" fontId="2" fillId="0" borderId="22" xfId="0" applyFont="1" applyBorder="1"/>
    <xf numFmtId="0" fontId="17" fillId="0" borderId="22" xfId="0" applyFont="1" applyBorder="1"/>
    <xf numFmtId="0" fontId="17" fillId="0" borderId="1" xfId="0" applyFont="1" applyBorder="1"/>
    <xf numFmtId="0" fontId="17" fillId="0" borderId="4" xfId="0" applyFont="1" applyBorder="1"/>
    <xf numFmtId="0" fontId="23" fillId="0" borderId="35" xfId="0" applyFont="1" applyBorder="1"/>
    <xf numFmtId="0" fontId="17" fillId="0" borderId="35" xfId="0" applyFont="1" applyBorder="1"/>
    <xf numFmtId="0" fontId="14" fillId="0" borderId="69" xfId="0" applyFont="1" applyBorder="1"/>
    <xf numFmtId="0" fontId="14" fillId="0" borderId="2" xfId="0" applyFont="1" applyBorder="1"/>
    <xf numFmtId="0" fontId="17" fillId="0" borderId="69" xfId="0" applyFont="1" applyBorder="1"/>
    <xf numFmtId="0" fontId="8" fillId="0" borderId="69" xfId="0" applyFont="1" applyBorder="1"/>
    <xf numFmtId="0" fontId="8" fillId="0" borderId="2" xfId="0" applyFont="1" applyBorder="1"/>
    <xf numFmtId="0" fontId="14" fillId="0" borderId="71" xfId="0" applyFont="1" applyBorder="1"/>
    <xf numFmtId="0" fontId="14" fillId="0" borderId="6" xfId="0" applyFont="1" applyBorder="1"/>
    <xf numFmtId="0" fontId="8" fillId="0" borderId="16" xfId="0" applyFont="1" applyBorder="1"/>
    <xf numFmtId="0" fontId="2" fillId="0" borderId="79" xfId="0" applyFont="1" applyBorder="1"/>
    <xf numFmtId="0" fontId="14" fillId="0" borderId="1" xfId="0" applyFont="1" applyBorder="1"/>
    <xf numFmtId="0" fontId="14" fillId="0" borderId="4" xfId="0" applyFont="1" applyBorder="1"/>
    <xf numFmtId="0" fontId="17" fillId="0" borderId="0" xfId="0" applyFont="1" applyBorder="1"/>
    <xf numFmtId="0" fontId="23" fillId="0" borderId="0" xfId="0" applyFont="1" applyBorder="1"/>
    <xf numFmtId="0" fontId="0" fillId="0" borderId="5" xfId="0" applyBorder="1" applyAlignment="1">
      <alignment horizontal="right"/>
    </xf>
    <xf numFmtId="0" fontId="8" fillId="0" borderId="71" xfId="0" applyFont="1" applyBorder="1"/>
    <xf numFmtId="0" fontId="8" fillId="0" borderId="6" xfId="0" applyFont="1" applyBorder="1"/>
    <xf numFmtId="0" fontId="17" fillId="0" borderId="15" xfId="0" applyFont="1" applyBorder="1"/>
    <xf numFmtId="0" fontId="23" fillId="0" borderId="69" xfId="0" applyFont="1" applyBorder="1"/>
    <xf numFmtId="0" fontId="7" fillId="0" borderId="35" xfId="0" applyFont="1" applyBorder="1"/>
    <xf numFmtId="0" fontId="27" fillId="0" borderId="5" xfId="0" applyFont="1" applyBorder="1"/>
    <xf numFmtId="0" fontId="10" fillId="0" borderId="35" xfId="0" applyFont="1" applyBorder="1"/>
    <xf numFmtId="0" fontId="4" fillId="0" borderId="18" xfId="0" applyFont="1" applyBorder="1"/>
    <xf numFmtId="0" fontId="17" fillId="0" borderId="22" xfId="0" applyFont="1" applyBorder="1" applyAlignment="1">
      <alignment horizontal="center"/>
    </xf>
    <xf numFmtId="0" fontId="0" fillId="0" borderId="33" xfId="0" applyBorder="1"/>
    <xf numFmtId="0" fontId="0" fillId="0" borderId="30" xfId="0" applyBorder="1"/>
    <xf numFmtId="0" fontId="19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27" xfId="0" applyBorder="1"/>
    <xf numFmtId="0" fontId="0" fillId="0" borderId="49" xfId="0" applyBorder="1"/>
    <xf numFmtId="0" fontId="0" fillId="0" borderId="74" xfId="0" applyBorder="1"/>
    <xf numFmtId="0" fontId="2" fillId="0" borderId="81" xfId="0" applyFont="1" applyBorder="1"/>
    <xf numFmtId="0" fontId="2" fillId="0" borderId="82" xfId="0" applyFont="1" applyBorder="1"/>
    <xf numFmtId="0" fontId="2" fillId="0" borderId="62" xfId="0" applyFont="1" applyBorder="1"/>
    <xf numFmtId="0" fontId="2" fillId="0" borderId="34" xfId="0" applyFont="1" applyBorder="1"/>
    <xf numFmtId="0" fontId="2" fillId="0" borderId="7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0" fontId="0" fillId="0" borderId="82" xfId="0" applyBorder="1"/>
    <xf numFmtId="0" fontId="0" fillId="0" borderId="81" xfId="0" applyBorder="1"/>
    <xf numFmtId="0" fontId="0" fillId="0" borderId="73" xfId="0" applyBorder="1"/>
    <xf numFmtId="0" fontId="19" fillId="0" borderId="15" xfId="0" applyFont="1" applyBorder="1" applyAlignment="1">
      <alignment horizontal="left"/>
    </xf>
    <xf numFmtId="0" fontId="19" fillId="0" borderId="83" xfId="0" applyFont="1" applyBorder="1"/>
    <xf numFmtId="0" fontId="19" fillId="0" borderId="79" xfId="0" applyFont="1" applyBorder="1" applyAlignment="1">
      <alignment horizontal="right"/>
    </xf>
    <xf numFmtId="0" fontId="19" fillId="0" borderId="79" xfId="0" applyFont="1" applyBorder="1"/>
    <xf numFmtId="0" fontId="19" fillId="0" borderId="46" xfId="0" applyFont="1" applyBorder="1" applyAlignment="1">
      <alignment horizontal="right"/>
    </xf>
    <xf numFmtId="0" fontId="0" fillId="0" borderId="9" xfId="0" applyBorder="1"/>
    <xf numFmtId="0" fontId="0" fillId="0" borderId="29" xfId="0" applyBorder="1" applyAlignment="1">
      <alignment horizontal="right"/>
    </xf>
    <xf numFmtId="0" fontId="0" fillId="0" borderId="65" xfId="0" applyBorder="1" applyAlignment="1">
      <alignment horizontal="left"/>
    </xf>
    <xf numFmtId="0" fontId="0" fillId="0" borderId="24" xfId="0" applyBorder="1"/>
    <xf numFmtId="0" fontId="0" fillId="0" borderId="22" xfId="0" applyBorder="1" applyAlignment="1">
      <alignment horizontal="right"/>
    </xf>
    <xf numFmtId="0" fontId="2" fillId="0" borderId="79" xfId="0" applyFont="1" applyBorder="1" applyAlignment="1">
      <alignment horizontal="right"/>
    </xf>
    <xf numFmtId="0" fontId="0" fillId="0" borderId="35" xfId="0" applyBorder="1" applyAlignment="1">
      <alignment horizontal="right"/>
    </xf>
    <xf numFmtId="0" fontId="23" fillId="0" borderId="64" xfId="0" applyFont="1" applyBorder="1" applyAlignment="1">
      <alignment horizontal="left"/>
    </xf>
    <xf numFmtId="0" fontId="23" fillId="0" borderId="3" xfId="0" applyFont="1" applyBorder="1"/>
    <xf numFmtId="0" fontId="20" fillId="0" borderId="5" xfId="0" applyFont="1" applyBorder="1" applyAlignment="1">
      <alignment horizontal="right"/>
    </xf>
    <xf numFmtId="0" fontId="28" fillId="0" borderId="11" xfId="0" applyFont="1" applyBorder="1"/>
    <xf numFmtId="0" fontId="19" fillId="0" borderId="5" xfId="0" applyFont="1" applyBorder="1" applyAlignment="1">
      <alignment horizontal="right"/>
    </xf>
    <xf numFmtId="0" fontId="23" fillId="0" borderId="65" xfId="0" applyFont="1" applyBorder="1" applyAlignment="1">
      <alignment horizontal="left"/>
    </xf>
    <xf numFmtId="0" fontId="0" fillId="0" borderId="83" xfId="0" applyBorder="1"/>
    <xf numFmtId="0" fontId="23" fillId="0" borderId="44" xfId="0" applyFont="1" applyBorder="1" applyAlignment="1">
      <alignment horizontal="left"/>
    </xf>
    <xf numFmtId="0" fontId="23" fillId="0" borderId="67" xfId="0" applyFont="1" applyBorder="1"/>
    <xf numFmtId="0" fontId="20" fillId="0" borderId="35" xfId="0" applyFont="1" applyBorder="1" applyAlignment="1">
      <alignment horizontal="right"/>
    </xf>
    <xf numFmtId="0" fontId="20" fillId="0" borderId="35" xfId="0" applyFont="1" applyBorder="1"/>
    <xf numFmtId="0" fontId="20" fillId="0" borderId="36" xfId="0" applyFont="1" applyBorder="1"/>
    <xf numFmtId="0" fontId="20" fillId="0" borderId="11" xfId="0" applyFont="1" applyBorder="1"/>
    <xf numFmtId="0" fontId="20" fillId="0" borderId="22" xfId="0" applyFont="1" applyBorder="1" applyAlignment="1">
      <alignment horizontal="right"/>
    </xf>
    <xf numFmtId="0" fontId="20" fillId="0" borderId="22" xfId="0" applyFont="1" applyBorder="1"/>
    <xf numFmtId="0" fontId="20" fillId="0" borderId="23" xfId="0" applyFont="1" applyBorder="1"/>
    <xf numFmtId="0" fontId="0" fillId="0" borderId="62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4" xfId="0" applyFont="1" applyBorder="1" applyAlignment="1">
      <alignment horizontal="left"/>
    </xf>
    <xf numFmtId="0" fontId="2" fillId="0" borderId="85" xfId="0" applyFont="1" applyBorder="1"/>
    <xf numFmtId="0" fontId="4" fillId="0" borderId="86" xfId="0" applyFont="1" applyBorder="1" applyAlignment="1">
      <alignment horizontal="right"/>
    </xf>
    <xf numFmtId="0" fontId="2" fillId="0" borderId="48" xfId="0" applyFont="1" applyBorder="1"/>
    <xf numFmtId="0" fontId="2" fillId="0" borderId="88" xfId="0" applyFont="1" applyBorder="1"/>
    <xf numFmtId="0" fontId="2" fillId="0" borderId="88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54" xfId="0" applyFont="1" applyBorder="1"/>
    <xf numFmtId="0" fontId="2" fillId="0" borderId="70" xfId="0" applyFont="1" applyBorder="1"/>
    <xf numFmtId="0" fontId="19" fillId="0" borderId="16" xfId="0" applyFont="1" applyBorder="1"/>
    <xf numFmtId="0" fontId="2" fillId="0" borderId="79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0" borderId="54" xfId="0" applyBorder="1" applyAlignment="1">
      <alignment horizontal="right"/>
    </xf>
    <xf numFmtId="0" fontId="0" fillId="0" borderId="35" xfId="0" applyBorder="1" applyAlignment="1">
      <alignment horizontal="center"/>
    </xf>
    <xf numFmtId="0" fontId="19" fillId="0" borderId="59" xfId="0" applyFont="1" applyBorder="1"/>
    <xf numFmtId="0" fontId="0" fillId="0" borderId="62" xfId="0" applyBorder="1" applyAlignment="1">
      <alignment horizontal="right"/>
    </xf>
    <xf numFmtId="0" fontId="28" fillId="0" borderId="2" xfId="0" applyFont="1" applyBorder="1"/>
    <xf numFmtId="0" fontId="0" fillId="0" borderId="44" xfId="0" applyBorder="1" applyAlignment="1">
      <alignment horizontal="right"/>
    </xf>
    <xf numFmtId="0" fontId="2" fillId="0" borderId="62" xfId="0" applyFont="1" applyBorder="1" applyAlignment="1">
      <alignment horizontal="right"/>
    </xf>
    <xf numFmtId="0" fontId="0" fillId="0" borderId="41" xfId="0" applyBorder="1" applyAlignment="1">
      <alignment horizontal="right"/>
    </xf>
    <xf numFmtId="0" fontId="2" fillId="0" borderId="83" xfId="0" applyFont="1" applyBorder="1"/>
    <xf numFmtId="0" fontId="29" fillId="0" borderId="35" xfId="0" applyFont="1" applyBorder="1"/>
    <xf numFmtId="0" fontId="18" fillId="0" borderId="15" xfId="0" applyFont="1" applyBorder="1" applyAlignment="1">
      <alignment horizontal="left"/>
    </xf>
    <xf numFmtId="0" fontId="13" fillId="0" borderId="3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4" fontId="15" fillId="0" borderId="0" xfId="0" applyNumberFormat="1" applyFont="1" applyBorder="1" applyAlignment="1">
      <alignment horizontal="center"/>
    </xf>
    <xf numFmtId="164" fontId="2" fillId="0" borderId="0" xfId="1" applyNumberFormat="1" applyFont="1" applyBorder="1"/>
    <xf numFmtId="164" fontId="23" fillId="0" borderId="0" xfId="1" applyNumberFormat="1" applyFont="1" applyBorder="1"/>
    <xf numFmtId="164" fontId="23" fillId="0" borderId="0" xfId="1" applyNumberFormat="1" applyFont="1" applyBorder="1" applyAlignment="1">
      <alignment horizontal="right"/>
    </xf>
    <xf numFmtId="164" fontId="22" fillId="0" borderId="0" xfId="1" applyNumberFormat="1" applyFont="1" applyBorder="1" applyAlignment="1">
      <alignment horizontal="right"/>
    </xf>
    <xf numFmtId="164" fontId="0" fillId="0" borderId="0" xfId="1" applyNumberFormat="1" applyFont="1" applyBorder="1"/>
    <xf numFmtId="164" fontId="8" fillId="0" borderId="0" xfId="1" applyNumberFormat="1" applyFont="1" applyBorder="1"/>
    <xf numFmtId="164" fontId="13" fillId="0" borderId="0" xfId="1" applyNumberFormat="1" applyFont="1" applyBorder="1"/>
    <xf numFmtId="164" fontId="4" fillId="0" borderId="0" xfId="1" applyNumberFormat="1" applyFont="1" applyBorder="1"/>
    <xf numFmtId="164" fontId="17" fillId="0" borderId="0" xfId="1" applyNumberFormat="1" applyFont="1" applyBorder="1"/>
    <xf numFmtId="0" fontId="2" fillId="0" borderId="74" xfId="0" applyFont="1" applyBorder="1" applyAlignment="1"/>
    <xf numFmtId="0" fontId="2" fillId="0" borderId="59" xfId="0" applyFont="1" applyBorder="1" applyAlignment="1"/>
    <xf numFmtId="0" fontId="30" fillId="0" borderId="0" xfId="0" applyFont="1" applyBorder="1"/>
    <xf numFmtId="0" fontId="6" fillId="0" borderId="66" xfId="0" applyFont="1" applyBorder="1" applyAlignment="1"/>
    <xf numFmtId="0" fontId="6" fillId="0" borderId="41" xfId="0" applyFont="1" applyBorder="1"/>
    <xf numFmtId="0" fontId="6" fillId="0" borderId="54" xfId="0" applyFont="1" applyBorder="1" applyAlignment="1">
      <alignment horizontal="right"/>
    </xf>
    <xf numFmtId="0" fontId="6" fillId="0" borderId="61" xfId="0" applyFont="1" applyBorder="1" applyAlignment="1">
      <alignment horizontal="right"/>
    </xf>
    <xf numFmtId="0" fontId="6" fillId="0" borderId="37" xfId="0" applyFont="1" applyBorder="1" applyAlignment="1">
      <alignment horizontal="right"/>
    </xf>
    <xf numFmtId="0" fontId="30" fillId="0" borderId="2" xfId="0" applyFont="1" applyBorder="1"/>
    <xf numFmtId="0" fontId="31" fillId="0" borderId="2" xfId="0" applyFont="1" applyBorder="1"/>
    <xf numFmtId="0" fontId="30" fillId="0" borderId="69" xfId="0" applyFont="1" applyFill="1" applyBorder="1"/>
    <xf numFmtId="0" fontId="30" fillId="0" borderId="69" xfId="0" applyFont="1" applyBorder="1"/>
    <xf numFmtId="0" fontId="0" fillId="0" borderId="41" xfId="0" applyBorder="1"/>
    <xf numFmtId="164" fontId="13" fillId="0" borderId="33" xfId="1" applyNumberFormat="1" applyFont="1" applyBorder="1"/>
    <xf numFmtId="3" fontId="19" fillId="0" borderId="79" xfId="0" applyNumberFormat="1" applyFont="1" applyBorder="1" applyAlignment="1">
      <alignment horizontal="right"/>
    </xf>
    <xf numFmtId="3" fontId="0" fillId="0" borderId="35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20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2" fillId="0" borderId="79" xfId="0" applyNumberFormat="1" applyFont="1" applyBorder="1" applyAlignment="1">
      <alignment horizontal="right"/>
    </xf>
    <xf numFmtId="3" fontId="20" fillId="0" borderId="35" xfId="0" applyNumberFormat="1" applyFont="1" applyBorder="1" applyAlignment="1">
      <alignment horizontal="right"/>
    </xf>
    <xf numFmtId="3" fontId="20" fillId="0" borderId="22" xfId="0" applyNumberFormat="1" applyFon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4" fillId="0" borderId="86" xfId="0" applyNumberFormat="1" applyFont="1" applyBorder="1" applyAlignment="1">
      <alignment horizontal="right"/>
    </xf>
    <xf numFmtId="164" fontId="2" fillId="0" borderId="43" xfId="1" applyNumberFormat="1" applyFont="1" applyBorder="1"/>
    <xf numFmtId="164" fontId="2" fillId="0" borderId="10" xfId="1" applyNumberFormat="1" applyFont="1" applyBorder="1" applyAlignment="1">
      <alignment horizontal="center"/>
    </xf>
    <xf numFmtId="0" fontId="4" fillId="0" borderId="37" xfId="0" applyFont="1" applyBorder="1"/>
    <xf numFmtId="0" fontId="4" fillId="0" borderId="64" xfId="0" applyFont="1" applyBorder="1"/>
    <xf numFmtId="0" fontId="4" fillId="0" borderId="79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32" fillId="0" borderId="0" xfId="0" applyFont="1"/>
    <xf numFmtId="0" fontId="33" fillId="0" borderId="69" xfId="0" applyFont="1" applyFill="1" applyBorder="1"/>
    <xf numFmtId="0" fontId="33" fillId="0" borderId="2" xfId="0" applyFont="1" applyBorder="1"/>
    <xf numFmtId="0" fontId="33" fillId="0" borderId="69" xfId="0" applyFont="1" applyBorder="1"/>
    <xf numFmtId="0" fontId="5" fillId="0" borderId="12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24" xfId="0" applyFont="1" applyBorder="1"/>
    <xf numFmtId="0" fontId="0" fillId="0" borderId="48" xfId="0" applyBorder="1"/>
    <xf numFmtId="0" fontId="0" fillId="0" borderId="11" xfId="0" applyBorder="1" applyAlignment="1">
      <alignment horizontal="right"/>
    </xf>
    <xf numFmtId="0" fontId="2" fillId="0" borderId="55" xfId="0" applyFont="1" applyBorder="1" applyAlignment="1">
      <alignment horizontal="right"/>
    </xf>
    <xf numFmtId="0" fontId="0" fillId="0" borderId="23" xfId="0" applyBorder="1" applyAlignment="1">
      <alignment horizontal="right"/>
    </xf>
    <xf numFmtId="0" fontId="1" fillId="0" borderId="40" xfId="0" applyFont="1" applyBorder="1"/>
    <xf numFmtId="0" fontId="15" fillId="0" borderId="41" xfId="0" applyFont="1" applyBorder="1" applyAlignment="1">
      <alignment horizontal="center"/>
    </xf>
    <xf numFmtId="0" fontId="15" fillId="0" borderId="46" xfId="0" applyFont="1" applyBorder="1" applyAlignment="1">
      <alignment horizontal="center"/>
    </xf>
    <xf numFmtId="0" fontId="19" fillId="0" borderId="15" xfId="0" applyFont="1" applyBorder="1"/>
    <xf numFmtId="0" fontId="2" fillId="0" borderId="56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0" fillId="0" borderId="63" xfId="0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61" xfId="0" applyBorder="1" applyAlignment="1">
      <alignment horizontal="center"/>
    </xf>
    <xf numFmtId="0" fontId="11" fillId="0" borderId="46" xfId="0" applyFont="1" applyBorder="1"/>
    <xf numFmtId="0" fontId="1" fillId="0" borderId="37" xfId="0" applyFont="1" applyBorder="1"/>
    <xf numFmtId="0" fontId="0" fillId="0" borderId="37" xfId="0" applyFont="1" applyBorder="1"/>
    <xf numFmtId="0" fontId="22" fillId="0" borderId="11" xfId="0" applyFont="1" applyBorder="1"/>
    <xf numFmtId="164" fontId="4" fillId="0" borderId="36" xfId="1" applyNumberFormat="1" applyFont="1" applyBorder="1" applyAlignment="1">
      <alignment horizontal="center"/>
    </xf>
    <xf numFmtId="49" fontId="2" fillId="0" borderId="12" xfId="0" applyNumberFormat="1" applyFont="1" applyBorder="1"/>
    <xf numFmtId="164" fontId="4" fillId="0" borderId="11" xfId="1" applyNumberFormat="1" applyFont="1" applyBorder="1" applyAlignment="1">
      <alignment horizontal="center"/>
    </xf>
    <xf numFmtId="164" fontId="6" fillId="0" borderId="11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  <xf numFmtId="164" fontId="4" fillId="0" borderId="46" xfId="1" applyNumberFormat="1" applyFont="1" applyBorder="1" applyAlignment="1">
      <alignment horizontal="center"/>
    </xf>
    <xf numFmtId="164" fontId="6" fillId="0" borderId="36" xfId="1" applyNumberFormat="1" applyFont="1" applyBorder="1" applyAlignment="1">
      <alignment horizontal="center"/>
    </xf>
    <xf numFmtId="164" fontId="4" fillId="0" borderId="32" xfId="1" applyNumberFormat="1" applyFont="1" applyBorder="1"/>
    <xf numFmtId="0" fontId="6" fillId="0" borderId="11" xfId="0" applyFont="1" applyBorder="1" applyAlignment="1">
      <alignment horizontal="center"/>
    </xf>
    <xf numFmtId="164" fontId="4" fillId="0" borderId="23" xfId="1" applyNumberFormat="1" applyFont="1" applyBorder="1" applyAlignment="1">
      <alignment horizontal="center"/>
    </xf>
    <xf numFmtId="0" fontId="4" fillId="0" borderId="69" xfId="0" applyFont="1" applyFill="1" applyBorder="1"/>
    <xf numFmtId="0" fontId="0" fillId="0" borderId="3" xfId="0" applyFont="1" applyBorder="1"/>
    <xf numFmtId="0" fontId="34" fillId="0" borderId="5" xfId="0" applyFont="1" applyBorder="1"/>
    <xf numFmtId="49" fontId="17" fillId="0" borderId="22" xfId="0" applyNumberFormat="1" applyFont="1" applyBorder="1" applyAlignment="1">
      <alignment horizontal="right"/>
    </xf>
    <xf numFmtId="49" fontId="7" fillId="0" borderId="6" xfId="0" applyNumberFormat="1" applyFont="1" applyBorder="1" applyAlignment="1">
      <alignment horizontal="left"/>
    </xf>
    <xf numFmtId="49" fontId="19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13" xfId="0" applyNumberFormat="1" applyFont="1" applyBorder="1"/>
    <xf numFmtId="0" fontId="13" fillId="0" borderId="64" xfId="0" applyFont="1" applyBorder="1"/>
    <xf numFmtId="0" fontId="13" fillId="0" borderId="12" xfId="0" applyFont="1" applyBorder="1"/>
    <xf numFmtId="49" fontId="17" fillId="0" borderId="22" xfId="0" applyNumberFormat="1" applyFont="1" applyBorder="1"/>
    <xf numFmtId="49" fontId="17" fillId="0" borderId="22" xfId="0" applyNumberFormat="1" applyFont="1" applyBorder="1" applyAlignment="1">
      <alignment horizontal="left"/>
    </xf>
    <xf numFmtId="0" fontId="17" fillId="0" borderId="22" xfId="0" applyFont="1" applyBorder="1" applyAlignment="1">
      <alignment horizontal="left"/>
    </xf>
    <xf numFmtId="49" fontId="17" fillId="0" borderId="22" xfId="0" applyNumberFormat="1" applyFont="1" applyBorder="1" applyAlignment="1">
      <alignment horizontal="center"/>
    </xf>
    <xf numFmtId="0" fontId="11" fillId="0" borderId="2" xfId="0" applyFont="1" applyBorder="1"/>
    <xf numFmtId="9" fontId="11" fillId="0" borderId="2" xfId="0" applyNumberFormat="1" applyFont="1" applyBorder="1"/>
    <xf numFmtId="0" fontId="25" fillId="0" borderId="69" xfId="0" applyFont="1" applyBorder="1"/>
    <xf numFmtId="0" fontId="0" fillId="0" borderId="5" xfId="0" applyFont="1" applyBorder="1"/>
    <xf numFmtId="0" fontId="0" fillId="0" borderId="68" xfId="0" applyBorder="1" applyAlignment="1">
      <alignment horizontal="center"/>
    </xf>
    <xf numFmtId="0" fontId="0" fillId="0" borderId="30" xfId="0" applyFill="1" applyBorder="1"/>
    <xf numFmtId="0" fontId="0" fillId="0" borderId="40" xfId="0" applyBorder="1" applyAlignment="1">
      <alignment horizontal="center"/>
    </xf>
    <xf numFmtId="0" fontId="0" fillId="0" borderId="65" xfId="0" applyFill="1" applyBorder="1"/>
    <xf numFmtId="0" fontId="0" fillId="0" borderId="37" xfId="0" applyFill="1" applyBorder="1" applyAlignment="1">
      <alignment horizontal="center"/>
    </xf>
    <xf numFmtId="49" fontId="7" fillId="0" borderId="44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49" fontId="7" fillId="0" borderId="64" xfId="0" applyNumberFormat="1" applyFont="1" applyBorder="1" applyAlignment="1">
      <alignment horizontal="left"/>
    </xf>
    <xf numFmtId="49" fontId="10" fillId="0" borderId="64" xfId="0" applyNumberFormat="1" applyFont="1" applyBorder="1" applyAlignment="1">
      <alignment horizontal="left"/>
    </xf>
    <xf numFmtId="49" fontId="10" fillId="0" borderId="30" xfId="0" applyNumberFormat="1" applyFont="1" applyFill="1" applyBorder="1" applyAlignment="1">
      <alignment horizontal="left"/>
    </xf>
    <xf numFmtId="49" fontId="13" fillId="0" borderId="16" xfId="0" applyNumberFormat="1" applyFont="1" applyBorder="1"/>
    <xf numFmtId="0" fontId="0" fillId="0" borderId="5" xfId="0" applyFont="1" applyBorder="1" applyAlignment="1">
      <alignment horizontal="right"/>
    </xf>
    <xf numFmtId="0" fontId="25" fillId="0" borderId="3" xfId="0" applyFont="1" applyBorder="1"/>
    <xf numFmtId="0" fontId="0" fillId="0" borderId="68" xfId="0" applyFont="1" applyBorder="1" applyAlignment="1">
      <alignment horizontal="right"/>
    </xf>
    <xf numFmtId="0" fontId="0" fillId="0" borderId="35" xfId="0" applyFont="1" applyBorder="1" applyAlignment="1">
      <alignment horizontal="right"/>
    </xf>
    <xf numFmtId="0" fontId="0" fillId="0" borderId="68" xfId="0" applyFont="1" applyBorder="1" applyAlignment="1">
      <alignment horizontal="left"/>
    </xf>
    <xf numFmtId="0" fontId="25" fillId="0" borderId="5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32" fillId="0" borderId="5" xfId="0" applyFont="1" applyBorder="1"/>
    <xf numFmtId="0" fontId="0" fillId="2" borderId="37" xfId="0" applyFill="1" applyBorder="1"/>
    <xf numFmtId="0" fontId="2" fillId="2" borderId="41" xfId="0" applyFont="1" applyFill="1" applyBorder="1"/>
    <xf numFmtId="0" fontId="13" fillId="0" borderId="5" xfId="0" applyFont="1" applyBorder="1" applyAlignment="1">
      <alignment horizontal="center"/>
    </xf>
    <xf numFmtId="49" fontId="21" fillId="0" borderId="2" xfId="0" applyNumberFormat="1" applyFont="1" applyBorder="1" applyAlignment="1">
      <alignment horizontal="left"/>
    </xf>
    <xf numFmtId="0" fontId="21" fillId="0" borderId="2" xfId="0" applyFont="1" applyFill="1" applyBorder="1"/>
    <xf numFmtId="0" fontId="0" fillId="0" borderId="2" xfId="0" applyFont="1" applyFill="1" applyBorder="1"/>
    <xf numFmtId="0" fontId="13" fillId="0" borderId="60" xfId="0" applyFont="1" applyBorder="1"/>
    <xf numFmtId="0" fontId="8" fillId="0" borderId="37" xfId="0" applyFont="1" applyBorder="1"/>
    <xf numFmtId="0" fontId="8" fillId="0" borderId="5" xfId="0" applyFont="1" applyBorder="1"/>
    <xf numFmtId="0" fontId="11" fillId="0" borderId="64" xfId="0" applyFont="1" applyBorder="1"/>
    <xf numFmtId="0" fontId="5" fillId="0" borderId="64" xfId="0" applyFont="1" applyFill="1" applyBorder="1"/>
    <xf numFmtId="0" fontId="5" fillId="0" borderId="64" xfId="0" applyFont="1" applyBorder="1"/>
    <xf numFmtId="49" fontId="0" fillId="0" borderId="0" xfId="0" applyNumberFormat="1"/>
    <xf numFmtId="0" fontId="0" fillId="0" borderId="13" xfId="0" applyFont="1" applyBorder="1"/>
    <xf numFmtId="0" fontId="11" fillId="0" borderId="13" xfId="0" applyFont="1" applyBorder="1"/>
    <xf numFmtId="0" fontId="11" fillId="0" borderId="64" xfId="0" applyFont="1" applyFill="1" applyBorder="1"/>
    <xf numFmtId="0" fontId="8" fillId="0" borderId="47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0" fillId="0" borderId="69" xfId="0" applyFont="1" applyBorder="1"/>
    <xf numFmtId="0" fontId="14" fillId="0" borderId="0" xfId="0" applyFont="1" applyBorder="1"/>
    <xf numFmtId="0" fontId="13" fillId="0" borderId="48" xfId="0" applyFont="1" applyBorder="1"/>
    <xf numFmtId="0" fontId="18" fillId="0" borderId="64" xfId="0" applyFont="1" applyBorder="1" applyAlignment="1">
      <alignment horizontal="left"/>
    </xf>
    <xf numFmtId="3" fontId="19" fillId="0" borderId="5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19" fillId="0" borderId="11" xfId="0" applyFont="1" applyBorder="1" applyAlignment="1">
      <alignment horizontal="right"/>
    </xf>
    <xf numFmtId="0" fontId="14" fillId="0" borderId="62" xfId="0" applyFont="1" applyBorder="1" applyAlignment="1">
      <alignment horizontal="left"/>
    </xf>
    <xf numFmtId="0" fontId="0" fillId="0" borderId="68" xfId="0" applyBorder="1" applyAlignment="1">
      <alignment horizontal="right"/>
    </xf>
    <xf numFmtId="3" fontId="0" fillId="0" borderId="68" xfId="0" applyNumberFormat="1" applyBorder="1" applyAlignment="1">
      <alignment horizontal="right"/>
    </xf>
    <xf numFmtId="0" fontId="0" fillId="0" borderId="79" xfId="0" applyBorder="1" applyAlignment="1">
      <alignment horizontal="right"/>
    </xf>
    <xf numFmtId="0" fontId="0" fillId="0" borderId="79" xfId="0" applyBorder="1"/>
    <xf numFmtId="3" fontId="0" fillId="0" borderId="79" xfId="0" applyNumberFormat="1" applyBorder="1" applyAlignment="1">
      <alignment horizontal="right"/>
    </xf>
    <xf numFmtId="0" fontId="26" fillId="0" borderId="15" xfId="0" applyFont="1" applyBorder="1" applyAlignment="1">
      <alignment horizontal="left"/>
    </xf>
    <xf numFmtId="0" fontId="21" fillId="0" borderId="79" xfId="0" applyFont="1" applyBorder="1"/>
    <xf numFmtId="0" fontId="4" fillId="0" borderId="79" xfId="0" applyFont="1" applyBorder="1" applyAlignment="1">
      <alignment horizontal="right"/>
    </xf>
    <xf numFmtId="3" fontId="4" fillId="0" borderId="79" xfId="0" applyNumberFormat="1" applyFont="1" applyBorder="1" applyAlignment="1">
      <alignment horizontal="right"/>
    </xf>
    <xf numFmtId="0" fontId="4" fillId="0" borderId="46" xfId="0" applyFont="1" applyBorder="1" applyAlignment="1">
      <alignment horizontal="right"/>
    </xf>
    <xf numFmtId="0" fontId="4" fillId="0" borderId="87" xfId="0" applyFont="1" applyBorder="1" applyAlignment="1">
      <alignment horizontal="right"/>
    </xf>
    <xf numFmtId="49" fontId="13" fillId="0" borderId="41" xfId="0" applyNumberFormat="1" applyFont="1" applyBorder="1" applyAlignment="1">
      <alignment horizontal="left"/>
    </xf>
    <xf numFmtId="49" fontId="13" fillId="0" borderId="15" xfId="0" applyNumberFormat="1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65" xfId="0" applyFont="1" applyBorder="1" applyAlignment="1">
      <alignment horizontal="left"/>
    </xf>
    <xf numFmtId="0" fontId="5" fillId="0" borderId="62" xfId="0" applyFont="1" applyFill="1" applyBorder="1"/>
    <xf numFmtId="0" fontId="35" fillId="0" borderId="42" xfId="0" applyFont="1" applyBorder="1"/>
    <xf numFmtId="0" fontId="35" fillId="0" borderId="82" xfId="0" applyFont="1" applyBorder="1"/>
    <xf numFmtId="0" fontId="22" fillId="0" borderId="42" xfId="0" applyFont="1" applyBorder="1"/>
    <xf numFmtId="0" fontId="22" fillId="0" borderId="15" xfId="0" applyFont="1" applyBorder="1"/>
    <xf numFmtId="0" fontId="0" fillId="0" borderId="55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69" xfId="0" applyFont="1" applyBorder="1" applyAlignment="1">
      <alignment horizontal="center"/>
    </xf>
    <xf numFmtId="0" fontId="0" fillId="0" borderId="69" xfId="0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0" fillId="0" borderId="71" xfId="0" applyBorder="1" applyAlignment="1">
      <alignment horizontal="center"/>
    </xf>
    <xf numFmtId="0" fontId="3" fillId="0" borderId="89" xfId="0" applyFont="1" applyBorder="1" applyAlignment="1">
      <alignment horizontal="center"/>
    </xf>
    <xf numFmtId="0" fontId="3" fillId="0" borderId="72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8" fillId="0" borderId="18" xfId="0" applyFont="1" applyBorder="1"/>
    <xf numFmtId="0" fontId="13" fillId="0" borderId="82" xfId="0" applyFont="1" applyBorder="1"/>
    <xf numFmtId="0" fontId="0" fillId="0" borderId="88" xfId="0" applyBorder="1"/>
    <xf numFmtId="0" fontId="2" fillId="0" borderId="89" xfId="0" applyFont="1" applyBorder="1"/>
    <xf numFmtId="0" fontId="4" fillId="0" borderId="42" xfId="0" applyFont="1" applyBorder="1"/>
    <xf numFmtId="0" fontId="13" fillId="0" borderId="60" xfId="0" applyFont="1" applyBorder="1" applyAlignment="1">
      <alignment horizontal="center"/>
    </xf>
    <xf numFmtId="0" fontId="0" fillId="0" borderId="89" xfId="0" applyBorder="1"/>
    <xf numFmtId="0" fontId="13" fillId="0" borderId="88" xfId="0" applyFont="1" applyBorder="1"/>
    <xf numFmtId="0" fontId="22" fillId="0" borderId="69" xfId="0" applyFont="1" applyBorder="1"/>
    <xf numFmtId="0" fontId="8" fillId="0" borderId="11" xfId="0" applyFont="1" applyBorder="1"/>
    <xf numFmtId="0" fontId="0" fillId="0" borderId="11" xfId="0" applyFont="1" applyBorder="1"/>
    <xf numFmtId="164" fontId="2" fillId="0" borderId="43" xfId="1" applyNumberFormat="1" applyFont="1" applyBorder="1" applyAlignment="1">
      <alignment horizontal="center"/>
    </xf>
    <xf numFmtId="164" fontId="4" fillId="0" borderId="72" xfId="1" applyNumberFormat="1" applyFont="1" applyBorder="1"/>
    <xf numFmtId="0" fontId="5" fillId="0" borderId="0" xfId="0" applyFont="1" applyAlignment="1">
      <alignment vertical="center"/>
    </xf>
    <xf numFmtId="14" fontId="13" fillId="0" borderId="88" xfId="0" applyNumberFormat="1" applyFont="1" applyBorder="1"/>
    <xf numFmtId="0" fontId="1" fillId="0" borderId="69" xfId="0" applyFont="1" applyBorder="1"/>
    <xf numFmtId="0" fontId="16" fillId="0" borderId="90" xfId="0" applyFont="1" applyBorder="1"/>
    <xf numFmtId="0" fontId="0" fillId="0" borderId="12" xfId="0" applyFont="1" applyBorder="1"/>
    <xf numFmtId="0" fontId="2" fillId="0" borderId="50" xfId="0" applyFont="1" applyBorder="1"/>
    <xf numFmtId="0" fontId="16" fillId="0" borderId="91" xfId="0" applyFont="1" applyBorder="1"/>
    <xf numFmtId="0" fontId="11" fillId="0" borderId="49" xfId="0" applyFont="1" applyBorder="1"/>
    <xf numFmtId="0" fontId="7" fillId="0" borderId="82" xfId="0" applyFont="1" applyBorder="1"/>
    <xf numFmtId="0" fontId="7" fillId="0" borderId="88" xfId="0" applyFont="1" applyBorder="1"/>
    <xf numFmtId="0" fontId="0" fillId="0" borderId="0" xfId="0" applyFill="1" applyBorder="1"/>
    <xf numFmtId="0" fontId="16" fillId="0" borderId="88" xfId="0" applyFont="1" applyBorder="1"/>
    <xf numFmtId="0" fontId="7" fillId="0" borderId="28" xfId="0" applyFont="1" applyBorder="1"/>
    <xf numFmtId="0" fontId="16" fillId="0" borderId="28" xfId="0" applyFont="1" applyBorder="1"/>
    <xf numFmtId="0" fontId="7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82" xfId="0" applyFont="1" applyBorder="1" applyAlignment="1">
      <alignment horizontal="center"/>
    </xf>
    <xf numFmtId="0" fontId="2" fillId="0" borderId="8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M21" sqref="M21"/>
    </sheetView>
  </sheetViews>
  <sheetFormatPr defaultRowHeight="12.75"/>
  <cols>
    <col min="1" max="1" width="5.28515625" customWidth="1"/>
    <col min="4" max="4" width="16" customWidth="1"/>
    <col min="5" max="5" width="9.7109375" customWidth="1"/>
    <col min="6" max="6" width="9.85546875" customWidth="1"/>
    <col min="8" max="8" width="9.5703125" customWidth="1"/>
  </cols>
  <sheetData>
    <row r="1" spans="1:8">
      <c r="A1" s="662" t="s">
        <v>306</v>
      </c>
      <c r="B1" s="662"/>
      <c r="C1" s="662"/>
      <c r="D1" s="662"/>
      <c r="E1" s="662"/>
      <c r="F1" s="662"/>
      <c r="G1" s="662"/>
      <c r="H1" s="662"/>
    </row>
    <row r="2" spans="1:8">
      <c r="A2" s="662" t="s">
        <v>304</v>
      </c>
      <c r="B2" s="662"/>
      <c r="C2" s="662"/>
      <c r="D2" s="662"/>
      <c r="E2" s="662"/>
      <c r="F2" s="662"/>
      <c r="G2" s="662"/>
      <c r="H2" s="662"/>
    </row>
    <row r="3" spans="1:8">
      <c r="A3" s="504"/>
      <c r="B3" s="504"/>
      <c r="C3" s="504"/>
      <c r="D3" s="504"/>
      <c r="E3" s="504"/>
      <c r="F3" s="504"/>
      <c r="G3" s="504"/>
      <c r="H3" s="504"/>
    </row>
    <row r="4" spans="1:8">
      <c r="A4" s="5" t="s">
        <v>30</v>
      </c>
      <c r="B4" s="5"/>
      <c r="C4" s="5"/>
      <c r="D4" s="5"/>
      <c r="E4" s="5"/>
      <c r="F4" s="5"/>
    </row>
    <row r="5" spans="1:8">
      <c r="A5" s="11"/>
      <c r="H5" s="11"/>
    </row>
    <row r="6" spans="1:8">
      <c r="A6" s="11"/>
      <c r="B6" s="661" t="s">
        <v>22</v>
      </c>
      <c r="C6" s="661"/>
      <c r="D6" s="661"/>
      <c r="E6" s="661"/>
      <c r="F6" s="661"/>
      <c r="G6" s="661"/>
      <c r="H6" s="11"/>
    </row>
    <row r="7" spans="1:8">
      <c r="A7" s="9" t="s">
        <v>1</v>
      </c>
      <c r="B7" s="11"/>
      <c r="C7" s="11" t="s">
        <v>183</v>
      </c>
      <c r="D7" s="11"/>
      <c r="E7" s="11"/>
      <c r="F7" s="11"/>
      <c r="G7" s="11"/>
      <c r="H7" s="9"/>
    </row>
    <row r="8" spans="1:8">
      <c r="A8" s="2"/>
      <c r="B8" s="9"/>
      <c r="C8" s="9"/>
      <c r="D8" s="497">
        <v>2015</v>
      </c>
      <c r="E8" s="9"/>
      <c r="F8" s="9"/>
      <c r="G8" s="9"/>
      <c r="H8" s="9"/>
    </row>
    <row r="9" spans="1:8" ht="13.5" thickBot="1">
      <c r="A9" s="2"/>
      <c r="B9" s="2"/>
      <c r="C9" s="2"/>
      <c r="D9" s="2"/>
      <c r="E9" s="2"/>
      <c r="F9" s="2"/>
      <c r="G9" s="2" t="s">
        <v>31</v>
      </c>
      <c r="H9" s="2"/>
    </row>
    <row r="10" spans="1:8" ht="13.5" thickBot="1">
      <c r="A10" s="24"/>
      <c r="B10" s="25"/>
      <c r="C10" s="26" t="s">
        <v>25</v>
      </c>
      <c r="D10" s="27"/>
      <c r="E10" s="28" t="s">
        <v>26</v>
      </c>
      <c r="F10" s="28" t="s">
        <v>27</v>
      </c>
      <c r="G10" s="25" t="s">
        <v>28</v>
      </c>
      <c r="H10" s="496" t="s">
        <v>23</v>
      </c>
    </row>
    <row r="11" spans="1:8" ht="13.5" thickBot="1">
      <c r="A11" s="29">
        <v>1</v>
      </c>
      <c r="B11" s="15"/>
      <c r="C11" s="16" t="s">
        <v>2</v>
      </c>
      <c r="D11" s="16"/>
      <c r="E11" s="51"/>
      <c r="F11" s="52">
        <v>2015</v>
      </c>
      <c r="G11" s="62"/>
      <c r="H11" s="632"/>
    </row>
    <row r="12" spans="1:8" s="5" customFormat="1">
      <c r="A12" s="30">
        <v>2</v>
      </c>
      <c r="B12" s="2"/>
      <c r="C12" s="13" t="s">
        <v>3</v>
      </c>
      <c r="D12" s="13"/>
      <c r="E12" s="48"/>
      <c r="F12" s="49"/>
      <c r="G12" s="623"/>
      <c r="H12" s="50"/>
    </row>
    <row r="13" spans="1:8" s="5" customFormat="1">
      <c r="A13" s="31">
        <v>3</v>
      </c>
      <c r="B13" s="21" t="s">
        <v>7</v>
      </c>
      <c r="C13" s="1"/>
      <c r="D13" s="6"/>
      <c r="E13" s="454" t="s">
        <v>40</v>
      </c>
      <c r="F13" s="577" t="s">
        <v>305</v>
      </c>
      <c r="G13" s="624"/>
      <c r="H13" s="631" t="s">
        <v>65</v>
      </c>
    </row>
    <row r="14" spans="1:8">
      <c r="A14" s="30">
        <v>4</v>
      </c>
      <c r="B14" s="3" t="s">
        <v>215</v>
      </c>
      <c r="C14" s="3"/>
      <c r="D14" s="3"/>
      <c r="E14" s="54">
        <v>4987</v>
      </c>
      <c r="F14" s="8">
        <v>1420</v>
      </c>
      <c r="G14" s="625"/>
      <c r="H14" s="17">
        <v>6407</v>
      </c>
    </row>
    <row r="15" spans="1:8">
      <c r="A15" s="31">
        <v>5</v>
      </c>
      <c r="B15" s="3" t="s">
        <v>238</v>
      </c>
      <c r="C15" s="3"/>
      <c r="D15" s="3"/>
      <c r="E15" s="54">
        <v>7718</v>
      </c>
      <c r="F15" s="8">
        <v>100</v>
      </c>
      <c r="G15" s="625"/>
      <c r="H15" s="17">
        <v>7818</v>
      </c>
    </row>
    <row r="16" spans="1:8">
      <c r="A16" s="30">
        <v>6</v>
      </c>
      <c r="B16" s="3" t="s">
        <v>15</v>
      </c>
      <c r="C16" s="3"/>
      <c r="D16" s="3"/>
      <c r="E16" s="54">
        <v>17235</v>
      </c>
      <c r="F16" s="8">
        <v>1905</v>
      </c>
      <c r="G16" s="625"/>
      <c r="H16" s="17">
        <v>19140</v>
      </c>
    </row>
    <row r="17" spans="1:8">
      <c r="A17" s="31">
        <v>7</v>
      </c>
      <c r="B17" s="3" t="s">
        <v>269</v>
      </c>
      <c r="C17" s="3"/>
      <c r="D17" s="3"/>
      <c r="E17" s="54">
        <v>41568</v>
      </c>
      <c r="F17" s="8">
        <v>5341</v>
      </c>
      <c r="G17" s="625"/>
      <c r="H17" s="17">
        <v>46909</v>
      </c>
    </row>
    <row r="18" spans="1:8">
      <c r="A18" s="30">
        <v>8</v>
      </c>
      <c r="B18" s="572" t="s">
        <v>5</v>
      </c>
      <c r="C18" s="572"/>
      <c r="D18" s="573"/>
      <c r="E18" s="54">
        <v>2065</v>
      </c>
      <c r="F18" s="8">
        <v>243</v>
      </c>
      <c r="G18" s="625"/>
      <c r="H18" s="17">
        <v>2308</v>
      </c>
    </row>
    <row r="19" spans="1:8">
      <c r="A19" s="31">
        <v>9</v>
      </c>
      <c r="B19" s="3" t="s">
        <v>274</v>
      </c>
      <c r="C19" s="3"/>
      <c r="D19" s="3"/>
      <c r="E19" s="54"/>
      <c r="F19" s="8">
        <v>4166</v>
      </c>
      <c r="G19" s="625"/>
      <c r="H19" s="17">
        <v>4166</v>
      </c>
    </row>
    <row r="20" spans="1:8">
      <c r="A20" s="30">
        <v>10</v>
      </c>
      <c r="B20" s="4" t="s">
        <v>6</v>
      </c>
      <c r="C20" s="4"/>
      <c r="D20" s="4"/>
      <c r="E20" s="55">
        <f>SUM(E14:E19)</f>
        <v>73573</v>
      </c>
      <c r="F20" s="10">
        <f>SUM(F14:F19)</f>
        <v>13175</v>
      </c>
      <c r="G20" s="626"/>
      <c r="H20" s="18">
        <f>SUM(H14:H19)</f>
        <v>86748</v>
      </c>
    </row>
    <row r="21" spans="1:8">
      <c r="A21" s="31">
        <v>11</v>
      </c>
      <c r="B21" s="3"/>
      <c r="C21" s="3"/>
      <c r="D21" s="3"/>
      <c r="E21" s="54"/>
      <c r="F21" s="8"/>
      <c r="G21" s="625"/>
      <c r="H21" s="17"/>
    </row>
    <row r="22" spans="1:8">
      <c r="A22" s="30">
        <v>12</v>
      </c>
      <c r="B22" s="4" t="s">
        <v>8</v>
      </c>
      <c r="C22" s="3"/>
      <c r="D22" s="3"/>
      <c r="E22" s="54"/>
      <c r="F22" s="8"/>
      <c r="G22" s="625"/>
      <c r="H22" s="17"/>
    </row>
    <row r="23" spans="1:8">
      <c r="A23" s="31">
        <v>13</v>
      </c>
      <c r="B23" s="3" t="s">
        <v>9</v>
      </c>
      <c r="C23" s="3"/>
      <c r="D23" s="3"/>
      <c r="E23" s="54">
        <v>30681</v>
      </c>
      <c r="F23" s="8">
        <v>0</v>
      </c>
      <c r="G23" s="625"/>
      <c r="H23" s="17">
        <v>30681</v>
      </c>
    </row>
    <row r="24" spans="1:8">
      <c r="A24" s="30">
        <v>14</v>
      </c>
      <c r="B24" s="3" t="s">
        <v>202</v>
      </c>
      <c r="C24" s="3"/>
      <c r="D24" s="3"/>
      <c r="E24" s="54">
        <v>5693</v>
      </c>
      <c r="F24" s="8">
        <v>0</v>
      </c>
      <c r="G24" s="625"/>
      <c r="H24" s="17">
        <v>5693</v>
      </c>
    </row>
    <row r="25" spans="1:8">
      <c r="A25" s="31">
        <v>15</v>
      </c>
      <c r="B25" s="3" t="s">
        <v>10</v>
      </c>
      <c r="C25" s="3"/>
      <c r="D25" s="3"/>
      <c r="E25" s="54">
        <v>30158</v>
      </c>
      <c r="F25" s="8">
        <v>6659</v>
      </c>
      <c r="G25" s="625"/>
      <c r="H25" s="17">
        <v>36817</v>
      </c>
    </row>
    <row r="26" spans="1:8">
      <c r="A26" s="30">
        <v>16</v>
      </c>
      <c r="B26" s="3" t="s">
        <v>20</v>
      </c>
      <c r="C26" s="3"/>
      <c r="D26" s="3"/>
      <c r="E26" s="54">
        <v>5231</v>
      </c>
      <c r="F26" s="8">
        <v>1660</v>
      </c>
      <c r="G26" s="625"/>
      <c r="H26" s="17">
        <v>6891</v>
      </c>
    </row>
    <row r="27" spans="1:8">
      <c r="A27" s="31">
        <v>17</v>
      </c>
      <c r="B27" s="19" t="s">
        <v>24</v>
      </c>
      <c r="C27" s="19"/>
      <c r="D27" s="19"/>
      <c r="E27" s="54">
        <v>1768</v>
      </c>
      <c r="F27" s="8">
        <v>0</v>
      </c>
      <c r="G27" s="625"/>
      <c r="H27" s="17">
        <v>1768</v>
      </c>
    </row>
    <row r="28" spans="1:8">
      <c r="A28" s="30">
        <v>18</v>
      </c>
      <c r="B28" s="3" t="s">
        <v>11</v>
      </c>
      <c r="C28" s="3"/>
      <c r="D28" s="3"/>
      <c r="E28" s="558">
        <v>42</v>
      </c>
      <c r="F28" s="8">
        <v>795</v>
      </c>
      <c r="G28" s="625"/>
      <c r="H28" s="17">
        <v>837</v>
      </c>
    </row>
    <row r="29" spans="1:8">
      <c r="A29" s="31">
        <v>19</v>
      </c>
      <c r="B29" s="3" t="s">
        <v>275</v>
      </c>
      <c r="C29" s="3"/>
      <c r="D29" s="3"/>
      <c r="E29" s="54"/>
      <c r="F29" s="8">
        <v>4856</v>
      </c>
      <c r="G29" s="625"/>
      <c r="H29" s="17">
        <v>4856</v>
      </c>
    </row>
    <row r="30" spans="1:8">
      <c r="A30" s="30">
        <v>20</v>
      </c>
      <c r="B30" s="4" t="s">
        <v>12</v>
      </c>
      <c r="C30" s="4"/>
      <c r="D30" s="4"/>
      <c r="E30" s="55">
        <v>73573</v>
      </c>
      <c r="F30" s="10">
        <f>SUM(F23:F29)</f>
        <v>13970</v>
      </c>
      <c r="G30" s="626"/>
      <c r="H30" s="18">
        <f>SUM(H23:H29)</f>
        <v>87543</v>
      </c>
    </row>
    <row r="31" spans="1:8">
      <c r="A31" s="31">
        <v>21</v>
      </c>
      <c r="B31" s="3"/>
      <c r="C31" s="3"/>
      <c r="D31" s="3"/>
      <c r="E31" s="54"/>
      <c r="F31" s="8"/>
      <c r="G31" s="625"/>
      <c r="H31" s="17"/>
    </row>
    <row r="32" spans="1:8">
      <c r="A32" s="30">
        <v>22</v>
      </c>
      <c r="B32" s="4"/>
      <c r="C32" s="12" t="s">
        <v>13</v>
      </c>
      <c r="D32" s="12"/>
      <c r="E32" s="14"/>
      <c r="F32" s="14"/>
      <c r="G32" s="14"/>
      <c r="H32" s="18"/>
    </row>
    <row r="33" spans="1:8">
      <c r="A33" s="31">
        <v>23</v>
      </c>
      <c r="B33" s="4"/>
      <c r="C33" s="12"/>
      <c r="D33" s="12"/>
      <c r="E33" s="14"/>
      <c r="F33" s="14"/>
      <c r="G33" s="14"/>
      <c r="H33" s="18"/>
    </row>
    <row r="34" spans="1:8">
      <c r="A34" s="30">
        <v>24</v>
      </c>
      <c r="B34" s="4" t="s">
        <v>7</v>
      </c>
      <c r="C34" s="3"/>
      <c r="D34" s="3"/>
      <c r="E34" s="54"/>
      <c r="F34" s="8"/>
      <c r="G34" s="625"/>
      <c r="H34" s="17"/>
    </row>
    <row r="35" spans="1:8">
      <c r="A35" s="31">
        <v>25</v>
      </c>
      <c r="B35" s="3" t="s">
        <v>5</v>
      </c>
      <c r="C35" s="3"/>
      <c r="D35" s="3"/>
      <c r="E35" s="54">
        <v>4000</v>
      </c>
      <c r="F35" s="8">
        <v>0</v>
      </c>
      <c r="G35" s="625"/>
      <c r="H35" s="17">
        <v>4000</v>
      </c>
    </row>
    <row r="36" spans="1:8">
      <c r="A36" s="30">
        <v>26</v>
      </c>
      <c r="B36" s="3" t="s">
        <v>14</v>
      </c>
      <c r="C36" s="3"/>
      <c r="D36" s="3"/>
      <c r="E36" s="54">
        <v>4875</v>
      </c>
      <c r="F36" s="8">
        <v>10455</v>
      </c>
      <c r="G36" s="625"/>
      <c r="H36" s="17">
        <v>15330</v>
      </c>
    </row>
    <row r="37" spans="1:8">
      <c r="A37" s="31">
        <v>27</v>
      </c>
      <c r="B37" s="3" t="s">
        <v>268</v>
      </c>
      <c r="C37" s="3"/>
      <c r="D37" s="3"/>
      <c r="E37" s="54">
        <v>2000</v>
      </c>
      <c r="F37" s="8">
        <v>3000</v>
      </c>
      <c r="G37" s="625"/>
      <c r="H37" s="17">
        <v>5000</v>
      </c>
    </row>
    <row r="38" spans="1:8">
      <c r="A38" s="30">
        <v>28</v>
      </c>
      <c r="B38" s="3" t="s">
        <v>276</v>
      </c>
      <c r="C38" s="3"/>
      <c r="D38" s="3"/>
      <c r="E38" s="54"/>
      <c r="F38" s="8">
        <v>10455</v>
      </c>
      <c r="G38" s="625"/>
      <c r="H38" s="17">
        <v>10455</v>
      </c>
    </row>
    <row r="39" spans="1:8">
      <c r="A39" s="31">
        <v>29</v>
      </c>
      <c r="B39" s="3"/>
      <c r="C39" s="3"/>
      <c r="D39" s="3"/>
      <c r="E39" s="54"/>
      <c r="F39" s="8"/>
      <c r="G39" s="625"/>
      <c r="H39" s="17"/>
    </row>
    <row r="40" spans="1:8">
      <c r="A40" s="30">
        <v>30</v>
      </c>
      <c r="B40" s="3"/>
      <c r="C40" s="3"/>
      <c r="D40" s="3"/>
      <c r="E40" s="54"/>
      <c r="F40" s="8"/>
      <c r="G40" s="625"/>
      <c r="H40" s="17"/>
    </row>
    <row r="41" spans="1:8">
      <c r="A41" s="31">
        <v>31</v>
      </c>
      <c r="B41" s="4" t="s">
        <v>6</v>
      </c>
      <c r="C41" s="4"/>
      <c r="D41" s="4"/>
      <c r="E41" s="55">
        <f>E35+E36+E37+E38+E39+E40</f>
        <v>10875</v>
      </c>
      <c r="F41" s="10">
        <f>SUM(F35:F38)</f>
        <v>23910</v>
      </c>
      <c r="G41" s="626"/>
      <c r="H41" s="18">
        <f>SUM(H35:H38)</f>
        <v>34785</v>
      </c>
    </row>
    <row r="42" spans="1:8">
      <c r="A42" s="30">
        <v>32</v>
      </c>
      <c r="B42" s="3"/>
      <c r="C42" s="3"/>
      <c r="D42" s="3"/>
      <c r="E42" s="54"/>
      <c r="F42" s="8"/>
      <c r="G42" s="625"/>
      <c r="H42" s="17"/>
    </row>
    <row r="43" spans="1:8">
      <c r="A43" s="31">
        <v>33</v>
      </c>
      <c r="B43" s="4" t="s">
        <v>8</v>
      </c>
      <c r="C43" s="3"/>
      <c r="D43" s="3"/>
      <c r="E43" s="54"/>
      <c r="F43" s="8"/>
      <c r="G43" s="625"/>
      <c r="H43" s="17"/>
    </row>
    <row r="44" spans="1:8">
      <c r="A44" s="30">
        <v>34</v>
      </c>
      <c r="B44" s="3" t="s">
        <v>16</v>
      </c>
      <c r="C44" s="3"/>
      <c r="D44" s="3"/>
      <c r="E44" s="54">
        <v>10875</v>
      </c>
      <c r="F44" s="8">
        <v>12560</v>
      </c>
      <c r="G44" s="625"/>
      <c r="H44" s="17">
        <v>23435</v>
      </c>
    </row>
    <row r="45" spans="1:8">
      <c r="A45" s="31">
        <v>35</v>
      </c>
      <c r="B45" s="3" t="s">
        <v>17</v>
      </c>
      <c r="C45" s="3"/>
      <c r="D45" s="3"/>
      <c r="E45" s="54"/>
      <c r="F45" s="8"/>
      <c r="G45" s="625"/>
      <c r="H45" s="17"/>
    </row>
    <row r="46" spans="1:8">
      <c r="A46" s="30">
        <v>36</v>
      </c>
      <c r="B46" s="3" t="s">
        <v>0</v>
      </c>
      <c r="C46" s="3"/>
      <c r="D46" s="3"/>
      <c r="E46" s="54"/>
      <c r="F46" s="8">
        <v>100</v>
      </c>
      <c r="G46" s="625"/>
      <c r="H46" s="17">
        <v>100</v>
      </c>
    </row>
    <row r="47" spans="1:8">
      <c r="A47" s="31">
        <v>37</v>
      </c>
      <c r="B47" s="3" t="s">
        <v>277</v>
      </c>
      <c r="C47" s="3"/>
      <c r="D47" s="3"/>
      <c r="E47" s="54"/>
      <c r="F47" s="8">
        <v>10455</v>
      </c>
      <c r="G47" s="625"/>
      <c r="H47" s="17">
        <v>10455</v>
      </c>
    </row>
    <row r="48" spans="1:8">
      <c r="A48" s="30">
        <v>38</v>
      </c>
      <c r="B48" s="3"/>
      <c r="C48" s="3"/>
      <c r="D48" s="3"/>
      <c r="E48" s="54"/>
      <c r="F48" s="8"/>
      <c r="G48" s="625"/>
      <c r="H48" s="17"/>
    </row>
    <row r="49" spans="1:8">
      <c r="A49" s="31">
        <v>39</v>
      </c>
      <c r="B49" s="4" t="s">
        <v>12</v>
      </c>
      <c r="C49" s="4"/>
      <c r="D49" s="4"/>
      <c r="E49" s="55">
        <f>E42+E43+E44+E45+E46+E47+E48</f>
        <v>10875</v>
      </c>
      <c r="F49" s="10">
        <f>SUM(F44:F47)</f>
        <v>23115</v>
      </c>
      <c r="G49" s="626"/>
      <c r="H49" s="18">
        <f>SUM(H44:H47)</f>
        <v>33990</v>
      </c>
    </row>
    <row r="50" spans="1:8" ht="13.5" thickBot="1">
      <c r="A50" s="30">
        <v>40</v>
      </c>
      <c r="B50" s="32"/>
      <c r="C50" s="32"/>
      <c r="D50" s="32"/>
      <c r="E50" s="56"/>
      <c r="F50" s="33"/>
      <c r="G50" s="627"/>
      <c r="H50" s="34"/>
    </row>
    <row r="51" spans="1:8">
      <c r="A51" s="31">
        <v>41</v>
      </c>
      <c r="B51" s="39" t="s">
        <v>18</v>
      </c>
      <c r="C51" s="40"/>
      <c r="D51" s="40"/>
      <c r="E51" s="57">
        <f>E20+E41</f>
        <v>84448</v>
      </c>
      <c r="F51" s="41">
        <f>F20+F41</f>
        <v>37085</v>
      </c>
      <c r="G51" s="628"/>
      <c r="H51" s="42">
        <f>H20+H41</f>
        <v>121533</v>
      </c>
    </row>
    <row r="52" spans="1:8" ht="13.5" thickBot="1">
      <c r="A52" s="30">
        <v>42</v>
      </c>
      <c r="B52" s="43" t="s">
        <v>19</v>
      </c>
      <c r="C52" s="44"/>
      <c r="D52" s="44"/>
      <c r="E52" s="58">
        <f>E30+E49</f>
        <v>84448</v>
      </c>
      <c r="F52" s="45">
        <f>F30+F49</f>
        <v>37085</v>
      </c>
      <c r="G52" s="629"/>
      <c r="H52" s="46">
        <f>H30+H49</f>
        <v>121533</v>
      </c>
    </row>
    <row r="53" spans="1:8" ht="13.5" thickBot="1">
      <c r="A53" s="23"/>
      <c r="B53" s="35"/>
      <c r="C53" s="35"/>
      <c r="D53" s="36"/>
      <c r="E53" s="37"/>
      <c r="F53" s="37"/>
      <c r="G53" s="630"/>
      <c r="H53" s="38"/>
    </row>
    <row r="54" spans="1:8">
      <c r="A54" s="2"/>
      <c r="B54" s="2"/>
      <c r="C54" s="2"/>
      <c r="D54" s="2"/>
      <c r="E54" s="7"/>
      <c r="F54" s="7"/>
      <c r="G54" s="7"/>
      <c r="H54" s="7"/>
    </row>
    <row r="55" spans="1:8">
      <c r="A55" s="2"/>
      <c r="B55" s="2"/>
      <c r="C55" s="2"/>
      <c r="D55" s="2"/>
      <c r="E55" s="2"/>
      <c r="F55" s="2"/>
      <c r="G55" s="2"/>
      <c r="H55" s="2"/>
    </row>
  </sheetData>
  <mergeCells count="3">
    <mergeCell ref="B6:G6"/>
    <mergeCell ref="A1:H1"/>
    <mergeCell ref="A2:H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M3" sqref="M3"/>
    </sheetView>
  </sheetViews>
  <sheetFormatPr defaultRowHeight="12.75"/>
  <cols>
    <col min="1" max="1" width="3.7109375" customWidth="1"/>
    <col min="4" max="4" width="13" customWidth="1"/>
    <col min="5" max="5" width="8.7109375" customWidth="1"/>
    <col min="6" max="6" width="8.85546875" customWidth="1"/>
    <col min="7" max="7" width="6.42578125" customWidth="1"/>
    <col min="8" max="8" width="7.7109375" customWidth="1"/>
    <col min="9" max="9" width="7.140625" customWidth="1"/>
    <col min="10" max="10" width="7.42578125" customWidth="1"/>
    <col min="11" max="12" width="7.7109375" customWidth="1"/>
    <col min="13" max="13" width="6.7109375" customWidth="1"/>
    <col min="14" max="14" width="7.42578125" customWidth="1"/>
    <col min="15" max="15" width="6.85546875" customWidth="1"/>
    <col min="16" max="16" width="8.140625" customWidth="1"/>
    <col min="17" max="17" width="8" customWidth="1"/>
    <col min="18" max="18" width="8.28515625" customWidth="1"/>
  </cols>
  <sheetData>
    <row r="1" spans="1:18">
      <c r="D1" s="662" t="s">
        <v>316</v>
      </c>
      <c r="E1" s="662"/>
      <c r="F1" s="662"/>
      <c r="G1" s="662"/>
      <c r="H1" s="662"/>
      <c r="I1" s="662"/>
      <c r="J1" s="662"/>
      <c r="K1" s="662"/>
      <c r="L1" s="662"/>
      <c r="M1" s="662"/>
      <c r="N1" s="662"/>
    </row>
    <row r="2" spans="1:18">
      <c r="D2" s="662" t="s">
        <v>307</v>
      </c>
      <c r="E2" s="662"/>
      <c r="F2" s="662"/>
      <c r="G2" s="662"/>
      <c r="H2" s="662"/>
      <c r="I2" s="662"/>
      <c r="J2" s="662"/>
      <c r="K2" s="662"/>
      <c r="L2" s="662"/>
      <c r="M2" s="662"/>
      <c r="N2" s="662"/>
    </row>
    <row r="3" spans="1:18">
      <c r="D3" s="504"/>
      <c r="F3" s="2"/>
      <c r="G3" s="2"/>
      <c r="H3" s="2"/>
      <c r="I3" s="2"/>
    </row>
    <row r="4" spans="1:18">
      <c r="A4" s="5" t="s">
        <v>30</v>
      </c>
      <c r="B4" s="5"/>
      <c r="C4" s="5"/>
      <c r="D4" s="5"/>
    </row>
    <row r="5" spans="1:18">
      <c r="A5" s="5"/>
      <c r="B5" s="5"/>
      <c r="C5" s="5"/>
      <c r="D5" s="5"/>
      <c r="E5" s="5" t="s">
        <v>185</v>
      </c>
      <c r="H5" s="5"/>
      <c r="I5" s="5"/>
      <c r="J5" s="5"/>
      <c r="K5" s="5"/>
      <c r="L5" s="5"/>
      <c r="M5" s="5"/>
      <c r="N5" s="5"/>
      <c r="O5" s="5"/>
      <c r="P5" s="5"/>
    </row>
    <row r="6" spans="1:18" ht="13.5" thickBot="1">
      <c r="A6" s="5"/>
      <c r="B6" s="5"/>
      <c r="C6" s="5"/>
      <c r="D6" s="5"/>
      <c r="E6" s="5"/>
      <c r="F6" s="5"/>
      <c r="G6" s="5">
        <v>2015</v>
      </c>
      <c r="H6" s="5"/>
      <c r="I6" s="5"/>
      <c r="J6" s="5"/>
      <c r="K6" s="5"/>
      <c r="L6" s="5"/>
      <c r="M6" s="5"/>
      <c r="N6" s="5"/>
      <c r="O6" s="5"/>
      <c r="P6" s="59" t="s">
        <v>31</v>
      </c>
    </row>
    <row r="7" spans="1:18" ht="13.5" thickBot="1">
      <c r="A7" s="60"/>
      <c r="B7" s="61"/>
      <c r="C7" s="62" t="s">
        <v>25</v>
      </c>
      <c r="D7" s="62"/>
      <c r="E7" s="109" t="s">
        <v>26</v>
      </c>
      <c r="F7" s="110"/>
      <c r="G7" s="109" t="s">
        <v>27</v>
      </c>
      <c r="H7" s="110"/>
      <c r="I7" s="109" t="s">
        <v>28</v>
      </c>
      <c r="J7" s="110"/>
      <c r="K7" s="109" t="s">
        <v>23</v>
      </c>
      <c r="L7" s="110"/>
      <c r="M7" s="109" t="s">
        <v>29</v>
      </c>
      <c r="N7" s="110"/>
      <c r="O7" s="109" t="s">
        <v>32</v>
      </c>
      <c r="P7" s="110"/>
      <c r="Q7" s="111" t="s">
        <v>33</v>
      </c>
      <c r="R7" s="112"/>
    </row>
    <row r="8" spans="1:18" ht="13.5" thickBot="1">
      <c r="A8" s="63">
        <v>1</v>
      </c>
      <c r="B8" s="16" t="s">
        <v>34</v>
      </c>
      <c r="C8" s="16" t="s">
        <v>35</v>
      </c>
      <c r="D8" s="64"/>
      <c r="E8" s="113" t="s">
        <v>36</v>
      </c>
      <c r="F8" s="114"/>
      <c r="G8" s="115" t="s">
        <v>239</v>
      </c>
      <c r="H8" s="116"/>
      <c r="I8" s="115" t="s">
        <v>37</v>
      </c>
      <c r="J8" s="117"/>
      <c r="K8" s="118" t="s">
        <v>38</v>
      </c>
      <c r="L8" s="119"/>
      <c r="M8" s="120" t="s">
        <v>39</v>
      </c>
      <c r="N8" s="116"/>
      <c r="O8" s="113" t="s">
        <v>55</v>
      </c>
      <c r="P8" s="633"/>
      <c r="Q8" s="65"/>
      <c r="R8" s="121" t="s">
        <v>56</v>
      </c>
    </row>
    <row r="9" spans="1:18" ht="13.5" thickBot="1">
      <c r="A9" s="66">
        <v>2</v>
      </c>
      <c r="B9" s="67"/>
      <c r="C9" s="67"/>
      <c r="D9" s="68"/>
      <c r="E9" s="69" t="s">
        <v>40</v>
      </c>
      <c r="F9" s="70" t="s">
        <v>41</v>
      </c>
      <c r="G9" s="69" t="s">
        <v>40</v>
      </c>
      <c r="H9" s="70" t="s">
        <v>41</v>
      </c>
      <c r="I9" s="69" t="s">
        <v>40</v>
      </c>
      <c r="J9" s="70" t="s">
        <v>41</v>
      </c>
      <c r="K9" s="69" t="s">
        <v>40</v>
      </c>
      <c r="L9" s="70" t="s">
        <v>41</v>
      </c>
      <c r="M9" s="69" t="s">
        <v>40</v>
      </c>
      <c r="N9" s="70" t="s">
        <v>41</v>
      </c>
      <c r="O9" s="69" t="s">
        <v>40</v>
      </c>
      <c r="P9" s="70" t="s">
        <v>41</v>
      </c>
      <c r="Q9" s="69" t="s">
        <v>40</v>
      </c>
      <c r="R9" s="70" t="s">
        <v>41</v>
      </c>
    </row>
    <row r="10" spans="1:18">
      <c r="A10" s="71">
        <v>3</v>
      </c>
      <c r="B10" s="15" t="s">
        <v>42</v>
      </c>
      <c r="C10" s="16"/>
      <c r="D10" s="64"/>
      <c r="E10" s="72"/>
      <c r="F10" s="72"/>
      <c r="G10" s="72"/>
      <c r="H10" s="73"/>
      <c r="I10" s="72"/>
      <c r="J10" s="73"/>
      <c r="K10" s="72"/>
      <c r="L10" s="73"/>
      <c r="M10" s="72"/>
      <c r="N10" s="73"/>
      <c r="O10" s="72"/>
      <c r="P10" s="73"/>
      <c r="Q10" s="103"/>
      <c r="R10" s="104"/>
    </row>
    <row r="11" spans="1:18">
      <c r="A11" s="71">
        <v>4</v>
      </c>
      <c r="B11" s="559" t="s">
        <v>249</v>
      </c>
      <c r="C11" s="74" t="s">
        <v>43</v>
      </c>
      <c r="D11" s="75"/>
      <c r="E11" s="76"/>
      <c r="F11" s="76"/>
      <c r="G11" s="76"/>
      <c r="H11" s="77"/>
      <c r="I11" s="76"/>
      <c r="J11" s="77"/>
      <c r="K11" s="76"/>
      <c r="L11" s="77"/>
      <c r="M11" s="76"/>
      <c r="N11" s="77"/>
      <c r="O11" s="76"/>
      <c r="P11" s="77"/>
      <c r="Q11" s="20">
        <f t="shared" ref="Q11:Q22" si="0">E11+G11+I11+K11+M11+O11</f>
        <v>0</v>
      </c>
      <c r="R11" s="77">
        <f t="shared" ref="R11:R22" si="1">F11+H11+J11+L11+N11+P11</f>
        <v>0</v>
      </c>
    </row>
    <row r="12" spans="1:18">
      <c r="A12" s="71">
        <v>5</v>
      </c>
      <c r="B12" s="560" t="s">
        <v>250</v>
      </c>
      <c r="C12" s="47" t="s">
        <v>163</v>
      </c>
      <c r="D12" s="47"/>
      <c r="E12" s="76">
        <v>2</v>
      </c>
      <c r="F12" s="76">
        <v>2</v>
      </c>
      <c r="G12" s="76"/>
      <c r="H12" s="77"/>
      <c r="I12" s="76"/>
      <c r="J12" s="77"/>
      <c r="K12" s="76"/>
      <c r="L12" s="77">
        <v>76</v>
      </c>
      <c r="M12" s="76"/>
      <c r="N12" s="77"/>
      <c r="O12" s="76">
        <v>2065</v>
      </c>
      <c r="P12" s="77">
        <v>2308</v>
      </c>
      <c r="Q12" s="20">
        <f t="shared" si="0"/>
        <v>2067</v>
      </c>
      <c r="R12" s="77">
        <f t="shared" si="1"/>
        <v>2386</v>
      </c>
    </row>
    <row r="13" spans="1:18">
      <c r="A13" s="71">
        <v>6</v>
      </c>
      <c r="B13" s="560" t="s">
        <v>251</v>
      </c>
      <c r="C13" s="47" t="s">
        <v>44</v>
      </c>
      <c r="D13" s="47"/>
      <c r="E13" s="76"/>
      <c r="F13" s="76"/>
      <c r="G13" s="76"/>
      <c r="H13" s="77"/>
      <c r="I13" s="76"/>
      <c r="J13" s="77"/>
      <c r="K13" s="76"/>
      <c r="L13" s="77"/>
      <c r="M13" s="76"/>
      <c r="N13" s="77"/>
      <c r="O13" s="76"/>
      <c r="P13" s="77"/>
      <c r="Q13" s="20">
        <f t="shared" si="0"/>
        <v>0</v>
      </c>
      <c r="R13" s="77">
        <f t="shared" si="1"/>
        <v>0</v>
      </c>
    </row>
    <row r="14" spans="1:18">
      <c r="A14" s="71">
        <v>7</v>
      </c>
      <c r="B14" s="560" t="s">
        <v>252</v>
      </c>
      <c r="C14" s="47" t="s">
        <v>45</v>
      </c>
      <c r="D14" s="47"/>
      <c r="E14" s="76"/>
      <c r="F14" s="76">
        <v>650</v>
      </c>
      <c r="G14" s="76"/>
      <c r="H14" s="77"/>
      <c r="I14" s="76"/>
      <c r="J14" s="77"/>
      <c r="K14" s="76">
        <v>4167</v>
      </c>
      <c r="L14" s="77">
        <v>4167</v>
      </c>
      <c r="M14" s="76"/>
      <c r="N14" s="77"/>
      <c r="O14" s="76"/>
      <c r="P14" s="77"/>
      <c r="Q14" s="20">
        <f t="shared" si="0"/>
        <v>4167</v>
      </c>
      <c r="R14" s="77">
        <f t="shared" si="1"/>
        <v>4817</v>
      </c>
    </row>
    <row r="15" spans="1:18">
      <c r="A15" s="71">
        <v>8</v>
      </c>
      <c r="B15" s="560" t="s">
        <v>260</v>
      </c>
      <c r="C15" s="47" t="s">
        <v>46</v>
      </c>
      <c r="D15" s="47"/>
      <c r="E15" s="76">
        <v>1190</v>
      </c>
      <c r="F15" s="76">
        <v>1190</v>
      </c>
      <c r="G15" s="76"/>
      <c r="H15" s="77"/>
      <c r="I15" s="76"/>
      <c r="J15" s="77"/>
      <c r="K15" s="76"/>
      <c r="L15" s="77"/>
      <c r="M15" s="76"/>
      <c r="N15" s="77"/>
      <c r="O15" s="76"/>
      <c r="P15" s="77"/>
      <c r="Q15" s="20">
        <f t="shared" si="0"/>
        <v>1190</v>
      </c>
      <c r="R15" s="77">
        <f t="shared" si="1"/>
        <v>1190</v>
      </c>
    </row>
    <row r="16" spans="1:18">
      <c r="A16" s="71">
        <v>9</v>
      </c>
      <c r="B16" s="560" t="s">
        <v>261</v>
      </c>
      <c r="C16" s="47" t="s">
        <v>47</v>
      </c>
      <c r="D16" s="47"/>
      <c r="E16" s="76"/>
      <c r="F16" s="76"/>
      <c r="G16" s="76"/>
      <c r="H16" s="77"/>
      <c r="I16" s="76"/>
      <c r="J16" s="77"/>
      <c r="K16" s="76"/>
      <c r="L16" s="77">
        <v>400</v>
      </c>
      <c r="M16" s="76"/>
      <c r="N16" s="77"/>
      <c r="O16" s="76"/>
      <c r="P16" s="77"/>
      <c r="Q16" s="20">
        <f t="shared" si="0"/>
        <v>0</v>
      </c>
      <c r="R16" s="77">
        <f t="shared" si="1"/>
        <v>400</v>
      </c>
    </row>
    <row r="17" spans="1:18">
      <c r="A17" s="71">
        <v>10</v>
      </c>
      <c r="B17" s="560" t="s">
        <v>246</v>
      </c>
      <c r="C17" s="78" t="s">
        <v>303</v>
      </c>
      <c r="D17" s="47"/>
      <c r="E17" s="76">
        <v>3665</v>
      </c>
      <c r="F17" s="76">
        <v>4435</v>
      </c>
      <c r="G17" s="76"/>
      <c r="H17" s="77"/>
      <c r="I17" s="76"/>
      <c r="J17" s="77"/>
      <c r="K17" s="76">
        <v>23905</v>
      </c>
      <c r="L17" s="77">
        <v>28770</v>
      </c>
      <c r="M17" s="76"/>
      <c r="N17" s="77"/>
      <c r="O17" s="76"/>
      <c r="P17" s="77"/>
      <c r="Q17" s="20">
        <f t="shared" si="0"/>
        <v>27570</v>
      </c>
      <c r="R17" s="77">
        <f t="shared" si="1"/>
        <v>33205</v>
      </c>
    </row>
    <row r="18" spans="1:18">
      <c r="A18" s="71">
        <v>11</v>
      </c>
      <c r="B18" s="560" t="s">
        <v>253</v>
      </c>
      <c r="C18" s="47" t="s">
        <v>48</v>
      </c>
      <c r="D18" s="47"/>
      <c r="E18" s="76"/>
      <c r="F18" s="76"/>
      <c r="G18" s="76"/>
      <c r="H18" s="77"/>
      <c r="I18" s="76"/>
      <c r="J18" s="77"/>
      <c r="K18" s="76"/>
      <c r="L18" s="77"/>
      <c r="M18" s="76"/>
      <c r="N18" s="77"/>
      <c r="O18" s="76"/>
      <c r="P18" s="77"/>
      <c r="Q18" s="20">
        <f t="shared" si="0"/>
        <v>0</v>
      </c>
      <c r="R18" s="77">
        <f t="shared" si="1"/>
        <v>0</v>
      </c>
    </row>
    <row r="19" spans="1:18">
      <c r="A19" s="71">
        <v>12</v>
      </c>
      <c r="B19" s="560" t="s">
        <v>264</v>
      </c>
      <c r="C19" s="47" t="s">
        <v>49</v>
      </c>
      <c r="D19" s="47"/>
      <c r="E19" s="76"/>
      <c r="F19" s="76"/>
      <c r="G19" s="76"/>
      <c r="H19" s="77"/>
      <c r="I19" s="76"/>
      <c r="J19" s="77"/>
      <c r="K19" s="76"/>
      <c r="L19" s="77"/>
      <c r="M19" s="76"/>
      <c r="N19" s="77"/>
      <c r="O19" s="76"/>
      <c r="P19" s="77"/>
      <c r="Q19" s="20">
        <f t="shared" si="0"/>
        <v>0</v>
      </c>
      <c r="R19" s="77">
        <f t="shared" si="1"/>
        <v>0</v>
      </c>
    </row>
    <row r="20" spans="1:18">
      <c r="A20" s="71">
        <v>13</v>
      </c>
      <c r="B20" s="560" t="s">
        <v>244</v>
      </c>
      <c r="C20" s="47" t="s">
        <v>50</v>
      </c>
      <c r="D20" s="47" t="s">
        <v>51</v>
      </c>
      <c r="E20" s="76">
        <v>120</v>
      </c>
      <c r="F20" s="76">
        <v>120</v>
      </c>
      <c r="G20" s="76"/>
      <c r="H20" s="77"/>
      <c r="I20" s="76"/>
      <c r="J20" s="77"/>
      <c r="K20" s="76"/>
      <c r="L20" s="77"/>
      <c r="M20" s="76"/>
      <c r="N20" s="77"/>
      <c r="O20" s="76"/>
      <c r="P20" s="77"/>
      <c r="Q20" s="20">
        <f t="shared" si="0"/>
        <v>120</v>
      </c>
      <c r="R20" s="77">
        <f t="shared" si="1"/>
        <v>120</v>
      </c>
    </row>
    <row r="21" spans="1:18">
      <c r="A21" s="71">
        <v>14</v>
      </c>
      <c r="B21" s="560" t="s">
        <v>205</v>
      </c>
      <c r="C21" s="47" t="s">
        <v>164</v>
      </c>
      <c r="D21" s="47"/>
      <c r="E21" s="79"/>
      <c r="F21" s="79"/>
      <c r="G21" s="79">
        <v>7718</v>
      </c>
      <c r="H21" s="80">
        <v>7818</v>
      </c>
      <c r="I21" s="76">
        <v>17235</v>
      </c>
      <c r="J21" s="81">
        <v>19140</v>
      </c>
      <c r="K21" s="79"/>
      <c r="L21" s="80"/>
      <c r="M21" s="79"/>
      <c r="N21" s="80"/>
      <c r="O21" s="79"/>
      <c r="P21" s="80"/>
      <c r="Q21" s="105">
        <f t="shared" si="0"/>
        <v>24953</v>
      </c>
      <c r="R21" s="77">
        <f t="shared" si="1"/>
        <v>26958</v>
      </c>
    </row>
    <row r="22" spans="1:18">
      <c r="A22" s="71">
        <v>15</v>
      </c>
      <c r="B22" s="561" t="s">
        <v>245</v>
      </c>
      <c r="C22" s="47" t="s">
        <v>52</v>
      </c>
      <c r="D22" s="47"/>
      <c r="E22" s="76">
        <v>10</v>
      </c>
      <c r="F22" s="76">
        <v>10</v>
      </c>
      <c r="G22" s="76"/>
      <c r="H22" s="77"/>
      <c r="I22" s="76"/>
      <c r="J22" s="77"/>
      <c r="K22" s="76"/>
      <c r="L22" s="77"/>
      <c r="M22" s="76"/>
      <c r="N22" s="77"/>
      <c r="O22" s="76"/>
      <c r="P22" s="77"/>
      <c r="Q22" s="20">
        <f t="shared" si="0"/>
        <v>10</v>
      </c>
      <c r="R22" s="77">
        <f t="shared" si="1"/>
        <v>10</v>
      </c>
    </row>
    <row r="23" spans="1:18">
      <c r="A23" s="71">
        <v>16</v>
      </c>
      <c r="B23" s="562" t="s">
        <v>229</v>
      </c>
      <c r="C23" s="83" t="s">
        <v>237</v>
      </c>
      <c r="D23" s="78"/>
      <c r="E23" s="76"/>
      <c r="F23" s="76"/>
      <c r="G23" s="76"/>
      <c r="H23" s="77"/>
      <c r="I23" s="76"/>
      <c r="J23" s="77"/>
      <c r="K23" s="76">
        <v>13496</v>
      </c>
      <c r="L23" s="77">
        <v>13496</v>
      </c>
      <c r="M23" s="76"/>
      <c r="N23" s="77"/>
      <c r="O23" s="76"/>
      <c r="P23" s="84"/>
      <c r="Q23" s="76">
        <f>SUM(K23:P23)</f>
        <v>26992</v>
      </c>
      <c r="R23" s="77">
        <f>F23+H23+J23+L23+N23+P23</f>
        <v>13496</v>
      </c>
    </row>
    <row r="24" spans="1:18">
      <c r="A24" s="71">
        <v>17</v>
      </c>
      <c r="B24" s="562"/>
      <c r="C24" s="83"/>
      <c r="D24" s="78"/>
      <c r="E24" s="85"/>
      <c r="F24" s="85"/>
      <c r="G24" s="85"/>
      <c r="H24" s="82"/>
      <c r="I24" s="85"/>
      <c r="J24" s="82"/>
      <c r="K24" s="85"/>
      <c r="L24" s="77"/>
      <c r="M24" s="85"/>
      <c r="N24" s="82"/>
      <c r="O24" s="85"/>
      <c r="P24" s="86"/>
      <c r="Q24" s="85"/>
      <c r="R24" s="77">
        <f>F24+H24+J24+L24+N24+P24</f>
        <v>0</v>
      </c>
    </row>
    <row r="25" spans="1:18" ht="13.5" thickBot="1">
      <c r="A25" s="71">
        <v>18</v>
      </c>
      <c r="B25" s="563"/>
      <c r="C25" s="87"/>
      <c r="D25" s="87"/>
      <c r="E25" s="88"/>
      <c r="F25" s="89"/>
      <c r="G25" s="88"/>
      <c r="H25" s="89"/>
      <c r="I25" s="88"/>
      <c r="J25" s="89"/>
      <c r="K25" s="88"/>
      <c r="L25" s="89"/>
      <c r="M25" s="90"/>
      <c r="N25" s="91"/>
      <c r="O25" s="90"/>
      <c r="P25" s="91"/>
      <c r="Q25" s="92"/>
      <c r="R25" s="77">
        <f>F25+H25+J25+L25+N25+P25</f>
        <v>0</v>
      </c>
    </row>
    <row r="26" spans="1:18" ht="13.5" thickBot="1">
      <c r="A26" s="71">
        <v>19</v>
      </c>
      <c r="B26" s="564" t="s">
        <v>53</v>
      </c>
      <c r="C26" s="93"/>
      <c r="D26" s="94"/>
      <c r="E26" s="95">
        <f>E14+E15+E16+E18+E17+E19+E20+E21+E22+E23+E24+E11+E12+E13</f>
        <v>4987</v>
      </c>
      <c r="F26" s="95">
        <f t="shared" ref="F26:P26" si="2">F14+F15+F16+F18+F17+F19+F20+F21+F22+F23+F24+F11+F12+F13</f>
        <v>6407</v>
      </c>
      <c r="G26" s="95">
        <f t="shared" si="2"/>
        <v>7718</v>
      </c>
      <c r="H26" s="95">
        <f t="shared" si="2"/>
        <v>7818</v>
      </c>
      <c r="I26" s="95">
        <f t="shared" si="2"/>
        <v>17235</v>
      </c>
      <c r="J26" s="95">
        <f t="shared" si="2"/>
        <v>19140</v>
      </c>
      <c r="K26" s="95">
        <f>K14+K15+K16+K18+K17+K19+K20+K21+K22+K23+K24+K11+K12+K13</f>
        <v>41568</v>
      </c>
      <c r="L26" s="522">
        <f>L14+L15+L16+L18+L17+L19+L20+L21+L22+L23+L24+L11+L12+L13+L25</f>
        <v>46909</v>
      </c>
      <c r="M26" s="95">
        <f t="shared" si="2"/>
        <v>0</v>
      </c>
      <c r="N26" s="95">
        <f t="shared" si="2"/>
        <v>0</v>
      </c>
      <c r="O26" s="95">
        <f t="shared" si="2"/>
        <v>2065</v>
      </c>
      <c r="P26" s="95">
        <f t="shared" si="2"/>
        <v>2308</v>
      </c>
      <c r="Q26" s="95">
        <f>Q14+Q15+Q16+Q18+Q17+Q19+Q20+Q21+Q22+Q23+Q24+Q11+Q12+Q13</f>
        <v>87069</v>
      </c>
      <c r="R26" s="96">
        <f>R14+R15+R16+R18+R17+R19+R20+R21+R22+R23+R24+R11+R12+R13+R25</f>
        <v>82582</v>
      </c>
    </row>
    <row r="27" spans="1:18">
      <c r="A27" s="71">
        <v>20</v>
      </c>
      <c r="B27" s="97"/>
      <c r="C27" s="98"/>
      <c r="D27" s="98"/>
      <c r="E27" s="85"/>
      <c r="F27" s="82"/>
      <c r="G27" s="85"/>
      <c r="H27" s="82"/>
      <c r="I27" s="85"/>
      <c r="J27" s="82"/>
      <c r="K27" s="85"/>
      <c r="L27" s="82"/>
      <c r="M27" s="85"/>
      <c r="N27" s="82"/>
      <c r="O27" s="85"/>
      <c r="P27" s="82"/>
      <c r="Q27" s="99"/>
      <c r="R27" s="82"/>
    </row>
    <row r="28" spans="1:18" ht="13.5" thickBot="1">
      <c r="A28" s="71">
        <v>29</v>
      </c>
      <c r="B28" s="101"/>
      <c r="C28" s="101"/>
      <c r="D28" s="2"/>
      <c r="E28" s="106"/>
      <c r="F28" s="107"/>
      <c r="G28" s="106"/>
      <c r="H28" s="107"/>
      <c r="I28" s="106"/>
      <c r="J28" s="107"/>
      <c r="K28" s="106"/>
      <c r="L28" s="107"/>
      <c r="M28" s="106"/>
      <c r="N28" s="107"/>
      <c r="O28" s="106"/>
      <c r="P28" s="107"/>
      <c r="Q28" s="108"/>
      <c r="R28" s="107"/>
    </row>
    <row r="29" spans="1:18" ht="13.5" thickBot="1">
      <c r="A29" s="102">
        <v>30</v>
      </c>
      <c r="B29" s="62" t="s">
        <v>54</v>
      </c>
      <c r="C29" s="62"/>
      <c r="D29" s="100"/>
      <c r="E29" s="95">
        <f>E26</f>
        <v>4987</v>
      </c>
      <c r="F29" s="95">
        <f t="shared" ref="F29:R29" si="3">F26</f>
        <v>6407</v>
      </c>
      <c r="G29" s="95">
        <f t="shared" si="3"/>
        <v>7718</v>
      </c>
      <c r="H29" s="95">
        <f t="shared" si="3"/>
        <v>7818</v>
      </c>
      <c r="I29" s="95">
        <f t="shared" si="3"/>
        <v>17235</v>
      </c>
      <c r="J29" s="95">
        <f t="shared" si="3"/>
        <v>19140</v>
      </c>
      <c r="K29" s="95">
        <f t="shared" si="3"/>
        <v>41568</v>
      </c>
      <c r="L29" s="522">
        <f t="shared" si="3"/>
        <v>46909</v>
      </c>
      <c r="M29" s="95">
        <f t="shared" si="3"/>
        <v>0</v>
      </c>
      <c r="N29" s="95">
        <f t="shared" si="3"/>
        <v>0</v>
      </c>
      <c r="O29" s="95">
        <f t="shared" si="3"/>
        <v>2065</v>
      </c>
      <c r="P29" s="95">
        <f t="shared" si="3"/>
        <v>2308</v>
      </c>
      <c r="Q29" s="95">
        <f t="shared" si="3"/>
        <v>87069</v>
      </c>
      <c r="R29" s="95">
        <f t="shared" si="3"/>
        <v>82582</v>
      </c>
    </row>
  </sheetData>
  <mergeCells count="2">
    <mergeCell ref="D1:N1"/>
    <mergeCell ref="D2:N2"/>
  </mergeCells>
  <phoneticPr fontId="7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I1"/>
    </sheetView>
  </sheetViews>
  <sheetFormatPr defaultRowHeight="12.75"/>
  <cols>
    <col min="1" max="1" width="6.7109375" customWidth="1"/>
    <col min="6" max="6" width="5.85546875" customWidth="1"/>
    <col min="10" max="10" width="9.42578125" customWidth="1"/>
  </cols>
  <sheetData>
    <row r="1" spans="1:10" ht="15" customHeight="1">
      <c r="A1" s="662" t="s">
        <v>317</v>
      </c>
      <c r="B1" s="662"/>
      <c r="C1" s="662"/>
      <c r="D1" s="662"/>
      <c r="E1" s="662"/>
      <c r="F1" s="662"/>
      <c r="G1" s="662"/>
      <c r="H1" s="662"/>
      <c r="I1" s="662"/>
      <c r="J1" s="123"/>
    </row>
    <row r="2" spans="1:10">
      <c r="A2" s="662" t="s">
        <v>308</v>
      </c>
      <c r="B2" s="662"/>
      <c r="C2" s="662"/>
      <c r="D2" s="662"/>
      <c r="E2" s="662"/>
      <c r="F2" s="662"/>
      <c r="G2" s="662"/>
      <c r="H2" s="662"/>
      <c r="I2" s="662"/>
      <c r="J2" s="123"/>
    </row>
    <row r="3" spans="1:10" ht="15">
      <c r="A3" s="504"/>
      <c r="B3" s="122"/>
      <c r="C3" s="122"/>
      <c r="J3" s="123"/>
    </row>
    <row r="4" spans="1:10" ht="15">
      <c r="A4" s="122" t="s">
        <v>186</v>
      </c>
      <c r="B4" s="122"/>
      <c r="C4" s="122"/>
      <c r="D4" s="122"/>
      <c r="E4" s="122"/>
      <c r="F4" s="122"/>
      <c r="G4" s="122"/>
    </row>
    <row r="5" spans="1:10" ht="15">
      <c r="A5" s="122"/>
      <c r="G5" s="122"/>
    </row>
    <row r="6" spans="1:10" ht="15">
      <c r="B6" s="122" t="s">
        <v>145</v>
      </c>
      <c r="C6" s="122"/>
      <c r="D6" s="122"/>
      <c r="E6" s="122"/>
      <c r="F6" s="122"/>
      <c r="J6" t="s">
        <v>187</v>
      </c>
    </row>
    <row r="7" spans="1:10">
      <c r="D7" s="123">
        <v>2015</v>
      </c>
    </row>
    <row r="8" spans="1:10" ht="13.5" thickBot="1"/>
    <row r="9" spans="1:10">
      <c r="A9" s="390"/>
      <c r="B9" s="125"/>
      <c r="C9" s="125"/>
      <c r="D9" s="125"/>
      <c r="E9" s="125"/>
      <c r="F9" s="125"/>
      <c r="G9" s="126" t="s">
        <v>40</v>
      </c>
      <c r="H9" s="638" t="s">
        <v>305</v>
      </c>
      <c r="I9" s="634"/>
      <c r="J9" s="278" t="s">
        <v>65</v>
      </c>
    </row>
    <row r="10" spans="1:10" ht="13.5" thickBot="1">
      <c r="A10" s="281" t="s">
        <v>57</v>
      </c>
      <c r="B10" s="129" t="s">
        <v>58</v>
      </c>
      <c r="C10" s="129"/>
      <c r="D10" s="129" t="s">
        <v>59</v>
      </c>
      <c r="E10" s="129"/>
      <c r="F10" s="35"/>
      <c r="G10" s="130"/>
      <c r="H10" s="388"/>
      <c r="I10" s="635"/>
      <c r="J10" s="387"/>
    </row>
    <row r="11" spans="1:10">
      <c r="A11" s="15" t="s">
        <v>60</v>
      </c>
      <c r="B11" s="16"/>
      <c r="C11" s="16" t="s">
        <v>61</v>
      </c>
      <c r="D11" s="16"/>
      <c r="E11" s="16"/>
      <c r="F11" s="16"/>
      <c r="G11" s="386"/>
      <c r="H11" s="385"/>
      <c r="I11" s="636"/>
      <c r="J11" s="384"/>
    </row>
    <row r="12" spans="1:10">
      <c r="A12" s="164"/>
      <c r="B12" s="541" t="s">
        <v>250</v>
      </c>
      <c r="C12" s="161" t="s">
        <v>165</v>
      </c>
      <c r="D12" s="161"/>
      <c r="E12" s="161"/>
      <c r="F12" s="3"/>
      <c r="G12" s="163">
        <f>G13+G14</f>
        <v>2</v>
      </c>
      <c r="H12" s="213">
        <v>0</v>
      </c>
      <c r="I12" s="212"/>
      <c r="J12" s="344">
        <v>2</v>
      </c>
    </row>
    <row r="13" spans="1:10">
      <c r="A13" s="164"/>
      <c r="B13" s="383"/>
      <c r="C13" s="3" t="s">
        <v>144</v>
      </c>
      <c r="D13" s="3"/>
      <c r="E13" s="3"/>
      <c r="F13" s="3"/>
      <c r="G13" s="141">
        <v>2</v>
      </c>
      <c r="H13" s="142">
        <v>0</v>
      </c>
      <c r="I13" s="204"/>
      <c r="J13" s="143">
        <v>2</v>
      </c>
    </row>
    <row r="14" spans="1:10">
      <c r="A14" s="164"/>
      <c r="B14" s="383"/>
      <c r="C14" s="3"/>
      <c r="D14" s="3"/>
      <c r="E14" s="3"/>
      <c r="F14" s="3"/>
      <c r="G14" s="141"/>
      <c r="H14" s="142"/>
      <c r="I14" s="204"/>
      <c r="J14" s="143"/>
    </row>
    <row r="15" spans="1:10">
      <c r="A15" s="164"/>
      <c r="B15" s="578" t="s">
        <v>252</v>
      </c>
      <c r="C15" s="579" t="s">
        <v>278</v>
      </c>
      <c r="D15" s="3"/>
      <c r="E15" s="3"/>
      <c r="F15" s="3"/>
      <c r="G15" s="141"/>
      <c r="H15" s="213">
        <v>650</v>
      </c>
      <c r="I15" s="212"/>
      <c r="J15" s="344">
        <v>650</v>
      </c>
    </row>
    <row r="16" spans="1:10">
      <c r="A16" s="164"/>
      <c r="B16" s="578"/>
      <c r="C16" s="580" t="s">
        <v>279</v>
      </c>
      <c r="D16" s="3"/>
      <c r="E16" s="3"/>
      <c r="F16" s="3"/>
      <c r="G16" s="141"/>
      <c r="H16" s="142">
        <v>650</v>
      </c>
      <c r="I16" s="204"/>
      <c r="J16" s="143">
        <v>650</v>
      </c>
    </row>
    <row r="17" spans="1:13">
      <c r="A17" s="164"/>
      <c r="B17" s="383"/>
      <c r="C17" s="3"/>
      <c r="D17" s="3"/>
      <c r="E17" s="3"/>
      <c r="F17" s="3"/>
      <c r="G17" s="141"/>
      <c r="H17" s="142"/>
      <c r="I17" s="204"/>
      <c r="J17" s="143"/>
    </row>
    <row r="18" spans="1:13">
      <c r="A18" s="164"/>
      <c r="B18" s="383"/>
      <c r="C18" s="3"/>
      <c r="D18" s="3"/>
      <c r="E18" s="3"/>
      <c r="F18" s="3"/>
      <c r="G18" s="141"/>
      <c r="H18" s="142"/>
      <c r="I18" s="204"/>
      <c r="J18" s="143"/>
    </row>
    <row r="19" spans="1:13">
      <c r="A19" s="164"/>
      <c r="B19" s="541" t="s">
        <v>244</v>
      </c>
      <c r="C19" s="161" t="s">
        <v>143</v>
      </c>
      <c r="D19" s="161"/>
      <c r="E19" s="3"/>
      <c r="F19" s="3"/>
      <c r="G19" s="163">
        <f>G20+G21</f>
        <v>120</v>
      </c>
      <c r="H19" s="213">
        <v>0</v>
      </c>
      <c r="I19" s="212"/>
      <c r="J19" s="344">
        <v>120</v>
      </c>
    </row>
    <row r="20" spans="1:13">
      <c r="A20" s="164"/>
      <c r="B20" s="383"/>
      <c r="C20" s="3" t="s">
        <v>142</v>
      </c>
      <c r="D20" s="3" t="s">
        <v>178</v>
      </c>
      <c r="E20" s="3"/>
      <c r="F20" s="3"/>
      <c r="G20" s="141">
        <v>20</v>
      </c>
      <c r="H20" s="142">
        <v>0</v>
      </c>
      <c r="I20" s="204"/>
      <c r="J20" s="143">
        <v>20</v>
      </c>
    </row>
    <row r="21" spans="1:13">
      <c r="A21" s="164"/>
      <c r="B21" s="383"/>
      <c r="C21" s="3" t="s">
        <v>179</v>
      </c>
      <c r="D21" s="3"/>
      <c r="E21" s="3" t="s">
        <v>180</v>
      </c>
      <c r="F21" s="3"/>
      <c r="G21" s="141">
        <v>100</v>
      </c>
      <c r="H21" s="142">
        <v>0</v>
      </c>
      <c r="I21" s="204"/>
      <c r="J21" s="143">
        <v>100</v>
      </c>
    </row>
    <row r="22" spans="1:13">
      <c r="A22" s="164"/>
      <c r="B22" s="383"/>
      <c r="C22" s="3"/>
      <c r="D22" s="3"/>
      <c r="E22" s="3"/>
      <c r="F22" s="3"/>
      <c r="G22" s="141"/>
      <c r="H22" s="142"/>
      <c r="I22" s="204"/>
      <c r="J22" s="143"/>
    </row>
    <row r="23" spans="1:13">
      <c r="A23" s="164"/>
      <c r="B23" s="382">
        <v>107051</v>
      </c>
      <c r="C23" s="161" t="s">
        <v>141</v>
      </c>
      <c r="D23" s="161"/>
      <c r="E23" s="161"/>
      <c r="F23" s="3"/>
      <c r="G23" s="163">
        <f>G24+G25</f>
        <v>1190</v>
      </c>
      <c r="H23" s="213">
        <v>0</v>
      </c>
      <c r="I23" s="212"/>
      <c r="J23" s="344">
        <v>1190</v>
      </c>
    </row>
    <row r="24" spans="1:13">
      <c r="A24" s="164"/>
      <c r="B24" s="383"/>
      <c r="C24" s="3" t="s">
        <v>140</v>
      </c>
      <c r="D24" s="3"/>
      <c r="E24" s="3" t="s">
        <v>197</v>
      </c>
      <c r="F24" s="3"/>
      <c r="G24" s="141">
        <v>1190</v>
      </c>
      <c r="H24" s="142">
        <v>0</v>
      </c>
      <c r="I24" s="204"/>
      <c r="J24" s="143">
        <v>1190</v>
      </c>
    </row>
    <row r="25" spans="1:13">
      <c r="A25" s="164"/>
      <c r="B25" s="383"/>
      <c r="C25" s="3"/>
      <c r="D25" s="3"/>
      <c r="E25" s="3"/>
      <c r="F25" s="3"/>
      <c r="G25" s="141"/>
      <c r="H25" s="142"/>
      <c r="I25" s="204"/>
      <c r="J25" s="143"/>
    </row>
    <row r="26" spans="1:13">
      <c r="A26" s="164"/>
      <c r="B26" s="383"/>
      <c r="C26" s="3"/>
      <c r="D26" s="3"/>
      <c r="E26" s="3"/>
      <c r="F26" s="3"/>
      <c r="G26" s="141"/>
      <c r="H26" s="142"/>
      <c r="I26" s="204"/>
      <c r="J26" s="143"/>
    </row>
    <row r="27" spans="1:13">
      <c r="A27" s="164"/>
      <c r="B27" s="541" t="s">
        <v>245</v>
      </c>
      <c r="C27" s="161" t="s">
        <v>139</v>
      </c>
      <c r="D27" s="161"/>
      <c r="E27" s="161"/>
      <c r="F27" s="3"/>
      <c r="G27" s="163">
        <f>G28+G29</f>
        <v>10</v>
      </c>
      <c r="H27" s="213">
        <v>0</v>
      </c>
      <c r="I27" s="212"/>
      <c r="J27" s="344">
        <v>10</v>
      </c>
    </row>
    <row r="28" spans="1:13">
      <c r="A28" s="164"/>
      <c r="B28" s="3"/>
      <c r="C28" s="3" t="s">
        <v>138</v>
      </c>
      <c r="D28" s="3"/>
      <c r="E28" s="3"/>
      <c r="F28" s="3"/>
      <c r="G28" s="141">
        <v>10</v>
      </c>
      <c r="H28" s="142">
        <v>0</v>
      </c>
      <c r="I28" s="204"/>
      <c r="J28" s="143">
        <v>10</v>
      </c>
    </row>
    <row r="29" spans="1:13">
      <c r="A29" s="164"/>
      <c r="B29" s="3"/>
      <c r="C29" s="3"/>
      <c r="D29" s="3"/>
      <c r="E29" s="3"/>
      <c r="F29" s="3"/>
      <c r="G29" s="141"/>
      <c r="H29" s="142"/>
      <c r="I29" s="204"/>
      <c r="J29" s="143"/>
    </row>
    <row r="30" spans="1:13">
      <c r="A30" s="164"/>
      <c r="B30" s="3"/>
      <c r="C30" s="3"/>
      <c r="D30" s="3"/>
      <c r="E30" s="3"/>
      <c r="F30" s="3"/>
      <c r="G30" s="141"/>
      <c r="H30" s="142"/>
      <c r="I30" s="204"/>
      <c r="J30" s="143"/>
    </row>
    <row r="31" spans="1:13">
      <c r="A31" s="164"/>
      <c r="B31" s="542" t="s">
        <v>246</v>
      </c>
      <c r="C31" s="4" t="s">
        <v>303</v>
      </c>
      <c r="D31" s="4"/>
      <c r="E31" s="4"/>
      <c r="F31" s="4"/>
      <c r="G31" s="163">
        <v>3665</v>
      </c>
      <c r="H31" s="213">
        <v>770</v>
      </c>
      <c r="I31" s="212"/>
      <c r="J31" s="344">
        <v>4435</v>
      </c>
    </row>
    <row r="32" spans="1:13">
      <c r="A32" s="164"/>
      <c r="B32" s="3"/>
      <c r="C32" s="3" t="s">
        <v>181</v>
      </c>
      <c r="D32" s="3"/>
      <c r="E32" s="3"/>
      <c r="F32" s="3"/>
      <c r="G32" s="141">
        <v>3665</v>
      </c>
      <c r="H32" s="142">
        <v>770</v>
      </c>
      <c r="I32" s="204"/>
      <c r="J32" s="143">
        <v>4435</v>
      </c>
      <c r="M32" t="s">
        <v>74</v>
      </c>
    </row>
    <row r="33" spans="1:10">
      <c r="A33" s="164"/>
      <c r="B33" s="3"/>
      <c r="C33" s="3"/>
      <c r="D33" s="3"/>
      <c r="E33" s="3"/>
      <c r="F33" s="3"/>
      <c r="G33" s="141"/>
      <c r="H33" s="142"/>
      <c r="I33" s="204"/>
      <c r="J33" s="143"/>
    </row>
    <row r="34" spans="1:10">
      <c r="A34" s="164"/>
      <c r="B34" s="3"/>
      <c r="C34" s="3"/>
      <c r="D34" s="3"/>
      <c r="E34" s="3"/>
      <c r="F34" s="3"/>
      <c r="G34" s="141"/>
      <c r="H34" s="142"/>
      <c r="I34" s="204"/>
      <c r="J34" s="143"/>
    </row>
    <row r="35" spans="1:10">
      <c r="A35" s="164"/>
      <c r="B35" s="3"/>
      <c r="C35" s="3"/>
      <c r="D35" s="3"/>
      <c r="E35" s="3"/>
      <c r="F35" s="3"/>
      <c r="G35" s="141"/>
      <c r="H35" s="142"/>
      <c r="I35" s="204"/>
      <c r="J35" s="143"/>
    </row>
    <row r="36" spans="1:10" ht="13.5" thickBot="1">
      <c r="A36" s="381"/>
      <c r="B36" s="219"/>
      <c r="C36" s="219"/>
      <c r="D36" s="219"/>
      <c r="E36" s="219"/>
      <c r="F36" s="219"/>
      <c r="G36" s="311"/>
      <c r="H36" s="217"/>
      <c r="I36" s="218"/>
      <c r="J36" s="380"/>
    </row>
    <row r="37" spans="1:10" ht="13.5" thickBot="1">
      <c r="A37" s="24"/>
      <c r="B37" s="100"/>
      <c r="C37" s="62" t="s">
        <v>62</v>
      </c>
      <c r="D37" s="62"/>
      <c r="E37" s="62"/>
      <c r="F37" s="53"/>
      <c r="G37" s="60">
        <f>G12+G19+G23+G27+G31</f>
        <v>4987</v>
      </c>
      <c r="H37" s="337">
        <f>H12+H15+H19+H23+H27+H31</f>
        <v>1420</v>
      </c>
      <c r="I37" s="637"/>
      <c r="J37" s="345">
        <f>J12+J15+J19+J23+J27+J31</f>
        <v>6407</v>
      </c>
    </row>
  </sheetData>
  <mergeCells count="2">
    <mergeCell ref="A1:I1"/>
    <mergeCell ref="A2:I2"/>
  </mergeCells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56"/>
  <sheetViews>
    <sheetView workbookViewId="0">
      <selection activeCell="L28" sqref="L28"/>
    </sheetView>
  </sheetViews>
  <sheetFormatPr defaultRowHeight="12.75"/>
  <cols>
    <col min="1" max="1" width="5.140625" customWidth="1"/>
    <col min="2" max="2" width="7.7109375" customWidth="1"/>
    <col min="7" max="7" width="9.7109375" customWidth="1"/>
    <col min="8" max="9" width="9.5703125" customWidth="1"/>
    <col min="10" max="10" width="9.7109375" customWidth="1"/>
  </cols>
  <sheetData>
    <row r="1" spans="1:10" ht="15" customHeight="1">
      <c r="A1" s="662" t="s">
        <v>309</v>
      </c>
      <c r="B1" s="662"/>
      <c r="C1" s="662"/>
      <c r="D1" s="662"/>
      <c r="E1" s="662"/>
      <c r="F1" s="662"/>
      <c r="G1" s="662"/>
      <c r="H1" s="662"/>
      <c r="I1" s="662"/>
      <c r="J1" s="123"/>
    </row>
    <row r="2" spans="1:10">
      <c r="A2" s="662" t="s">
        <v>310</v>
      </c>
      <c r="B2" s="662"/>
      <c r="C2" s="662"/>
      <c r="D2" s="662"/>
      <c r="E2" s="662"/>
      <c r="F2" s="662"/>
      <c r="G2" s="662"/>
      <c r="H2" s="662"/>
      <c r="I2" s="662"/>
      <c r="J2" s="123"/>
    </row>
    <row r="3" spans="1:10" ht="15">
      <c r="A3" s="504"/>
      <c r="B3" s="122"/>
      <c r="C3" s="122"/>
      <c r="J3" s="123"/>
    </row>
    <row r="4" spans="1:10" ht="15">
      <c r="A4" s="122" t="s">
        <v>186</v>
      </c>
      <c r="B4" s="122"/>
      <c r="C4" s="122"/>
      <c r="D4" s="122"/>
      <c r="G4" s="122"/>
    </row>
    <row r="5" spans="1:10" ht="15">
      <c r="A5" s="122"/>
      <c r="B5" s="122"/>
      <c r="C5" s="122"/>
      <c r="D5" s="122"/>
      <c r="G5" s="122"/>
    </row>
    <row r="6" spans="1:10" ht="15">
      <c r="A6" s="122"/>
      <c r="B6" s="122" t="s">
        <v>240</v>
      </c>
      <c r="C6" s="122"/>
      <c r="D6" s="122"/>
      <c r="E6" s="122"/>
      <c r="F6" s="122"/>
      <c r="G6" s="122"/>
    </row>
    <row r="7" spans="1:10" ht="13.5" thickBot="1">
      <c r="D7" s="5">
        <v>2015</v>
      </c>
      <c r="J7" t="s">
        <v>189</v>
      </c>
    </row>
    <row r="8" spans="1:10">
      <c r="A8" s="124"/>
      <c r="B8" s="124"/>
      <c r="C8" s="125"/>
      <c r="D8" s="125"/>
      <c r="E8" s="125"/>
      <c r="F8" s="125"/>
      <c r="G8" s="126" t="s">
        <v>40</v>
      </c>
      <c r="H8" s="638" t="s">
        <v>305</v>
      </c>
      <c r="I8" s="581"/>
      <c r="J8" s="278" t="s">
        <v>65</v>
      </c>
    </row>
    <row r="9" spans="1:10" ht="13.5" thickBot="1">
      <c r="A9" s="128" t="s">
        <v>57</v>
      </c>
      <c r="B9" s="128" t="s">
        <v>58</v>
      </c>
      <c r="C9" s="129"/>
      <c r="D9" s="129" t="s">
        <v>59</v>
      </c>
      <c r="E9" s="129"/>
      <c r="F9" s="35"/>
      <c r="G9" s="130"/>
      <c r="H9" s="131"/>
      <c r="I9" s="131"/>
      <c r="J9" s="154"/>
    </row>
    <row r="10" spans="1:10">
      <c r="A10" s="132" t="s">
        <v>60</v>
      </c>
      <c r="B10" s="132"/>
      <c r="C10" s="16" t="s">
        <v>61</v>
      </c>
      <c r="D10" s="16"/>
      <c r="E10" s="16"/>
      <c r="F10" s="133"/>
      <c r="G10" s="134"/>
      <c r="H10" s="135"/>
      <c r="I10" s="639"/>
      <c r="J10" s="136"/>
    </row>
    <row r="11" spans="1:10">
      <c r="A11" s="22"/>
      <c r="B11" s="137">
        <v>900020</v>
      </c>
      <c r="C11" s="138" t="s">
        <v>247</v>
      </c>
      <c r="D11" s="138"/>
      <c r="E11" s="138"/>
      <c r="F11" s="139"/>
      <c r="G11" s="582">
        <f>SUM(G14:G18)</f>
        <v>7718</v>
      </c>
      <c r="H11" s="583">
        <f>SUM(H14:H18)</f>
        <v>100</v>
      </c>
      <c r="I11" s="360"/>
      <c r="J11" s="642">
        <f>SUM(J14:J18)</f>
        <v>7818</v>
      </c>
    </row>
    <row r="12" spans="1:10">
      <c r="A12" s="22"/>
      <c r="B12" s="22"/>
      <c r="C12" s="3"/>
      <c r="D12" s="47"/>
      <c r="E12" s="47"/>
      <c r="F12" s="503"/>
      <c r="G12" s="141"/>
      <c r="H12" s="142"/>
      <c r="I12" s="204"/>
      <c r="J12" s="143"/>
    </row>
    <row r="13" spans="1:10">
      <c r="A13" s="22"/>
      <c r="B13" s="22"/>
      <c r="C13" s="3" t="s">
        <v>213</v>
      </c>
      <c r="D13" s="3"/>
      <c r="E13" s="3"/>
      <c r="F13" s="140"/>
      <c r="G13" s="141"/>
      <c r="H13" s="142"/>
      <c r="I13" s="204"/>
      <c r="J13" s="143"/>
    </row>
    <row r="14" spans="1:10">
      <c r="A14" s="22"/>
      <c r="B14" s="22"/>
      <c r="C14" s="3"/>
      <c r="D14" s="3" t="s">
        <v>241</v>
      </c>
      <c r="E14" s="3"/>
      <c r="F14" s="140"/>
      <c r="G14" s="141">
        <v>3550</v>
      </c>
      <c r="H14" s="142">
        <v>0</v>
      </c>
      <c r="I14" s="204"/>
      <c r="J14" s="143">
        <v>3550</v>
      </c>
    </row>
    <row r="15" spans="1:10">
      <c r="A15" s="22"/>
      <c r="B15" s="22"/>
      <c r="C15" s="3"/>
      <c r="D15" s="3" t="s">
        <v>242</v>
      </c>
      <c r="E15" s="3"/>
      <c r="F15" s="140"/>
      <c r="G15" s="141">
        <v>3520</v>
      </c>
      <c r="H15" s="142">
        <v>0</v>
      </c>
      <c r="I15" s="204"/>
      <c r="J15" s="143">
        <v>3520</v>
      </c>
    </row>
    <row r="16" spans="1:10" hidden="1">
      <c r="A16" s="22"/>
      <c r="B16" s="22"/>
      <c r="C16" s="3"/>
      <c r="D16" s="19"/>
      <c r="E16" s="19"/>
      <c r="F16" s="140"/>
      <c r="G16" s="141"/>
      <c r="H16" s="142"/>
      <c r="I16" s="204"/>
      <c r="J16" s="143"/>
    </row>
    <row r="17" spans="1:10">
      <c r="A17" s="22"/>
      <c r="B17" s="22"/>
      <c r="C17" s="3"/>
      <c r="D17" s="3" t="s">
        <v>214</v>
      </c>
      <c r="E17" s="3"/>
      <c r="F17" s="140"/>
      <c r="G17" s="141">
        <v>570</v>
      </c>
      <c r="H17" s="142">
        <v>15</v>
      </c>
      <c r="I17" s="204"/>
      <c r="J17" s="143">
        <v>585</v>
      </c>
    </row>
    <row r="18" spans="1:10">
      <c r="A18" s="22"/>
      <c r="B18" s="22"/>
      <c r="C18" s="3"/>
      <c r="D18" s="3" t="s">
        <v>243</v>
      </c>
      <c r="E18" s="3"/>
      <c r="F18" s="140"/>
      <c r="G18" s="141">
        <v>78</v>
      </c>
      <c r="H18" s="142">
        <v>85</v>
      </c>
      <c r="I18" s="204"/>
      <c r="J18" s="143">
        <v>163</v>
      </c>
    </row>
    <row r="19" spans="1:10">
      <c r="A19" s="22"/>
      <c r="B19" s="22"/>
      <c r="C19" s="3"/>
      <c r="D19" s="3"/>
      <c r="E19" s="3"/>
      <c r="F19" s="140"/>
      <c r="G19" s="141"/>
      <c r="H19" s="142"/>
      <c r="I19" s="204"/>
      <c r="J19" s="143"/>
    </row>
    <row r="20" spans="1:10">
      <c r="A20" s="22"/>
      <c r="B20" s="22"/>
      <c r="C20" s="3"/>
      <c r="D20" s="3"/>
      <c r="E20" s="3"/>
      <c r="F20" s="140"/>
      <c r="G20" s="141"/>
      <c r="H20" s="142"/>
      <c r="I20" s="204"/>
      <c r="J20" s="143"/>
    </row>
    <row r="21" spans="1:10">
      <c r="A21" s="22"/>
      <c r="B21" s="22"/>
      <c r="C21" s="3"/>
      <c r="D21" s="3"/>
      <c r="E21" s="3"/>
      <c r="F21" s="140"/>
      <c r="G21" s="141"/>
      <c r="H21" s="142"/>
      <c r="I21" s="204"/>
      <c r="J21" s="143"/>
    </row>
    <row r="22" spans="1:10" ht="13.5" thickBot="1">
      <c r="A22" s="144"/>
      <c r="B22" s="144"/>
      <c r="C22" s="32"/>
      <c r="D22" s="32"/>
      <c r="E22" s="32"/>
      <c r="F22" s="145"/>
      <c r="G22" s="146"/>
      <c r="H22" s="147"/>
      <c r="I22" s="209"/>
      <c r="J22" s="148"/>
    </row>
    <row r="23" spans="1:10" ht="13.5" thickBot="1">
      <c r="A23" s="149"/>
      <c r="B23" s="149"/>
      <c r="C23" s="51" t="s">
        <v>62</v>
      </c>
      <c r="D23" s="62"/>
      <c r="E23" s="62"/>
      <c r="F23" s="53"/>
      <c r="G23" s="60">
        <f>SUM(G14:G18)</f>
        <v>7718</v>
      </c>
      <c r="H23" s="365">
        <f>H11</f>
        <v>100</v>
      </c>
      <c r="I23" s="61"/>
      <c r="J23" s="260">
        <f>J11</f>
        <v>7818</v>
      </c>
    </row>
    <row r="24" spans="1:10">
      <c r="A24" s="150"/>
      <c r="B24" s="125"/>
      <c r="C24" s="125"/>
      <c r="D24" s="125"/>
      <c r="E24" s="125"/>
      <c r="F24" s="125"/>
      <c r="G24" s="125"/>
      <c r="H24" s="125"/>
      <c r="I24" s="125"/>
      <c r="J24" s="125"/>
    </row>
    <row r="25" spans="1:10">
      <c r="A25" s="150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150"/>
      <c r="B26" s="2"/>
      <c r="C26" s="2"/>
      <c r="D26" s="2"/>
      <c r="E26" s="2"/>
      <c r="F26" s="2"/>
      <c r="G26" s="2"/>
      <c r="H26" s="2"/>
      <c r="I26" s="2"/>
      <c r="J26" s="2"/>
    </row>
    <row r="27" spans="1:10" ht="15">
      <c r="A27" s="150"/>
      <c r="B27" s="2"/>
      <c r="C27" s="151" t="s">
        <v>188</v>
      </c>
      <c r="D27" s="151"/>
      <c r="E27" s="151"/>
      <c r="F27" s="151"/>
      <c r="G27" s="2"/>
      <c r="H27" s="2"/>
      <c r="I27" s="2"/>
      <c r="J27" s="2"/>
    </row>
    <row r="28" spans="1:10" ht="15.75" thickBot="1">
      <c r="A28" s="150"/>
      <c r="D28" s="123">
        <v>2015</v>
      </c>
      <c r="E28" s="498"/>
      <c r="G28" s="151"/>
      <c r="H28" s="2"/>
      <c r="I28" s="2"/>
      <c r="J28" s="2" t="s">
        <v>189</v>
      </c>
    </row>
    <row r="29" spans="1:10">
      <c r="A29" s="124"/>
      <c r="B29" s="124"/>
      <c r="C29" s="125"/>
      <c r="D29" s="125"/>
      <c r="E29" s="125"/>
      <c r="F29" s="125"/>
      <c r="G29" s="126" t="s">
        <v>40</v>
      </c>
      <c r="H29" s="638" t="s">
        <v>305</v>
      </c>
      <c r="I29" s="634"/>
      <c r="J29" s="278" t="s">
        <v>65</v>
      </c>
    </row>
    <row r="30" spans="1:10" ht="13.5" thickBot="1">
      <c r="A30" s="128" t="s">
        <v>57</v>
      </c>
      <c r="B30" s="128" t="s">
        <v>58</v>
      </c>
      <c r="C30" s="129"/>
      <c r="D30" s="129" t="s">
        <v>59</v>
      </c>
      <c r="E30" s="129"/>
      <c r="F30" s="129"/>
      <c r="G30" s="153"/>
      <c r="H30" s="131"/>
      <c r="I30" s="640"/>
      <c r="J30" s="154"/>
    </row>
    <row r="31" spans="1:10">
      <c r="A31" s="132" t="s">
        <v>60</v>
      </c>
      <c r="B31" s="132"/>
      <c r="C31" s="15" t="s">
        <v>61</v>
      </c>
      <c r="D31" s="16"/>
      <c r="E31" s="155"/>
      <c r="F31" s="64"/>
      <c r="G31" s="134"/>
      <c r="H31" s="135"/>
      <c r="I31" s="639"/>
      <c r="J31" s="136"/>
    </row>
    <row r="32" spans="1:10" hidden="1">
      <c r="A32" s="22"/>
      <c r="B32" s="159"/>
      <c r="C32" s="160"/>
      <c r="D32" s="161"/>
      <c r="E32" s="161"/>
      <c r="F32" s="162"/>
      <c r="G32" s="163"/>
      <c r="H32" s="200"/>
      <c r="I32" s="207"/>
      <c r="J32" s="198"/>
    </row>
    <row r="33" spans="1:13" hidden="1">
      <c r="A33" s="22"/>
      <c r="B33" s="22"/>
      <c r="C33" s="165"/>
      <c r="D33" s="3"/>
      <c r="E33" s="3"/>
      <c r="F33" s="140"/>
      <c r="G33" s="141"/>
      <c r="H33" s="142"/>
      <c r="I33" s="204"/>
      <c r="J33" s="143"/>
    </row>
    <row r="34" spans="1:13" hidden="1">
      <c r="A34" s="22"/>
      <c r="B34" s="22"/>
      <c r="C34" s="164"/>
      <c r="D34" s="3"/>
      <c r="E34" s="3"/>
      <c r="F34" s="140"/>
      <c r="G34" s="141"/>
      <c r="H34" s="142"/>
      <c r="I34" s="204"/>
      <c r="J34" s="143"/>
    </row>
    <row r="35" spans="1:13" hidden="1">
      <c r="A35" s="22"/>
      <c r="B35" s="22"/>
      <c r="C35" s="165"/>
      <c r="D35" s="47"/>
      <c r="E35" s="47"/>
      <c r="F35" s="166"/>
      <c r="G35" s="141"/>
      <c r="H35" s="142"/>
      <c r="I35" s="204"/>
      <c r="J35" s="143"/>
    </row>
    <row r="36" spans="1:13">
      <c r="A36" s="22"/>
      <c r="B36" s="22"/>
      <c r="C36" s="165"/>
      <c r="D36" s="47"/>
      <c r="E36" s="47"/>
      <c r="F36" s="166"/>
      <c r="G36" s="141"/>
      <c r="H36" s="142"/>
      <c r="I36" s="204"/>
      <c r="J36" s="143"/>
    </row>
    <row r="37" spans="1:13">
      <c r="A37" s="22"/>
      <c r="B37" s="543" t="s">
        <v>252</v>
      </c>
      <c r="C37" s="544" t="s">
        <v>248</v>
      </c>
      <c r="D37" s="98"/>
      <c r="E37" s="98"/>
      <c r="F37" s="545"/>
      <c r="G37" s="493">
        <v>4167</v>
      </c>
      <c r="H37" s="213">
        <v>0</v>
      </c>
      <c r="I37" s="212"/>
      <c r="J37" s="344">
        <v>4167</v>
      </c>
    </row>
    <row r="38" spans="1:13" hidden="1">
      <c r="A38" s="22"/>
      <c r="B38" s="588"/>
      <c r="C38" s="165"/>
      <c r="D38" s="47"/>
      <c r="E38" s="47"/>
      <c r="F38" s="166"/>
      <c r="G38" s="141"/>
      <c r="H38" s="142"/>
      <c r="I38" s="204"/>
      <c r="J38" s="143"/>
    </row>
    <row r="39" spans="1:13">
      <c r="A39" s="22"/>
      <c r="B39" s="588"/>
      <c r="C39" s="165" t="s">
        <v>280</v>
      </c>
      <c r="D39" s="47"/>
      <c r="E39" s="47"/>
      <c r="F39" s="166"/>
      <c r="G39" s="141">
        <v>4167</v>
      </c>
      <c r="H39" s="142">
        <v>0</v>
      </c>
      <c r="I39" s="204"/>
      <c r="J39" s="143">
        <v>4167</v>
      </c>
    </row>
    <row r="40" spans="1:13">
      <c r="A40" s="22"/>
      <c r="B40" s="588"/>
      <c r="C40" s="165"/>
      <c r="D40" s="47"/>
      <c r="E40" s="47"/>
      <c r="F40" s="166"/>
      <c r="G40" s="141"/>
      <c r="H40" s="142"/>
      <c r="I40" s="204"/>
      <c r="J40" s="143"/>
      <c r="M40" s="587"/>
    </row>
    <row r="41" spans="1:13">
      <c r="A41" s="22"/>
      <c r="B41" s="543">
        <v>107055</v>
      </c>
      <c r="C41" s="544" t="s">
        <v>281</v>
      </c>
      <c r="D41" s="47"/>
      <c r="E41" s="47"/>
      <c r="F41" s="166"/>
      <c r="G41" s="141"/>
      <c r="H41" s="213">
        <v>400</v>
      </c>
      <c r="I41" s="212"/>
      <c r="J41" s="344">
        <v>400</v>
      </c>
    </row>
    <row r="42" spans="1:13">
      <c r="A42" s="22"/>
      <c r="B42" s="588"/>
      <c r="C42" s="165" t="s">
        <v>282</v>
      </c>
      <c r="D42" s="47"/>
      <c r="E42" s="47"/>
      <c r="F42" s="166"/>
      <c r="G42" s="141"/>
      <c r="H42" s="142">
        <v>400</v>
      </c>
      <c r="I42" s="204"/>
      <c r="J42" s="143">
        <v>400</v>
      </c>
    </row>
    <row r="43" spans="1:13">
      <c r="A43" s="22"/>
      <c r="B43" s="174"/>
      <c r="C43" s="167"/>
      <c r="D43" s="168"/>
      <c r="E43" s="168"/>
      <c r="F43" s="169"/>
      <c r="G43" s="163"/>
      <c r="H43" s="200"/>
      <c r="I43" s="207"/>
      <c r="J43" s="198"/>
    </row>
    <row r="44" spans="1:13">
      <c r="A44" s="22"/>
      <c r="B44" s="543" t="s">
        <v>246</v>
      </c>
      <c r="C44" s="584" t="s">
        <v>283</v>
      </c>
      <c r="D44" s="171"/>
      <c r="E44" s="171"/>
      <c r="F44" s="172"/>
      <c r="G44" s="493">
        <v>23905</v>
      </c>
      <c r="H44" s="213">
        <v>4865</v>
      </c>
      <c r="I44" s="212"/>
      <c r="J44" s="344">
        <v>28770</v>
      </c>
    </row>
    <row r="45" spans="1:13">
      <c r="A45" s="22"/>
      <c r="B45" s="174"/>
      <c r="C45" s="585" t="s">
        <v>137</v>
      </c>
      <c r="D45" s="171"/>
      <c r="E45" s="171"/>
      <c r="F45" s="172"/>
      <c r="G45" s="523">
        <v>23905</v>
      </c>
      <c r="H45" s="553">
        <v>4865</v>
      </c>
      <c r="I45" s="593"/>
      <c r="J45" s="643">
        <v>28770</v>
      </c>
    </row>
    <row r="46" spans="1:13">
      <c r="A46" s="22"/>
      <c r="B46" s="588"/>
      <c r="C46" s="170"/>
      <c r="D46" s="3"/>
      <c r="E46" s="3"/>
      <c r="F46" s="140"/>
      <c r="G46" s="141"/>
      <c r="H46" s="142"/>
      <c r="I46" s="204"/>
      <c r="J46" s="143"/>
    </row>
    <row r="47" spans="1:13">
      <c r="A47" s="22"/>
      <c r="B47" s="543" t="s">
        <v>250</v>
      </c>
      <c r="C47" s="584" t="s">
        <v>284</v>
      </c>
      <c r="D47" s="171"/>
      <c r="E47" s="171"/>
      <c r="F47" s="172"/>
      <c r="G47" s="524"/>
      <c r="H47" s="213">
        <v>76</v>
      </c>
      <c r="I47" s="212"/>
      <c r="J47" s="344">
        <v>76</v>
      </c>
    </row>
    <row r="48" spans="1:13">
      <c r="A48" s="22"/>
      <c r="B48" s="588"/>
      <c r="C48" s="586" t="s">
        <v>285</v>
      </c>
      <c r="D48" s="3"/>
      <c r="E48" s="3"/>
      <c r="F48" s="140"/>
      <c r="G48" s="141"/>
      <c r="H48" s="142">
        <v>76</v>
      </c>
      <c r="I48" s="204"/>
      <c r="J48" s="143">
        <v>76</v>
      </c>
    </row>
    <row r="49" spans="1:10">
      <c r="A49" s="22"/>
      <c r="B49" s="174"/>
      <c r="C49" s="160"/>
      <c r="D49" s="161"/>
      <c r="E49" s="161"/>
      <c r="F49" s="162"/>
      <c r="G49" s="163"/>
      <c r="H49" s="200"/>
      <c r="I49" s="207"/>
      <c r="J49" s="198"/>
    </row>
    <row r="50" spans="1:10">
      <c r="A50" s="22"/>
      <c r="B50" s="543" t="s">
        <v>229</v>
      </c>
      <c r="C50" s="590" t="s">
        <v>237</v>
      </c>
      <c r="D50" s="3"/>
      <c r="E50" s="3"/>
      <c r="F50" s="140"/>
      <c r="G50" s="493">
        <v>13496</v>
      </c>
      <c r="H50" s="213">
        <v>0</v>
      </c>
      <c r="I50" s="212"/>
      <c r="J50" s="344">
        <v>13496</v>
      </c>
    </row>
    <row r="51" spans="1:10">
      <c r="A51" s="22"/>
      <c r="B51" s="174"/>
      <c r="C51" s="494"/>
      <c r="D51" s="206"/>
      <c r="E51" s="3"/>
      <c r="F51" s="140"/>
      <c r="G51" s="493"/>
      <c r="H51" s="142"/>
      <c r="I51" s="204"/>
      <c r="J51" s="143"/>
    </row>
    <row r="52" spans="1:10">
      <c r="A52" s="22"/>
      <c r="B52" s="589"/>
      <c r="C52" s="308"/>
      <c r="D52" s="299"/>
      <c r="E52" s="171"/>
      <c r="F52" s="172"/>
      <c r="G52" s="141"/>
      <c r="H52" s="142"/>
      <c r="I52" s="204"/>
      <c r="J52" s="143"/>
    </row>
    <row r="53" spans="1:10">
      <c r="A53" s="22"/>
      <c r="B53" s="22"/>
      <c r="C53" s="164"/>
      <c r="D53" s="3"/>
      <c r="E53" s="3"/>
      <c r="F53" s="140"/>
      <c r="G53" s="141"/>
      <c r="H53" s="142"/>
      <c r="I53" s="204"/>
      <c r="J53" s="143"/>
    </row>
    <row r="54" spans="1:10">
      <c r="A54" s="22"/>
      <c r="B54" s="173"/>
      <c r="C54" s="175"/>
      <c r="D54" s="176"/>
      <c r="E54" s="176"/>
      <c r="F54" s="177"/>
      <c r="G54" s="178"/>
      <c r="H54" s="333"/>
      <c r="I54" s="641"/>
      <c r="J54" s="525"/>
    </row>
    <row r="55" spans="1:10" ht="13.5" thickBot="1">
      <c r="A55" s="22"/>
      <c r="B55" s="22"/>
      <c r="C55" s="2"/>
      <c r="D55" s="2"/>
      <c r="E55" s="2"/>
      <c r="F55" s="179"/>
      <c r="G55" s="311"/>
      <c r="H55" s="217"/>
      <c r="I55" s="218"/>
      <c r="J55" s="380"/>
    </row>
    <row r="56" spans="1:10" ht="13.5" thickBot="1">
      <c r="A56" s="23"/>
      <c r="B56" s="23"/>
      <c r="C56" s="51" t="s">
        <v>62</v>
      </c>
      <c r="D56" s="62"/>
      <c r="E56" s="62"/>
      <c r="F56" s="53"/>
      <c r="G56" s="60">
        <f>G37+G41+G44+G47+G50</f>
        <v>41568</v>
      </c>
      <c r="H56" s="60">
        <f>H37+H41+H44+H47+H50</f>
        <v>5341</v>
      </c>
      <c r="I56" s="51"/>
      <c r="J56" s="180">
        <f>J37+J41+J44+J47+J50</f>
        <v>46909</v>
      </c>
    </row>
  </sheetData>
  <mergeCells count="2">
    <mergeCell ref="A1:I1"/>
    <mergeCell ref="A2:I2"/>
  </mergeCells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9"/>
  <sheetViews>
    <sheetView workbookViewId="0">
      <selection activeCell="N11" sqref="N11"/>
    </sheetView>
  </sheetViews>
  <sheetFormatPr defaultRowHeight="12.75"/>
  <cols>
    <col min="1" max="1" width="3.42578125" customWidth="1"/>
    <col min="2" max="2" width="7.28515625" customWidth="1"/>
    <col min="6" max="6" width="7.85546875" customWidth="1"/>
    <col min="7" max="7" width="13.5703125" customWidth="1"/>
    <col min="8" max="9" width="12.5703125" customWidth="1"/>
    <col min="10" max="10" width="13.5703125" customWidth="1"/>
    <col min="11" max="11" width="9.28515625" bestFit="1" customWidth="1"/>
  </cols>
  <sheetData>
    <row r="1" spans="1:11">
      <c r="A1" s="662" t="s">
        <v>313</v>
      </c>
      <c r="B1" s="662"/>
      <c r="C1" s="662"/>
      <c r="D1" s="662"/>
      <c r="E1" s="662"/>
      <c r="F1" s="662"/>
      <c r="G1" s="662"/>
      <c r="H1" s="662"/>
      <c r="I1" s="662"/>
      <c r="J1" s="2"/>
      <c r="K1" s="2"/>
    </row>
    <row r="2" spans="1:11">
      <c r="A2" s="662" t="s">
        <v>312</v>
      </c>
      <c r="B2" s="662"/>
      <c r="C2" s="662"/>
      <c r="D2" s="662"/>
      <c r="E2" s="662"/>
      <c r="F2" s="662"/>
      <c r="G2" s="662"/>
      <c r="H2" s="662"/>
      <c r="I2" s="662"/>
      <c r="J2" s="2"/>
      <c r="K2" s="2"/>
    </row>
    <row r="3" spans="1:11">
      <c r="A3" s="504"/>
      <c r="B3" s="2"/>
      <c r="C3" s="2"/>
      <c r="E3" s="2"/>
      <c r="F3" s="2"/>
      <c r="G3" s="2"/>
      <c r="H3" s="2"/>
      <c r="I3" s="2"/>
      <c r="J3" s="2"/>
      <c r="K3" s="2"/>
    </row>
    <row r="4" spans="1:11">
      <c r="A4" s="9" t="s">
        <v>30</v>
      </c>
      <c r="B4" s="9"/>
      <c r="C4" s="9"/>
      <c r="D4" s="9"/>
      <c r="E4" s="2"/>
      <c r="F4" s="2"/>
      <c r="G4" s="2"/>
      <c r="H4" s="2"/>
      <c r="I4" s="2"/>
      <c r="J4" s="2"/>
      <c r="K4" s="2"/>
    </row>
    <row r="5" spans="1:11" ht="13.5" thickBot="1">
      <c r="A5" s="9"/>
      <c r="B5" s="9"/>
      <c r="G5" s="9"/>
      <c r="H5" s="9"/>
      <c r="I5" s="9"/>
      <c r="J5" s="9"/>
      <c r="K5" s="2"/>
    </row>
    <row r="6" spans="1:11">
      <c r="A6" s="467"/>
      <c r="B6" s="468"/>
      <c r="C6" s="468" t="s">
        <v>63</v>
      </c>
      <c r="D6" s="468"/>
      <c r="E6" s="468"/>
      <c r="F6" s="468"/>
      <c r="G6" s="468"/>
      <c r="H6" s="468"/>
      <c r="I6" s="468"/>
      <c r="J6" s="400"/>
      <c r="K6" s="2"/>
    </row>
    <row r="7" spans="1:11" ht="13.5" thickBot="1">
      <c r="A7" s="150"/>
      <c r="B7" s="2"/>
      <c r="C7" s="2"/>
      <c r="D7" s="469"/>
      <c r="E7" s="152">
        <v>2015</v>
      </c>
      <c r="F7" s="2"/>
      <c r="G7" s="2"/>
      <c r="H7" s="2"/>
      <c r="I7" s="2"/>
      <c r="J7" s="470" t="s">
        <v>64</v>
      </c>
      <c r="K7" s="2"/>
    </row>
    <row r="8" spans="1:11" ht="13.5" thickBot="1">
      <c r="A8" s="471"/>
      <c r="B8" s="27" t="s">
        <v>25</v>
      </c>
      <c r="C8" s="181"/>
      <c r="D8" s="182" t="s">
        <v>26</v>
      </c>
      <c r="E8" s="183"/>
      <c r="F8" s="184"/>
      <c r="G8" s="28" t="s">
        <v>27</v>
      </c>
      <c r="H8" s="28" t="s">
        <v>28</v>
      </c>
      <c r="I8" s="28" t="s">
        <v>23</v>
      </c>
      <c r="J8" s="28" t="s">
        <v>29</v>
      </c>
      <c r="K8" s="455"/>
    </row>
    <row r="9" spans="1:11" ht="13.5" thickBot="1">
      <c r="A9" s="472">
        <v>1</v>
      </c>
      <c r="B9" s="185" t="s">
        <v>57</v>
      </c>
      <c r="C9" s="150"/>
      <c r="D9" s="2"/>
      <c r="E9" s="2"/>
      <c r="F9" s="179"/>
      <c r="G9" s="592" t="s">
        <v>286</v>
      </c>
      <c r="H9" s="592" t="s">
        <v>305</v>
      </c>
      <c r="I9" s="592"/>
      <c r="J9" s="591" t="s">
        <v>41</v>
      </c>
      <c r="K9" s="456"/>
    </row>
    <row r="10" spans="1:11" ht="13.5" thickBot="1">
      <c r="A10" s="473">
        <v>2</v>
      </c>
      <c r="B10" s="186" t="s">
        <v>58</v>
      </c>
      <c r="C10" s="187" t="s">
        <v>59</v>
      </c>
      <c r="D10" s="188"/>
      <c r="E10" s="188"/>
      <c r="F10" s="185"/>
      <c r="G10" s="189"/>
      <c r="H10" s="189"/>
      <c r="I10" s="189"/>
      <c r="J10" s="190"/>
      <c r="K10" s="457"/>
    </row>
    <row r="11" spans="1:11">
      <c r="A11" s="191">
        <v>3</v>
      </c>
      <c r="B11" s="192" t="s">
        <v>66</v>
      </c>
      <c r="C11" s="193"/>
      <c r="D11" s="21"/>
      <c r="E11" s="21"/>
      <c r="F11" s="21"/>
      <c r="G11" s="492"/>
      <c r="H11" s="644"/>
      <c r="I11" s="644"/>
      <c r="J11" s="491"/>
      <c r="K11" s="458"/>
    </row>
    <row r="12" spans="1:11">
      <c r="A12" s="474">
        <v>4</v>
      </c>
      <c r="B12" s="527" t="s">
        <v>205</v>
      </c>
      <c r="C12" s="195" t="s">
        <v>166</v>
      </c>
      <c r="D12" s="4"/>
      <c r="E12" s="4"/>
      <c r="F12" s="4"/>
      <c r="G12" s="526">
        <v>10415311</v>
      </c>
      <c r="H12" s="526">
        <v>0</v>
      </c>
      <c r="I12" s="526"/>
      <c r="J12" s="526">
        <v>10415311</v>
      </c>
      <c r="K12" s="458"/>
    </row>
    <row r="13" spans="1:11">
      <c r="A13" s="199">
        <v>5</v>
      </c>
      <c r="B13" s="142"/>
      <c r="C13" s="9"/>
      <c r="D13" s="2"/>
      <c r="E13" s="2"/>
      <c r="F13" s="2"/>
      <c r="G13" s="528"/>
      <c r="H13" s="528"/>
      <c r="I13" s="528"/>
      <c r="J13" s="528"/>
      <c r="K13" s="458"/>
    </row>
    <row r="14" spans="1:11">
      <c r="A14" s="199">
        <v>6</v>
      </c>
      <c r="B14" s="142"/>
      <c r="C14" s="500"/>
      <c r="D14" s="501"/>
      <c r="E14" s="501"/>
      <c r="F14" s="501"/>
      <c r="G14" s="528"/>
      <c r="H14" s="528"/>
      <c r="I14" s="528"/>
      <c r="J14" s="528"/>
      <c r="K14" s="459"/>
    </row>
    <row r="15" spans="1:11">
      <c r="A15" s="199">
        <v>7</v>
      </c>
      <c r="B15" s="142"/>
      <c r="C15" s="502"/>
      <c r="D15" s="19"/>
      <c r="E15" s="19"/>
      <c r="F15" s="358"/>
      <c r="G15" s="528"/>
      <c r="H15" s="528"/>
      <c r="I15" s="528"/>
      <c r="J15" s="528"/>
      <c r="K15" s="460"/>
    </row>
    <row r="16" spans="1:11">
      <c r="A16" s="199">
        <v>8</v>
      </c>
      <c r="C16" s="204"/>
      <c r="D16" s="3"/>
      <c r="E16" s="3"/>
      <c r="F16" s="295"/>
      <c r="G16" s="534"/>
      <c r="H16" s="534"/>
      <c r="I16" s="534"/>
      <c r="J16" s="534"/>
      <c r="K16" s="459"/>
    </row>
    <row r="17" spans="1:11">
      <c r="A17" s="199">
        <v>9</v>
      </c>
      <c r="B17" s="142"/>
      <c r="C17" s="214" t="s">
        <v>192</v>
      </c>
      <c r="D17" s="475"/>
      <c r="E17" s="475"/>
      <c r="F17" s="195"/>
      <c r="G17" s="528">
        <v>4248099</v>
      </c>
      <c r="H17" s="528">
        <v>0</v>
      </c>
      <c r="I17" s="528"/>
      <c r="J17" s="528">
        <v>4248099</v>
      </c>
      <c r="K17" s="461"/>
    </row>
    <row r="18" spans="1:11">
      <c r="A18" s="199">
        <v>10</v>
      </c>
      <c r="B18" s="142" t="s">
        <v>68</v>
      </c>
      <c r="C18" s="309" t="s">
        <v>171</v>
      </c>
      <c r="D18" s="476"/>
      <c r="E18" s="476"/>
      <c r="F18" s="202"/>
      <c r="G18" s="529">
        <v>1221969</v>
      </c>
      <c r="H18" s="529">
        <v>0</v>
      </c>
      <c r="I18" s="529"/>
      <c r="J18" s="529">
        <v>1221969</v>
      </c>
      <c r="K18" s="459"/>
    </row>
    <row r="19" spans="1:11">
      <c r="A19" s="199">
        <v>11</v>
      </c>
      <c r="B19" s="142"/>
      <c r="C19" s="309" t="s">
        <v>172</v>
      </c>
      <c r="D19" s="476"/>
      <c r="E19" s="476"/>
      <c r="F19" s="202"/>
      <c r="G19" s="529">
        <v>2656000</v>
      </c>
      <c r="H19" s="529">
        <v>0</v>
      </c>
      <c r="I19" s="529"/>
      <c r="J19" s="529">
        <v>2656000</v>
      </c>
      <c r="K19" s="459"/>
    </row>
    <row r="20" spans="1:11">
      <c r="A20" s="199">
        <v>12</v>
      </c>
      <c r="B20" s="142"/>
      <c r="C20" s="309" t="s">
        <v>173</v>
      </c>
      <c r="D20" s="476"/>
      <c r="E20" s="476"/>
      <c r="F20" s="202"/>
      <c r="G20" s="529">
        <v>100000</v>
      </c>
      <c r="H20" s="529">
        <v>0</v>
      </c>
      <c r="I20" s="529"/>
      <c r="J20" s="529">
        <v>100000</v>
      </c>
      <c r="K20" s="462"/>
    </row>
    <row r="21" spans="1:11">
      <c r="A21" s="199">
        <v>13</v>
      </c>
      <c r="B21" s="142"/>
      <c r="C21" s="309" t="s">
        <v>174</v>
      </c>
      <c r="D21" s="476"/>
      <c r="E21" s="476"/>
      <c r="F21" s="202"/>
      <c r="G21" s="529">
        <v>270130</v>
      </c>
      <c r="H21" s="529">
        <v>0</v>
      </c>
      <c r="I21" s="529"/>
      <c r="J21" s="529">
        <v>270130</v>
      </c>
      <c r="K21" s="458"/>
    </row>
    <row r="22" spans="1:11">
      <c r="A22" s="199">
        <v>14</v>
      </c>
      <c r="B22" s="142"/>
      <c r="C22" s="477"/>
      <c r="D22" s="475"/>
      <c r="E22" s="475"/>
      <c r="F22" s="475"/>
      <c r="G22" s="528"/>
      <c r="H22" s="528"/>
      <c r="I22" s="528"/>
      <c r="J22" s="528"/>
      <c r="K22" s="459"/>
    </row>
    <row r="23" spans="1:11">
      <c r="A23" s="199">
        <v>15</v>
      </c>
      <c r="B23" s="142"/>
      <c r="C23" s="478"/>
      <c r="D23" s="3"/>
      <c r="E23" s="3"/>
      <c r="F23" s="202"/>
      <c r="G23" s="528"/>
      <c r="H23" s="528"/>
      <c r="I23" s="528"/>
      <c r="J23" s="528"/>
      <c r="K23" s="459"/>
    </row>
    <row r="24" spans="1:11">
      <c r="A24" s="199">
        <v>16</v>
      </c>
      <c r="B24" s="142"/>
      <c r="C24" s="360" t="s">
        <v>311</v>
      </c>
      <c r="D24" s="361"/>
      <c r="E24" s="361"/>
      <c r="F24" s="475"/>
      <c r="G24" s="535">
        <v>4000000</v>
      </c>
      <c r="H24" s="535">
        <v>0</v>
      </c>
      <c r="I24" s="535"/>
      <c r="J24" s="535">
        <v>4000000</v>
      </c>
      <c r="K24" s="459"/>
    </row>
    <row r="25" spans="1:11">
      <c r="A25" s="199">
        <v>17</v>
      </c>
      <c r="B25" s="142"/>
      <c r="C25" s="360"/>
      <c r="D25" s="361"/>
      <c r="E25" s="361"/>
      <c r="F25" s="475"/>
      <c r="G25" s="535"/>
      <c r="H25" s="535"/>
      <c r="I25" s="535"/>
      <c r="J25" s="535"/>
      <c r="K25" s="459"/>
    </row>
    <row r="26" spans="1:11">
      <c r="A26" s="199">
        <v>18</v>
      </c>
      <c r="B26" s="142"/>
      <c r="C26" s="214" t="s">
        <v>193</v>
      </c>
      <c r="D26" s="475"/>
      <c r="E26" s="475"/>
      <c r="F26" s="195"/>
      <c r="G26" s="528">
        <v>84150</v>
      </c>
      <c r="H26" s="528">
        <v>0</v>
      </c>
      <c r="I26" s="528"/>
      <c r="J26" s="528">
        <v>84150</v>
      </c>
      <c r="K26" s="459"/>
    </row>
    <row r="27" spans="1:11">
      <c r="A27" s="199">
        <v>19</v>
      </c>
      <c r="B27" s="142"/>
      <c r="C27" s="201"/>
      <c r="D27" s="19"/>
      <c r="E27" s="19"/>
      <c r="F27" s="4"/>
      <c r="G27" s="529"/>
      <c r="H27" s="529"/>
      <c r="I27" s="529"/>
      <c r="J27" s="529"/>
      <c r="K27" s="459"/>
    </row>
    <row r="28" spans="1:11">
      <c r="A28" s="199">
        <v>20</v>
      </c>
      <c r="B28" s="142"/>
      <c r="C28" s="214" t="s">
        <v>203</v>
      </c>
      <c r="D28" s="475"/>
      <c r="E28" s="475"/>
      <c r="F28" s="195"/>
      <c r="G28" s="528">
        <v>2083062</v>
      </c>
      <c r="H28" s="528">
        <v>0</v>
      </c>
      <c r="I28" s="528"/>
      <c r="J28" s="528">
        <v>2083062</v>
      </c>
      <c r="K28" s="463"/>
    </row>
    <row r="29" spans="1:11">
      <c r="A29" s="199">
        <v>21</v>
      </c>
      <c r="B29" s="142"/>
      <c r="C29" s="214"/>
      <c r="D29" s="475"/>
      <c r="E29" s="475"/>
      <c r="F29" s="195"/>
      <c r="G29" s="528"/>
      <c r="H29" s="528"/>
      <c r="I29" s="528"/>
      <c r="J29" s="528"/>
      <c r="K29" s="463"/>
    </row>
    <row r="30" spans="1:11">
      <c r="A30" s="199">
        <v>22</v>
      </c>
      <c r="B30" s="142"/>
      <c r="C30" s="212" t="s">
        <v>204</v>
      </c>
      <c r="D30" s="206"/>
      <c r="E30" s="206"/>
      <c r="F30" s="98"/>
      <c r="G30" s="528">
        <v>2731850</v>
      </c>
      <c r="H30" s="528">
        <v>1489642</v>
      </c>
      <c r="I30" s="528"/>
      <c r="J30" s="528">
        <v>4221492</v>
      </c>
      <c r="K30" s="459"/>
    </row>
    <row r="31" spans="1:11">
      <c r="A31" s="199">
        <v>23</v>
      </c>
      <c r="B31" s="142"/>
      <c r="C31" s="204"/>
      <c r="D31" s="3"/>
      <c r="E31" s="3"/>
      <c r="F31" s="202"/>
      <c r="G31" s="529"/>
      <c r="H31" s="529"/>
      <c r="I31" s="529"/>
      <c r="J31" s="529"/>
      <c r="K31" s="459"/>
    </row>
    <row r="32" spans="1:11">
      <c r="A32" s="199">
        <v>24</v>
      </c>
      <c r="B32" s="142"/>
      <c r="C32" s="212" t="s">
        <v>46</v>
      </c>
      <c r="D32" s="206"/>
      <c r="E32" s="3"/>
      <c r="F32" s="202"/>
      <c r="G32" s="528">
        <v>387520</v>
      </c>
      <c r="H32" s="528">
        <v>0</v>
      </c>
      <c r="I32" s="528"/>
      <c r="J32" s="528">
        <v>387520</v>
      </c>
      <c r="K32" s="459"/>
    </row>
    <row r="33" spans="1:11">
      <c r="A33" s="199">
        <v>25</v>
      </c>
      <c r="B33" s="142"/>
      <c r="C33" s="208"/>
      <c r="D33" s="2"/>
      <c r="E33" s="2"/>
      <c r="F33" s="2"/>
      <c r="G33" s="529"/>
      <c r="H33" s="529"/>
      <c r="I33" s="529"/>
      <c r="J33" s="529"/>
      <c r="K33" s="464"/>
    </row>
    <row r="34" spans="1:11">
      <c r="A34" s="199">
        <v>26</v>
      </c>
      <c r="B34" s="204"/>
      <c r="C34" s="536" t="s">
        <v>67</v>
      </c>
      <c r="D34" s="206"/>
      <c r="E34" s="206"/>
      <c r="F34" s="202"/>
      <c r="G34" s="528">
        <v>2500000</v>
      </c>
      <c r="H34" s="528">
        <v>0</v>
      </c>
      <c r="I34" s="528"/>
      <c r="J34" s="528">
        <v>2500000</v>
      </c>
      <c r="K34" s="459"/>
    </row>
    <row r="35" spans="1:11">
      <c r="A35" s="199">
        <v>27</v>
      </c>
      <c r="B35" s="142"/>
      <c r="C35" s="208"/>
      <c r="D35" s="2"/>
      <c r="E35" s="2"/>
      <c r="F35" s="2"/>
      <c r="G35" s="529"/>
      <c r="H35" s="529"/>
      <c r="I35" s="529"/>
      <c r="J35" s="529"/>
      <c r="K35" s="463"/>
    </row>
    <row r="36" spans="1:11">
      <c r="A36" s="199">
        <v>28</v>
      </c>
      <c r="B36" s="142"/>
      <c r="C36" s="204" t="s">
        <v>287</v>
      </c>
      <c r="D36" s="3"/>
      <c r="E36" s="3"/>
      <c r="F36" s="3"/>
      <c r="G36" s="529"/>
      <c r="H36" s="529">
        <v>116665</v>
      </c>
      <c r="I36" s="529"/>
      <c r="J36" s="529">
        <v>116665</v>
      </c>
      <c r="K36" s="459"/>
    </row>
    <row r="37" spans="1:11">
      <c r="A37" s="199">
        <v>29</v>
      </c>
      <c r="B37" s="142"/>
      <c r="C37" s="593" t="s">
        <v>288</v>
      </c>
      <c r="D37" s="206"/>
      <c r="E37" s="206"/>
      <c r="F37" s="206"/>
      <c r="G37" s="529"/>
      <c r="H37" s="529">
        <v>298704</v>
      </c>
      <c r="I37" s="529"/>
      <c r="J37" s="529">
        <v>298704</v>
      </c>
      <c r="K37" s="459"/>
    </row>
    <row r="38" spans="1:11" ht="13.5" thickBot="1">
      <c r="A38" s="199">
        <v>30</v>
      </c>
      <c r="B38" s="147"/>
      <c r="C38" s="209"/>
      <c r="D38" s="32"/>
      <c r="E38" s="32"/>
      <c r="F38" s="32"/>
      <c r="G38" s="530"/>
      <c r="H38" s="530"/>
      <c r="I38" s="530"/>
      <c r="J38" s="530"/>
      <c r="K38" s="459"/>
    </row>
    <row r="39" spans="1:11" ht="13.5" thickBot="1">
      <c r="A39" s="199">
        <v>31</v>
      </c>
      <c r="B39" s="479"/>
      <c r="C39" s="61" t="s">
        <v>175</v>
      </c>
      <c r="D39" s="100"/>
      <c r="E39" s="100"/>
      <c r="F39" s="100"/>
      <c r="G39" s="531">
        <v>16034681</v>
      </c>
      <c r="H39" s="531">
        <v>1905011</v>
      </c>
      <c r="I39" s="531"/>
      <c r="J39" s="531">
        <f>J12+J30+J32+J34+J36+J37</f>
        <v>17939692</v>
      </c>
      <c r="K39" s="459"/>
    </row>
    <row r="40" spans="1:11">
      <c r="A40" s="199">
        <v>32</v>
      </c>
      <c r="B40" s="157"/>
      <c r="C40" s="1"/>
      <c r="D40" s="6"/>
      <c r="E40" s="6"/>
      <c r="F40" s="6"/>
      <c r="G40" s="532"/>
      <c r="H40" s="532"/>
      <c r="I40" s="532"/>
      <c r="J40" s="532"/>
      <c r="K40" s="464"/>
    </row>
    <row r="41" spans="1:11">
      <c r="A41" s="199">
        <v>33</v>
      </c>
      <c r="B41" s="142"/>
      <c r="C41" s="212" t="s">
        <v>176</v>
      </c>
      <c r="D41" s="3"/>
      <c r="E41" s="3"/>
      <c r="F41" s="3"/>
      <c r="G41" s="528">
        <v>1200000</v>
      </c>
      <c r="H41" s="528">
        <v>0</v>
      </c>
      <c r="I41" s="528"/>
      <c r="J41" s="528">
        <v>1200000</v>
      </c>
      <c r="K41" s="459"/>
    </row>
    <row r="42" spans="1:11">
      <c r="A42" s="199">
        <v>34</v>
      </c>
      <c r="B42" s="142"/>
      <c r="C42" s="212"/>
      <c r="D42" s="206"/>
      <c r="E42" s="206"/>
      <c r="F42" s="3"/>
      <c r="G42" s="529"/>
      <c r="H42" s="529"/>
      <c r="I42" s="529"/>
      <c r="J42" s="529"/>
      <c r="K42" s="465"/>
    </row>
    <row r="43" spans="1:11">
      <c r="A43" s="199">
        <v>35</v>
      </c>
      <c r="B43" s="142"/>
      <c r="C43" s="360"/>
      <c r="D43" s="3"/>
      <c r="E43" s="3"/>
      <c r="F43" s="3"/>
      <c r="G43" s="528"/>
      <c r="H43" s="528"/>
      <c r="I43" s="528"/>
      <c r="J43" s="528"/>
      <c r="K43" s="464"/>
    </row>
    <row r="44" spans="1:11">
      <c r="A44" s="199">
        <v>36</v>
      </c>
      <c r="B44" s="142"/>
      <c r="C44" s="204"/>
      <c r="D44" s="3"/>
      <c r="E44" s="3"/>
      <c r="F44" s="3"/>
      <c r="G44" s="529"/>
      <c r="H44" s="529"/>
      <c r="I44" s="529"/>
      <c r="J44" s="529"/>
      <c r="K44" s="462"/>
    </row>
    <row r="45" spans="1:11">
      <c r="A45" s="199">
        <v>37</v>
      </c>
      <c r="B45" s="142"/>
      <c r="C45" s="204"/>
      <c r="D45" s="3"/>
      <c r="E45" s="3"/>
      <c r="F45" s="3"/>
      <c r="G45" s="529"/>
      <c r="H45" s="529"/>
      <c r="I45" s="529"/>
      <c r="J45" s="529"/>
      <c r="K45" s="462"/>
    </row>
    <row r="46" spans="1:11">
      <c r="A46" s="199">
        <v>38</v>
      </c>
      <c r="B46" s="142"/>
      <c r="C46" s="207" t="s">
        <v>54</v>
      </c>
      <c r="D46" s="4"/>
      <c r="E46" s="4"/>
      <c r="F46" s="4"/>
      <c r="G46" s="528">
        <f>G39+G41+G43</f>
        <v>17234681</v>
      </c>
      <c r="H46" s="528">
        <v>1905011</v>
      </c>
      <c r="I46" s="528"/>
      <c r="J46" s="528">
        <f>J39+J41+J43</f>
        <v>19139692</v>
      </c>
      <c r="K46" s="458"/>
    </row>
    <row r="47" spans="1:11">
      <c r="A47" s="199">
        <v>39</v>
      </c>
      <c r="B47" s="142"/>
      <c r="C47" s="204" t="s">
        <v>68</v>
      </c>
      <c r="D47" s="3"/>
      <c r="E47" s="3"/>
      <c r="F47" s="3"/>
      <c r="G47" s="529"/>
      <c r="H47" s="529"/>
      <c r="I47" s="529"/>
      <c r="J47" s="529"/>
      <c r="K47" s="462"/>
    </row>
    <row r="48" spans="1:11">
      <c r="A48" s="199">
        <v>40</v>
      </c>
      <c r="B48" s="142"/>
      <c r="C48" s="204" t="s">
        <v>69</v>
      </c>
      <c r="D48" s="3"/>
      <c r="E48" s="3"/>
      <c r="F48" s="3"/>
      <c r="G48" s="528">
        <f>G46</f>
        <v>17234681</v>
      </c>
      <c r="H48" s="528">
        <v>1905011</v>
      </c>
      <c r="I48" s="528"/>
      <c r="J48" s="528">
        <f>J46</f>
        <v>19139692</v>
      </c>
      <c r="K48" s="466"/>
    </row>
    <row r="49" spans="1:11" ht="13.5" thickBot="1">
      <c r="A49" s="199">
        <v>41</v>
      </c>
      <c r="B49" s="217"/>
      <c r="C49" s="218"/>
      <c r="D49" s="219"/>
      <c r="E49" s="219"/>
      <c r="F49" s="219"/>
      <c r="G49" s="533"/>
      <c r="H49" s="645"/>
      <c r="I49" s="645"/>
      <c r="J49" s="480"/>
      <c r="K49" s="466"/>
    </row>
  </sheetData>
  <mergeCells count="2">
    <mergeCell ref="A1:I1"/>
    <mergeCell ref="A2:I2"/>
  </mergeCells>
  <phoneticPr fontId="7" type="noConversion"/>
  <pageMargins left="0.35433070866141736" right="0.35433070866141736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P31"/>
  <sheetViews>
    <sheetView workbookViewId="0">
      <selection activeCell="K40" sqref="K40"/>
    </sheetView>
  </sheetViews>
  <sheetFormatPr defaultRowHeight="12.75"/>
  <cols>
    <col min="1" max="1" width="3.42578125" customWidth="1"/>
    <col min="4" max="4" width="11.140625" customWidth="1"/>
    <col min="5" max="5" width="4.7109375" customWidth="1"/>
    <col min="6" max="6" width="9.140625" hidden="1" customWidth="1"/>
    <col min="7" max="7" width="9.85546875" customWidth="1"/>
  </cols>
  <sheetData>
    <row r="1" spans="1:16">
      <c r="D1" s="662" t="s">
        <v>314</v>
      </c>
      <c r="E1" s="662"/>
      <c r="F1" s="662"/>
      <c r="G1" s="662"/>
      <c r="H1" s="662"/>
      <c r="I1" s="662"/>
      <c r="J1" s="662"/>
      <c r="K1" s="662"/>
      <c r="L1" s="662"/>
      <c r="M1" s="662"/>
      <c r="N1" s="662"/>
      <c r="O1" s="2"/>
    </row>
    <row r="2" spans="1:16">
      <c r="D2" s="662" t="s">
        <v>315</v>
      </c>
      <c r="E2" s="662"/>
      <c r="F2" s="662"/>
      <c r="G2" s="662"/>
      <c r="H2" s="662"/>
      <c r="I2" s="662"/>
      <c r="J2" s="662"/>
      <c r="K2" s="662"/>
      <c r="L2" s="662"/>
      <c r="M2" s="662"/>
      <c r="N2" s="662"/>
      <c r="O2" s="2"/>
    </row>
    <row r="3" spans="1:16">
      <c r="G3" s="504"/>
      <c r="J3" s="2"/>
      <c r="L3" s="2"/>
      <c r="M3" s="2"/>
      <c r="N3" s="2"/>
      <c r="O3" s="2"/>
    </row>
    <row r="4" spans="1:16">
      <c r="A4" s="123" t="s">
        <v>30</v>
      </c>
      <c r="B4" s="5"/>
      <c r="C4" s="5"/>
      <c r="D4" s="5"/>
    </row>
    <row r="5" spans="1:16">
      <c r="A5" s="123"/>
      <c r="B5" s="5"/>
      <c r="C5" s="5"/>
      <c r="D5" s="5"/>
    </row>
    <row r="6" spans="1:16">
      <c r="A6" s="5"/>
      <c r="B6" s="5"/>
      <c r="D6" s="5" t="s">
        <v>184</v>
      </c>
      <c r="G6" s="5"/>
      <c r="H6" s="5"/>
      <c r="I6" s="5"/>
      <c r="J6" s="5"/>
      <c r="K6" s="5"/>
      <c r="L6" s="5"/>
      <c r="M6" s="5"/>
      <c r="N6" s="5"/>
      <c r="O6" s="5"/>
    </row>
    <row r="7" spans="1:16" ht="13.5" thickBot="1">
      <c r="A7" s="5"/>
      <c r="B7" s="5"/>
      <c r="C7" s="5"/>
      <c r="D7" s="5"/>
      <c r="E7" s="5"/>
      <c r="F7" s="5"/>
      <c r="G7" s="5"/>
      <c r="H7" s="5"/>
      <c r="I7" s="5">
        <v>2015</v>
      </c>
      <c r="J7" s="5"/>
      <c r="K7" s="5"/>
      <c r="L7" s="5"/>
      <c r="M7" s="5"/>
      <c r="O7" t="s">
        <v>31</v>
      </c>
    </row>
    <row r="8" spans="1:16" ht="13.5" thickBot="1">
      <c r="A8" s="180"/>
      <c r="B8" s="51"/>
      <c r="C8" s="62" t="s">
        <v>25</v>
      </c>
      <c r="D8" s="220"/>
      <c r="E8" s="220"/>
      <c r="F8" s="221"/>
      <c r="G8" s="222" t="s">
        <v>26</v>
      </c>
      <c r="H8" s="221"/>
      <c r="I8" s="222" t="s">
        <v>27</v>
      </c>
      <c r="J8" s="221"/>
      <c r="K8" s="222" t="s">
        <v>28</v>
      </c>
      <c r="L8" s="221"/>
      <c r="M8" s="223" t="s">
        <v>23</v>
      </c>
      <c r="N8" s="224"/>
      <c r="O8" s="225" t="s">
        <v>29</v>
      </c>
      <c r="P8" s="226"/>
    </row>
    <row r="9" spans="1:16" ht="13.5" thickBot="1">
      <c r="A9" s="227">
        <v>1</v>
      </c>
      <c r="B9" s="228" t="s">
        <v>34</v>
      </c>
      <c r="C9" s="228" t="s">
        <v>35</v>
      </c>
      <c r="D9" s="229"/>
      <c r="E9" s="229"/>
      <c r="F9" s="230"/>
      <c r="G9" s="126" t="s">
        <v>9</v>
      </c>
      <c r="H9" s="231"/>
      <c r="I9" s="232" t="s">
        <v>70</v>
      </c>
      <c r="J9" s="230"/>
      <c r="K9" s="126" t="s">
        <v>10</v>
      </c>
      <c r="L9" s="231"/>
      <c r="M9" s="233" t="s">
        <v>11</v>
      </c>
      <c r="N9" s="233"/>
      <c r="O9" s="234" t="s">
        <v>10</v>
      </c>
      <c r="P9" s="234"/>
    </row>
    <row r="10" spans="1:16" ht="13.5" thickBot="1">
      <c r="A10" s="235">
        <v>2</v>
      </c>
      <c r="B10" s="129"/>
      <c r="C10" s="35"/>
      <c r="D10" s="236"/>
      <c r="E10" s="236"/>
      <c r="F10" s="237"/>
      <c r="G10" s="238" t="s">
        <v>40</v>
      </c>
      <c r="H10" s="239" t="s">
        <v>65</v>
      </c>
      <c r="I10" s="238" t="s">
        <v>40</v>
      </c>
      <c r="J10" s="239" t="s">
        <v>65</v>
      </c>
      <c r="K10" s="238" t="s">
        <v>40</v>
      </c>
      <c r="L10" s="239" t="s">
        <v>65</v>
      </c>
      <c r="M10" s="240" t="s">
        <v>40</v>
      </c>
      <c r="N10" s="239" t="s">
        <v>65</v>
      </c>
      <c r="O10" s="513" t="s">
        <v>40</v>
      </c>
      <c r="P10" s="514" t="s">
        <v>65</v>
      </c>
    </row>
    <row r="11" spans="1:16">
      <c r="A11" s="63">
        <v>3</v>
      </c>
      <c r="B11" s="16" t="s">
        <v>42</v>
      </c>
      <c r="C11" s="16"/>
      <c r="D11" s="155"/>
      <c r="E11" s="155"/>
      <c r="F11" s="64"/>
      <c r="G11" s="508"/>
      <c r="H11" s="389" t="s">
        <v>71</v>
      </c>
      <c r="I11" s="508"/>
      <c r="J11" s="389"/>
      <c r="K11" s="508"/>
      <c r="L11" s="389"/>
      <c r="M11" s="508"/>
      <c r="N11" s="389"/>
      <c r="O11" s="508"/>
      <c r="P11" s="389"/>
    </row>
    <row r="12" spans="1:16">
      <c r="A12" s="243">
        <v>4</v>
      </c>
      <c r="B12" s="561" t="s">
        <v>263</v>
      </c>
      <c r="C12" s="47" t="s">
        <v>43</v>
      </c>
      <c r="D12" s="47"/>
      <c r="E12" s="3"/>
      <c r="F12" s="140"/>
      <c r="G12" s="199"/>
      <c r="H12" s="143"/>
      <c r="I12" s="141"/>
      <c r="J12" s="143"/>
      <c r="K12" s="141">
        <v>635</v>
      </c>
      <c r="L12" s="143">
        <v>635</v>
      </c>
      <c r="M12" s="141"/>
      <c r="N12" s="143"/>
      <c r="O12" s="141">
        <f>G12+I12+K12+M12</f>
        <v>635</v>
      </c>
      <c r="P12" s="143">
        <f t="shared" ref="P12:P22" si="0">H12+J12+L12+N12</f>
        <v>635</v>
      </c>
    </row>
    <row r="13" spans="1:16">
      <c r="A13" s="244">
        <v>5</v>
      </c>
      <c r="B13" s="561" t="s">
        <v>250</v>
      </c>
      <c r="C13" s="47" t="s">
        <v>167</v>
      </c>
      <c r="D13" s="47"/>
      <c r="E13" s="3"/>
      <c r="F13" s="140"/>
      <c r="G13" s="199">
        <v>3783</v>
      </c>
      <c r="H13" s="509">
        <v>3783</v>
      </c>
      <c r="I13" s="141">
        <v>966</v>
      </c>
      <c r="J13" s="143">
        <v>966</v>
      </c>
      <c r="K13" s="141">
        <v>7515</v>
      </c>
      <c r="L13" s="143">
        <v>7890</v>
      </c>
      <c r="M13" s="575">
        <v>42</v>
      </c>
      <c r="N13" s="143">
        <v>837</v>
      </c>
      <c r="O13" s="141">
        <v>12306</v>
      </c>
      <c r="P13" s="143">
        <f t="shared" si="0"/>
        <v>13476</v>
      </c>
    </row>
    <row r="14" spans="1:16">
      <c r="A14" s="244">
        <v>6</v>
      </c>
      <c r="B14" s="561" t="s">
        <v>251</v>
      </c>
      <c r="C14" s="47" t="s">
        <v>44</v>
      </c>
      <c r="D14" s="47"/>
      <c r="E14" s="3"/>
      <c r="F14" s="140"/>
      <c r="G14" s="199"/>
      <c r="H14" s="509"/>
      <c r="I14" s="141"/>
      <c r="J14" s="143"/>
      <c r="K14" s="141">
        <v>635</v>
      </c>
      <c r="L14" s="143">
        <v>635</v>
      </c>
      <c r="M14" s="141"/>
      <c r="N14" s="143"/>
      <c r="O14" s="141">
        <v>635</v>
      </c>
      <c r="P14" s="143">
        <f t="shared" si="0"/>
        <v>635</v>
      </c>
    </row>
    <row r="15" spans="1:16">
      <c r="A15" s="244">
        <v>7</v>
      </c>
      <c r="B15" s="561" t="s">
        <v>252</v>
      </c>
      <c r="C15" s="47" t="s">
        <v>45</v>
      </c>
      <c r="D15" s="47"/>
      <c r="E15" s="3"/>
      <c r="F15" s="140"/>
      <c r="G15" s="199">
        <v>3018</v>
      </c>
      <c r="H15" s="509">
        <v>3018</v>
      </c>
      <c r="I15" s="141">
        <v>842</v>
      </c>
      <c r="J15" s="143">
        <v>842</v>
      </c>
      <c r="K15" s="141">
        <v>4280</v>
      </c>
      <c r="L15" s="143">
        <v>5166</v>
      </c>
      <c r="M15" s="141"/>
      <c r="N15" s="143"/>
      <c r="O15" s="141">
        <v>8140</v>
      </c>
      <c r="P15" s="143">
        <f t="shared" si="0"/>
        <v>9026</v>
      </c>
    </row>
    <row r="16" spans="1:16">
      <c r="A16" s="244">
        <v>8</v>
      </c>
      <c r="B16" s="561" t="s">
        <v>260</v>
      </c>
      <c r="C16" s="47" t="s">
        <v>46</v>
      </c>
      <c r="D16" s="47"/>
      <c r="E16" s="3"/>
      <c r="F16" s="140"/>
      <c r="G16" s="199"/>
      <c r="H16" s="509"/>
      <c r="I16" s="141"/>
      <c r="J16" s="143"/>
      <c r="K16" s="141">
        <v>1651</v>
      </c>
      <c r="L16" s="143">
        <v>1651</v>
      </c>
      <c r="M16" s="141"/>
      <c r="N16" s="143"/>
      <c r="O16" s="141">
        <v>1651</v>
      </c>
      <c r="P16" s="143">
        <f t="shared" si="0"/>
        <v>1651</v>
      </c>
    </row>
    <row r="17" spans="1:16">
      <c r="A17" s="244">
        <v>9</v>
      </c>
      <c r="B17" s="560" t="s">
        <v>261</v>
      </c>
      <c r="C17" s="47" t="s">
        <v>47</v>
      </c>
      <c r="D17" s="47"/>
      <c r="E17" s="3"/>
      <c r="F17" s="140"/>
      <c r="G17" s="199">
        <v>2035</v>
      </c>
      <c r="H17" s="509">
        <v>2035</v>
      </c>
      <c r="I17" s="141">
        <v>563</v>
      </c>
      <c r="J17" s="143">
        <v>563</v>
      </c>
      <c r="K17" s="141">
        <v>1229</v>
      </c>
      <c r="L17" s="143">
        <v>1229</v>
      </c>
      <c r="M17" s="141"/>
      <c r="N17" s="143"/>
      <c r="O17" s="141">
        <v>3827</v>
      </c>
      <c r="P17" s="143">
        <f t="shared" si="0"/>
        <v>3827</v>
      </c>
    </row>
    <row r="18" spans="1:16">
      <c r="A18" s="244">
        <v>10</v>
      </c>
      <c r="B18" s="560" t="s">
        <v>246</v>
      </c>
      <c r="C18" s="47" t="s">
        <v>236</v>
      </c>
      <c r="D18" s="47"/>
      <c r="E18" s="3"/>
      <c r="F18" s="140"/>
      <c r="G18" s="199">
        <v>19300</v>
      </c>
      <c r="H18" s="509">
        <v>19300</v>
      </c>
      <c r="I18" s="141">
        <v>2605</v>
      </c>
      <c r="J18" s="143">
        <v>2605</v>
      </c>
      <c r="K18" s="141">
        <v>2000</v>
      </c>
      <c r="L18" s="143">
        <v>6865</v>
      </c>
      <c r="M18" s="141"/>
      <c r="N18" s="143"/>
      <c r="O18" s="141">
        <v>23905</v>
      </c>
      <c r="P18" s="143">
        <f t="shared" si="0"/>
        <v>28770</v>
      </c>
    </row>
    <row r="19" spans="1:16">
      <c r="A19" s="244">
        <v>11</v>
      </c>
      <c r="B19" s="560" t="s">
        <v>253</v>
      </c>
      <c r="C19" s="47" t="s">
        <v>48</v>
      </c>
      <c r="D19" s="47"/>
      <c r="E19" s="3"/>
      <c r="F19" s="140"/>
      <c r="G19" s="199">
        <v>792</v>
      </c>
      <c r="H19" s="509">
        <v>792</v>
      </c>
      <c r="I19" s="141">
        <v>230</v>
      </c>
      <c r="J19" s="143">
        <v>230</v>
      </c>
      <c r="K19" s="141"/>
      <c r="L19" s="143">
        <v>25</v>
      </c>
      <c r="M19" s="141"/>
      <c r="N19" s="143"/>
      <c r="O19" s="141">
        <v>1022</v>
      </c>
      <c r="P19" s="143">
        <f t="shared" si="0"/>
        <v>1047</v>
      </c>
    </row>
    <row r="20" spans="1:16">
      <c r="A20" s="244">
        <v>12</v>
      </c>
      <c r="B20" s="560" t="s">
        <v>262</v>
      </c>
      <c r="C20" s="47" t="s">
        <v>49</v>
      </c>
      <c r="D20" s="47"/>
      <c r="E20" s="3"/>
      <c r="F20" s="140"/>
      <c r="G20" s="199"/>
      <c r="H20" s="509"/>
      <c r="I20" s="141"/>
      <c r="J20" s="143"/>
      <c r="K20" s="141">
        <v>792</v>
      </c>
      <c r="L20" s="143">
        <v>1300</v>
      </c>
      <c r="M20" s="141"/>
      <c r="N20" s="143"/>
      <c r="O20" s="141">
        <v>792</v>
      </c>
      <c r="P20" s="143">
        <f t="shared" si="0"/>
        <v>1300</v>
      </c>
    </row>
    <row r="21" spans="1:16">
      <c r="A21" s="244">
        <v>13</v>
      </c>
      <c r="B21" s="560" t="s">
        <v>244</v>
      </c>
      <c r="C21" s="47" t="s">
        <v>50</v>
      </c>
      <c r="D21" s="47" t="s">
        <v>51</v>
      </c>
      <c r="E21" s="3"/>
      <c r="F21" s="140"/>
      <c r="G21" s="199"/>
      <c r="H21" s="509"/>
      <c r="I21" s="141"/>
      <c r="J21" s="143"/>
      <c r="K21" s="141">
        <v>100</v>
      </c>
      <c r="L21" s="143">
        <v>100</v>
      </c>
      <c r="M21" s="141"/>
      <c r="N21" s="143"/>
      <c r="O21" s="141">
        <f>G21+I21+K21+M21</f>
        <v>100</v>
      </c>
      <c r="P21" s="143">
        <f t="shared" si="0"/>
        <v>100</v>
      </c>
    </row>
    <row r="22" spans="1:16">
      <c r="A22" s="244">
        <v>14</v>
      </c>
      <c r="B22" s="560" t="s">
        <v>245</v>
      </c>
      <c r="C22" s="47" t="s">
        <v>72</v>
      </c>
      <c r="D22" s="47"/>
      <c r="E22" s="9"/>
      <c r="F22" s="179"/>
      <c r="G22" s="245"/>
      <c r="H22" s="510"/>
      <c r="I22" s="241"/>
      <c r="J22" s="242"/>
      <c r="K22" s="241">
        <v>60</v>
      </c>
      <c r="L22" s="242">
        <v>60</v>
      </c>
      <c r="M22" s="241"/>
      <c r="N22" s="242"/>
      <c r="O22" s="141">
        <f>G22+I22+K22+M22</f>
        <v>60</v>
      </c>
      <c r="P22" s="143">
        <f t="shared" si="0"/>
        <v>60</v>
      </c>
    </row>
    <row r="23" spans="1:16">
      <c r="A23" s="246">
        <v>15</v>
      </c>
      <c r="B23" s="540" t="s">
        <v>229</v>
      </c>
      <c r="C23" s="248" t="s">
        <v>237</v>
      </c>
      <c r="D23" s="249"/>
      <c r="E23" s="32"/>
      <c r="F23" s="145"/>
      <c r="G23" s="250">
        <v>1753</v>
      </c>
      <c r="H23" s="511">
        <v>1753</v>
      </c>
      <c r="I23" s="146">
        <v>487</v>
      </c>
      <c r="J23" s="148">
        <v>487</v>
      </c>
      <c r="K23" s="146">
        <v>11261</v>
      </c>
      <c r="L23" s="148">
        <v>11261</v>
      </c>
      <c r="M23" s="146"/>
      <c r="N23" s="148"/>
      <c r="O23" s="141">
        <v>13501</v>
      </c>
      <c r="P23" s="148">
        <f>H23+J23+L23+N23</f>
        <v>13501</v>
      </c>
    </row>
    <row r="24" spans="1:16">
      <c r="A24" s="251">
        <v>16</v>
      </c>
      <c r="B24" s="247"/>
      <c r="C24" s="248"/>
      <c r="D24" s="252"/>
      <c r="E24" s="252"/>
      <c r="F24" s="253"/>
      <c r="G24" s="254"/>
      <c r="H24" s="255"/>
      <c r="I24" s="254"/>
      <c r="J24" s="255"/>
      <c r="K24" s="254"/>
      <c r="L24" s="255"/>
      <c r="M24" s="254"/>
      <c r="N24" s="255"/>
      <c r="O24" s="254"/>
      <c r="P24" s="255">
        <f>H24+J24+L24+N24</f>
        <v>0</v>
      </c>
    </row>
    <row r="25" spans="1:16">
      <c r="A25" s="251"/>
      <c r="B25" s="247"/>
      <c r="C25" s="248"/>
      <c r="D25" s="249"/>
      <c r="E25" s="32"/>
      <c r="F25" s="145"/>
      <c r="G25" s="254"/>
      <c r="H25" s="255"/>
      <c r="I25" s="254"/>
      <c r="J25" s="255"/>
      <c r="K25" s="254"/>
      <c r="L25" s="255"/>
      <c r="M25" s="254"/>
      <c r="N25" s="255"/>
      <c r="O25" s="254"/>
      <c r="P25" s="255">
        <f>H25+J25+L25+N25</f>
        <v>0</v>
      </c>
    </row>
    <row r="26" spans="1:16" ht="13.5" thickBot="1">
      <c r="A26" s="256">
        <v>18</v>
      </c>
      <c r="B26" s="247"/>
      <c r="C26" s="248"/>
      <c r="D26" s="249"/>
      <c r="E26" s="32"/>
      <c r="F26" s="145"/>
      <c r="G26" s="257"/>
      <c r="H26" s="258"/>
      <c r="I26" s="512"/>
      <c r="J26" s="258"/>
      <c r="K26" s="512"/>
      <c r="L26" s="258"/>
      <c r="M26" s="512"/>
      <c r="N26" s="258"/>
      <c r="O26" s="512"/>
      <c r="P26" s="255">
        <f>H26+J26+L26+N26</f>
        <v>0</v>
      </c>
    </row>
    <row r="27" spans="1:16" ht="13.5" thickBot="1">
      <c r="A27" s="259">
        <v>17</v>
      </c>
      <c r="B27" s="93" t="s">
        <v>53</v>
      </c>
      <c r="C27" s="93"/>
      <c r="D27" s="62"/>
      <c r="E27" s="62"/>
      <c r="F27" s="53"/>
      <c r="G27" s="60">
        <f>SUM(G13:G26)</f>
        <v>30681</v>
      </c>
      <c r="H27" s="260">
        <f>H15+H16+H17+H18+H19+H20+H21+H22+H23+H24+H25+H26+H14+H13</f>
        <v>30681</v>
      </c>
      <c r="I27" s="60">
        <f>SUM(I13:I26)</f>
        <v>5693</v>
      </c>
      <c r="J27" s="260">
        <f>J15+J16+J17+J18+J19+J20+J21+J22+J23+J24+J25+J26+J14+J13</f>
        <v>5693</v>
      </c>
      <c r="K27" s="60">
        <f>SUM(K12:K26)</f>
        <v>30158</v>
      </c>
      <c r="L27" s="260">
        <f>L15+L16+L17+L18+L19+L20+L21+L22+L23+L24+L25+L26+L14+L13+L12</f>
        <v>36817</v>
      </c>
      <c r="M27" s="576">
        <f>SUM(M12:M26)</f>
        <v>42</v>
      </c>
      <c r="N27" s="260">
        <f>N15+N16+N17+N18+N19+N20+N21+N22+N23+N24+N25+N26+N14+N13</f>
        <v>837</v>
      </c>
      <c r="O27" s="60">
        <f>SUM(O12:O23)</f>
        <v>66574</v>
      </c>
      <c r="P27" s="260">
        <f>P15+P16+P17+P18+P19+P20+P21+P22+P23+P24+P25+P26+P14+P13+P12</f>
        <v>74028</v>
      </c>
    </row>
    <row r="28" spans="1:16">
      <c r="A28" s="261">
        <v>29</v>
      </c>
      <c r="B28" s="6"/>
      <c r="C28" s="6"/>
      <c r="D28" s="6"/>
      <c r="E28" s="6"/>
      <c r="F28" s="262"/>
      <c r="G28" s="156"/>
      <c r="H28" s="158"/>
      <c r="I28" s="156"/>
      <c r="J28" s="158"/>
      <c r="K28" s="156"/>
      <c r="L28" s="158"/>
      <c r="M28" s="156"/>
      <c r="N28" s="158"/>
      <c r="O28" s="156"/>
      <c r="P28" s="158"/>
    </row>
    <row r="29" spans="1:16">
      <c r="A29" s="264">
        <v>30</v>
      </c>
      <c r="B29" s="4"/>
      <c r="C29" s="3"/>
      <c r="D29" s="4"/>
      <c r="E29" s="4"/>
      <c r="F29" s="194"/>
      <c r="G29" s="163"/>
      <c r="H29" s="198"/>
      <c r="I29" s="163"/>
      <c r="J29" s="198"/>
      <c r="K29" s="163"/>
      <c r="L29" s="198"/>
      <c r="M29" s="163"/>
      <c r="N29" s="198"/>
      <c r="O29" s="163"/>
      <c r="P29" s="143"/>
    </row>
    <row r="30" spans="1:16" ht="13.5" thickBot="1">
      <c r="A30" s="265">
        <v>31</v>
      </c>
      <c r="B30" s="101"/>
      <c r="C30" s="32"/>
      <c r="D30" s="101"/>
      <c r="E30" s="101"/>
      <c r="F30" s="266"/>
      <c r="G30" s="267"/>
      <c r="H30" s="268"/>
      <c r="I30" s="267"/>
      <c r="J30" s="268"/>
      <c r="K30" s="267"/>
      <c r="L30" s="268"/>
      <c r="M30" s="267"/>
      <c r="N30" s="268"/>
      <c r="O30" s="267"/>
      <c r="P30" s="148"/>
    </row>
    <row r="31" spans="1:16" ht="13.5" thickBot="1">
      <c r="A31" s="270">
        <v>32</v>
      </c>
      <c r="B31" s="62" t="s">
        <v>54</v>
      </c>
      <c r="C31" s="62"/>
      <c r="D31" s="62"/>
      <c r="E31" s="62">
        <f>E29+E30</f>
        <v>0</v>
      </c>
      <c r="F31" s="53"/>
      <c r="G31" s="60">
        <f>G27</f>
        <v>30681</v>
      </c>
      <c r="H31" s="260">
        <f t="shared" ref="H31:O31" si="1">H27</f>
        <v>30681</v>
      </c>
      <c r="I31" s="60">
        <f t="shared" si="1"/>
        <v>5693</v>
      </c>
      <c r="J31" s="260">
        <f t="shared" si="1"/>
        <v>5693</v>
      </c>
      <c r="K31" s="60">
        <f t="shared" si="1"/>
        <v>30158</v>
      </c>
      <c r="L31" s="260">
        <f t="shared" si="1"/>
        <v>36817</v>
      </c>
      <c r="M31" s="60">
        <f t="shared" si="1"/>
        <v>42</v>
      </c>
      <c r="N31" s="260">
        <f t="shared" si="1"/>
        <v>837</v>
      </c>
      <c r="O31" s="60">
        <f t="shared" si="1"/>
        <v>66574</v>
      </c>
      <c r="P31" s="260">
        <f>P27</f>
        <v>74028</v>
      </c>
    </row>
  </sheetData>
  <mergeCells count="2">
    <mergeCell ref="D1:N1"/>
    <mergeCell ref="D2:N2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4294967294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O107"/>
  <sheetViews>
    <sheetView workbookViewId="0">
      <selection activeCell="Q32" sqref="Q32"/>
    </sheetView>
  </sheetViews>
  <sheetFormatPr defaultRowHeight="12.75"/>
  <cols>
    <col min="2" max="2" width="10.42578125" customWidth="1"/>
    <col min="3" max="3" width="7.42578125" customWidth="1"/>
    <col min="4" max="4" width="8.5703125" customWidth="1"/>
    <col min="5" max="5" width="6.42578125" customWidth="1"/>
    <col min="14" max="14" width="8.42578125" customWidth="1"/>
    <col min="15" max="15" width="8.5703125" customWidth="1"/>
  </cols>
  <sheetData>
    <row r="1" spans="1:15">
      <c r="D1" s="663" t="s">
        <v>318</v>
      </c>
      <c r="E1" s="663"/>
      <c r="F1" s="663"/>
      <c r="G1" s="663"/>
      <c r="H1" s="663"/>
      <c r="I1" s="663"/>
      <c r="J1" s="663"/>
      <c r="K1" s="663"/>
      <c r="L1" s="663"/>
      <c r="M1" s="663"/>
      <c r="N1" s="646"/>
    </row>
    <row r="2" spans="1:15">
      <c r="D2" s="663" t="s">
        <v>319</v>
      </c>
      <c r="E2" s="663"/>
      <c r="F2" s="663"/>
      <c r="G2" s="663"/>
      <c r="H2" s="663"/>
      <c r="I2" s="663"/>
      <c r="J2" s="663"/>
      <c r="K2" s="663"/>
      <c r="L2" s="663"/>
      <c r="M2" s="663"/>
      <c r="N2" s="646"/>
    </row>
    <row r="3" spans="1:15">
      <c r="F3" s="504"/>
      <c r="L3" s="123"/>
    </row>
    <row r="4" spans="1:15">
      <c r="A4" s="5" t="s">
        <v>30</v>
      </c>
      <c r="B4" s="5"/>
      <c r="C4" s="5"/>
      <c r="D4" s="5"/>
    </row>
    <row r="5" spans="1:15">
      <c r="A5" s="349"/>
      <c r="B5" s="350"/>
      <c r="E5" s="5"/>
      <c r="F5" s="5"/>
      <c r="G5" s="5"/>
      <c r="H5" s="5"/>
      <c r="I5" s="5"/>
      <c r="J5" s="5"/>
      <c r="K5" s="5"/>
      <c r="L5" s="5"/>
    </row>
    <row r="6" spans="1:15">
      <c r="B6" s="5"/>
      <c r="C6" s="5"/>
      <c r="D6" s="5"/>
      <c r="E6" s="5"/>
      <c r="F6" s="5"/>
      <c r="G6" s="5">
        <v>2015</v>
      </c>
      <c r="H6" s="5"/>
      <c r="I6" s="5"/>
      <c r="J6" s="5"/>
      <c r="K6" s="5"/>
    </row>
    <row r="7" spans="1:15">
      <c r="A7" t="s">
        <v>90</v>
      </c>
      <c r="K7" t="s">
        <v>91</v>
      </c>
    </row>
    <row r="8" spans="1:15">
      <c r="A8" s="269" t="s">
        <v>2</v>
      </c>
      <c r="B8" s="101"/>
      <c r="C8" s="546" t="s">
        <v>249</v>
      </c>
      <c r="D8" s="546" t="s">
        <v>250</v>
      </c>
      <c r="E8" s="546" t="s">
        <v>251</v>
      </c>
      <c r="F8" s="546" t="s">
        <v>252</v>
      </c>
      <c r="G8" s="548">
        <v>107051</v>
      </c>
      <c r="H8" s="548">
        <v>107055</v>
      </c>
      <c r="I8" s="547" t="s">
        <v>246</v>
      </c>
      <c r="J8" s="546" t="s">
        <v>253</v>
      </c>
      <c r="K8" s="546" t="s">
        <v>254</v>
      </c>
      <c r="L8" s="546" t="s">
        <v>244</v>
      </c>
      <c r="M8" s="546" t="s">
        <v>245</v>
      </c>
      <c r="N8" s="539" t="s">
        <v>229</v>
      </c>
      <c r="O8" s="352" t="s">
        <v>56</v>
      </c>
    </row>
    <row r="9" spans="1:15">
      <c r="A9" s="353"/>
      <c r="B9" s="354"/>
      <c r="C9" s="452" t="s">
        <v>92</v>
      </c>
      <c r="D9" s="452" t="s">
        <v>93</v>
      </c>
      <c r="E9" s="452" t="s">
        <v>227</v>
      </c>
      <c r="F9" s="452" t="s">
        <v>94</v>
      </c>
      <c r="G9" s="452" t="s">
        <v>95</v>
      </c>
      <c r="H9" s="452" t="s">
        <v>96</v>
      </c>
      <c r="I9" s="452" t="s">
        <v>289</v>
      </c>
      <c r="J9" s="452" t="s">
        <v>97</v>
      </c>
      <c r="K9" s="452" t="s">
        <v>98</v>
      </c>
      <c r="L9" s="452" t="s">
        <v>50</v>
      </c>
      <c r="M9" s="452" t="s">
        <v>99</v>
      </c>
      <c r="N9" s="452" t="s">
        <v>230</v>
      </c>
      <c r="O9" s="356"/>
    </row>
    <row r="10" spans="1:15">
      <c r="A10" s="374" t="s">
        <v>100</v>
      </c>
      <c r="B10" s="202"/>
      <c r="C10" s="142"/>
      <c r="D10" s="142">
        <v>1795</v>
      </c>
      <c r="E10" s="142"/>
      <c r="F10" s="142">
        <v>2724</v>
      </c>
      <c r="G10" s="142"/>
      <c r="H10" s="142">
        <v>1888</v>
      </c>
      <c r="I10" s="142">
        <v>19300</v>
      </c>
      <c r="J10" s="142"/>
      <c r="K10" s="142"/>
      <c r="L10" s="142"/>
      <c r="M10" s="142"/>
      <c r="N10" s="142">
        <v>1606</v>
      </c>
      <c r="O10" s="142">
        <f>SUM(D10:N10)</f>
        <v>27313</v>
      </c>
    </row>
    <row r="11" spans="1:15">
      <c r="A11" s="374" t="s">
        <v>136</v>
      </c>
      <c r="B11" s="20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>
        <f t="shared" ref="O11:O33" si="0">SUM(C11:M11)</f>
        <v>0</v>
      </c>
    </row>
    <row r="12" spans="1:15">
      <c r="A12" s="359" t="s">
        <v>101</v>
      </c>
      <c r="B12" s="195"/>
      <c r="C12" s="200">
        <f>C10+C11</f>
        <v>0</v>
      </c>
      <c r="D12" s="200">
        <f>D10+D11</f>
        <v>1795</v>
      </c>
      <c r="E12" s="200">
        <f t="shared" ref="E12:K12" si="1">E10+E11</f>
        <v>0</v>
      </c>
      <c r="F12" s="200">
        <f t="shared" si="1"/>
        <v>2724</v>
      </c>
      <c r="G12" s="200">
        <f t="shared" si="1"/>
        <v>0</v>
      </c>
      <c r="H12" s="200">
        <f t="shared" si="1"/>
        <v>1888</v>
      </c>
      <c r="I12" s="200">
        <f t="shared" si="1"/>
        <v>19300</v>
      </c>
      <c r="J12" s="200">
        <f t="shared" si="1"/>
        <v>0</v>
      </c>
      <c r="K12" s="200">
        <f t="shared" si="1"/>
        <v>0</v>
      </c>
      <c r="L12" s="200">
        <f>L10+L11</f>
        <v>0</v>
      </c>
      <c r="M12" s="200">
        <f>M10+M11</f>
        <v>0</v>
      </c>
      <c r="N12" s="200">
        <f>SUM(N10:N11)</f>
        <v>1606</v>
      </c>
      <c r="O12" s="213">
        <f>SUM(C12:N12)</f>
        <v>27313</v>
      </c>
    </row>
    <row r="13" spans="1:15">
      <c r="A13" s="374"/>
      <c r="B13" s="202"/>
      <c r="C13" s="142"/>
      <c r="D13" s="142"/>
      <c r="E13" s="293"/>
      <c r="F13" s="142"/>
      <c r="G13" s="142"/>
      <c r="H13" s="142"/>
      <c r="I13" s="142"/>
      <c r="J13" s="142"/>
      <c r="K13" s="142"/>
      <c r="L13" s="142"/>
      <c r="M13" s="142"/>
      <c r="N13" s="142"/>
      <c r="O13" s="142">
        <f t="shared" si="0"/>
        <v>0</v>
      </c>
    </row>
    <row r="14" spans="1:15">
      <c r="A14" s="359" t="s">
        <v>102</v>
      </c>
      <c r="B14" s="195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142">
        <f t="shared" si="0"/>
        <v>0</v>
      </c>
    </row>
    <row r="15" spans="1:15">
      <c r="A15" s="374"/>
      <c r="B15" s="20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>
        <f t="shared" si="0"/>
        <v>0</v>
      </c>
    </row>
    <row r="16" spans="1:15">
      <c r="A16" s="374" t="s">
        <v>103</v>
      </c>
      <c r="B16" s="202"/>
      <c r="C16" s="142"/>
      <c r="D16" s="142">
        <v>1000</v>
      </c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>
        <f t="shared" si="0"/>
        <v>1000</v>
      </c>
    </row>
    <row r="17" spans="1:15">
      <c r="A17" s="374" t="s">
        <v>104</v>
      </c>
      <c r="B17" s="20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>
        <f t="shared" si="0"/>
        <v>0</v>
      </c>
    </row>
    <row r="18" spans="1:15">
      <c r="A18" s="374" t="s">
        <v>105</v>
      </c>
      <c r="B18" s="20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>
        <f t="shared" si="0"/>
        <v>0</v>
      </c>
    </row>
    <row r="19" spans="1:15" ht="15">
      <c r="A19" s="359" t="s">
        <v>106</v>
      </c>
      <c r="B19" s="195"/>
      <c r="C19" s="200">
        <f>C16+C17+C18</f>
        <v>0</v>
      </c>
      <c r="D19" s="200">
        <f>D16+D17+D18</f>
        <v>1000</v>
      </c>
      <c r="E19" s="200">
        <f t="shared" ref="E19:K19" si="2">E16+E17+E18</f>
        <v>0</v>
      </c>
      <c r="F19" s="200">
        <f t="shared" si="2"/>
        <v>0</v>
      </c>
      <c r="G19" s="200">
        <f t="shared" si="2"/>
        <v>0</v>
      </c>
      <c r="H19" s="200">
        <f t="shared" si="2"/>
        <v>0</v>
      </c>
      <c r="I19" s="200">
        <f t="shared" si="2"/>
        <v>0</v>
      </c>
      <c r="J19" s="200">
        <f t="shared" si="2"/>
        <v>0</v>
      </c>
      <c r="K19" s="200">
        <f t="shared" si="2"/>
        <v>0</v>
      </c>
      <c r="L19" s="200">
        <f>L16+L17+L18</f>
        <v>0</v>
      </c>
      <c r="M19" s="200">
        <f>M16+M17+M18</f>
        <v>0</v>
      </c>
      <c r="N19" s="200">
        <v>0</v>
      </c>
      <c r="O19" s="574">
        <f t="shared" si="0"/>
        <v>1000</v>
      </c>
    </row>
    <row r="20" spans="1:15">
      <c r="A20" s="374"/>
      <c r="B20" s="20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>
        <f t="shared" si="0"/>
        <v>0</v>
      </c>
    </row>
    <row r="21" spans="1:15">
      <c r="A21" s="374" t="s">
        <v>107</v>
      </c>
      <c r="B21" s="20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>
        <f t="shared" si="0"/>
        <v>0</v>
      </c>
    </row>
    <row r="22" spans="1:15">
      <c r="A22" s="374" t="s">
        <v>108</v>
      </c>
      <c r="B22" s="20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>
        <f t="shared" si="0"/>
        <v>0</v>
      </c>
    </row>
    <row r="23" spans="1:15">
      <c r="A23" s="359" t="s">
        <v>109</v>
      </c>
      <c r="B23" s="195"/>
      <c r="C23" s="200">
        <f>C21+C22</f>
        <v>0</v>
      </c>
      <c r="D23" s="200">
        <f>D21+D22</f>
        <v>0</v>
      </c>
      <c r="E23" s="200">
        <f t="shared" ref="E23:K23" si="3">E21+E22</f>
        <v>0</v>
      </c>
      <c r="F23" s="200">
        <f t="shared" si="3"/>
        <v>0</v>
      </c>
      <c r="G23" s="200">
        <f t="shared" si="3"/>
        <v>0</v>
      </c>
      <c r="H23" s="200">
        <f t="shared" si="3"/>
        <v>0</v>
      </c>
      <c r="I23" s="200">
        <f t="shared" si="3"/>
        <v>0</v>
      </c>
      <c r="J23" s="200">
        <f t="shared" si="3"/>
        <v>0</v>
      </c>
      <c r="K23" s="200">
        <f t="shared" si="3"/>
        <v>0</v>
      </c>
      <c r="L23" s="200">
        <f>L21+L22</f>
        <v>0</v>
      </c>
      <c r="M23" s="200">
        <f>M21+M22</f>
        <v>0</v>
      </c>
      <c r="N23" s="200">
        <v>0</v>
      </c>
      <c r="O23" s="142">
        <f t="shared" si="0"/>
        <v>0</v>
      </c>
    </row>
    <row r="24" spans="1:15">
      <c r="A24" s="374"/>
      <c r="B24" s="20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>
        <f t="shared" si="0"/>
        <v>0</v>
      </c>
    </row>
    <row r="25" spans="1:15">
      <c r="A25" s="374"/>
      <c r="B25" s="20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>
        <f t="shared" si="0"/>
        <v>0</v>
      </c>
    </row>
    <row r="26" spans="1:15">
      <c r="A26" s="374" t="s">
        <v>110</v>
      </c>
      <c r="B26" s="202"/>
      <c r="C26" s="142"/>
      <c r="D26" s="142">
        <v>147</v>
      </c>
      <c r="E26" s="142"/>
      <c r="F26" s="142">
        <v>294</v>
      </c>
      <c r="G26" s="142"/>
      <c r="H26" s="142">
        <v>147</v>
      </c>
      <c r="I26" s="142"/>
      <c r="J26" s="142"/>
      <c r="K26" s="142"/>
      <c r="L26" s="142"/>
      <c r="M26" s="142"/>
      <c r="N26" s="142">
        <v>147</v>
      </c>
      <c r="O26" s="142">
        <f>SUM(D26:N26)</f>
        <v>735</v>
      </c>
    </row>
    <row r="27" spans="1:15">
      <c r="A27" s="374" t="s">
        <v>270</v>
      </c>
      <c r="B27" s="202"/>
      <c r="C27" s="142"/>
      <c r="D27" s="142">
        <v>32</v>
      </c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>
        <v>32</v>
      </c>
    </row>
    <row r="28" spans="1:15">
      <c r="A28" s="374" t="s">
        <v>273</v>
      </c>
      <c r="B28" s="202"/>
      <c r="C28" s="142"/>
      <c r="D28" s="142">
        <v>269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>
        <f t="shared" si="0"/>
        <v>269</v>
      </c>
    </row>
    <row r="29" spans="1:15">
      <c r="A29" s="374"/>
      <c r="B29" s="20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>
        <f t="shared" si="0"/>
        <v>0</v>
      </c>
    </row>
    <row r="30" spans="1:15">
      <c r="A30" s="359" t="s">
        <v>111</v>
      </c>
      <c r="B30" s="195"/>
      <c r="C30" s="200">
        <f>C25+C26+C27+C28+C29</f>
        <v>0</v>
      </c>
      <c r="D30" s="200">
        <v>448</v>
      </c>
      <c r="E30" s="200">
        <f t="shared" ref="E30:K30" si="4">E25+E26+E27+E28+E29</f>
        <v>0</v>
      </c>
      <c r="F30" s="200">
        <f t="shared" si="4"/>
        <v>294</v>
      </c>
      <c r="G30" s="200">
        <f t="shared" si="4"/>
        <v>0</v>
      </c>
      <c r="H30" s="200">
        <f t="shared" si="4"/>
        <v>147</v>
      </c>
      <c r="I30" s="200">
        <f t="shared" si="4"/>
        <v>0</v>
      </c>
      <c r="J30" s="200">
        <f t="shared" si="4"/>
        <v>0</v>
      </c>
      <c r="K30" s="200">
        <f t="shared" si="4"/>
        <v>0</v>
      </c>
      <c r="L30" s="200">
        <f>L25+L26+L27+L28+L29</f>
        <v>0</v>
      </c>
      <c r="M30" s="200">
        <f>M25+M26+M27+M28+M29</f>
        <v>0</v>
      </c>
      <c r="N30" s="200">
        <v>147</v>
      </c>
      <c r="O30" s="213">
        <f>SUM(C30:N30)</f>
        <v>1036</v>
      </c>
    </row>
    <row r="31" spans="1:15">
      <c r="A31" s="374"/>
      <c r="B31" s="20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>
        <f t="shared" si="0"/>
        <v>0</v>
      </c>
    </row>
    <row r="32" spans="1:15">
      <c r="A32" s="359" t="s">
        <v>228</v>
      </c>
      <c r="B32" s="195"/>
      <c r="C32" s="200"/>
      <c r="D32" s="200">
        <v>540</v>
      </c>
      <c r="E32" s="200"/>
      <c r="F32" s="200"/>
      <c r="G32" s="200"/>
      <c r="H32" s="200"/>
      <c r="I32" s="200"/>
      <c r="J32" s="200">
        <v>792</v>
      </c>
      <c r="K32" s="200"/>
      <c r="L32" s="200"/>
      <c r="M32" s="200"/>
      <c r="N32" s="200"/>
      <c r="O32" s="213">
        <f t="shared" si="0"/>
        <v>1332</v>
      </c>
    </row>
    <row r="33" spans="1:15" ht="13.5" thickBot="1">
      <c r="A33" s="327"/>
      <c r="B33" s="328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>
        <f t="shared" si="0"/>
        <v>0</v>
      </c>
    </row>
    <row r="34" spans="1:15" ht="13.5" thickBot="1">
      <c r="A34" s="373" t="s">
        <v>112</v>
      </c>
      <c r="B34" s="220"/>
      <c r="C34" s="365">
        <f>C12+C19+C23+C30+C14+C32</f>
        <v>0</v>
      </c>
      <c r="D34" s="365">
        <f>D12+D19+D23+D30+D14+D32</f>
        <v>3783</v>
      </c>
      <c r="E34" s="365">
        <f t="shared" ref="E34:K34" si="5">E12+E19+E23+E30+E14+E32</f>
        <v>0</v>
      </c>
      <c r="F34" s="365">
        <f t="shared" si="5"/>
        <v>3018</v>
      </c>
      <c r="G34" s="365">
        <f t="shared" si="5"/>
        <v>0</v>
      </c>
      <c r="H34" s="365">
        <f t="shared" si="5"/>
        <v>2035</v>
      </c>
      <c r="I34" s="365">
        <f t="shared" si="5"/>
        <v>19300</v>
      </c>
      <c r="J34" s="365">
        <f t="shared" si="5"/>
        <v>792</v>
      </c>
      <c r="K34" s="365">
        <f t="shared" si="5"/>
        <v>0</v>
      </c>
      <c r="L34" s="365">
        <f>L12+L19+L23+L30+L14+L32</f>
        <v>0</v>
      </c>
      <c r="M34" s="61">
        <f>M12+M19+M23+M30+M14+M32</f>
        <v>0</v>
      </c>
      <c r="N34" s="62">
        <f>N12+N30</f>
        <v>1753</v>
      </c>
      <c r="O34" s="378">
        <f>SUM(C34:N34)</f>
        <v>30681</v>
      </c>
    </row>
    <row r="35" spans="1:15">
      <c r="A35" s="366"/>
      <c r="B35" s="36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</row>
    <row r="37" spans="1:15">
      <c r="A37" s="368"/>
      <c r="B37" s="368"/>
      <c r="C37" s="368"/>
      <c r="D37" s="369"/>
      <c r="E37" s="369"/>
      <c r="F37" s="369"/>
      <c r="G37" s="369"/>
      <c r="H37" s="369"/>
      <c r="I37" s="369"/>
      <c r="J37" s="369"/>
      <c r="K37" s="369"/>
      <c r="L37" s="368"/>
    </row>
    <row r="38" spans="1:15">
      <c r="J38" t="s">
        <v>113</v>
      </c>
    </row>
    <row r="40" spans="1:15">
      <c r="A40" s="269" t="s">
        <v>2</v>
      </c>
      <c r="B40" s="101"/>
      <c r="C40" s="549" t="s">
        <v>249</v>
      </c>
      <c r="D40" s="549" t="s">
        <v>250</v>
      </c>
      <c r="E40" s="549" t="s">
        <v>251</v>
      </c>
      <c r="F40" s="549" t="s">
        <v>252</v>
      </c>
      <c r="G40" s="379">
        <v>107051</v>
      </c>
      <c r="H40" s="379">
        <v>107055</v>
      </c>
      <c r="I40" s="549" t="s">
        <v>246</v>
      </c>
      <c r="J40" s="549" t="s">
        <v>253</v>
      </c>
      <c r="K40" s="549" t="s">
        <v>254</v>
      </c>
      <c r="L40" s="549" t="s">
        <v>244</v>
      </c>
      <c r="M40" s="549" t="s">
        <v>245</v>
      </c>
      <c r="N40" s="539" t="s">
        <v>229</v>
      </c>
      <c r="O40" s="352" t="s">
        <v>56</v>
      </c>
    </row>
    <row r="41" spans="1:15">
      <c r="A41" s="353"/>
      <c r="B41" s="354"/>
      <c r="C41" s="375" t="s">
        <v>92</v>
      </c>
      <c r="D41" s="375" t="s">
        <v>93</v>
      </c>
      <c r="E41" s="375" t="s">
        <v>227</v>
      </c>
      <c r="F41" s="375" t="s">
        <v>94</v>
      </c>
      <c r="G41" s="375" t="s">
        <v>95</v>
      </c>
      <c r="H41" s="375" t="s">
        <v>96</v>
      </c>
      <c r="I41" s="375" t="s">
        <v>289</v>
      </c>
      <c r="J41" s="375" t="s">
        <v>97</v>
      </c>
      <c r="K41" s="375" t="s">
        <v>98</v>
      </c>
      <c r="L41" s="375" t="s">
        <v>50</v>
      </c>
      <c r="M41" s="377" t="s">
        <v>99</v>
      </c>
      <c r="N41" s="452" t="s">
        <v>230</v>
      </c>
      <c r="O41" s="375"/>
    </row>
    <row r="42" spans="1:15">
      <c r="A42" s="357" t="s">
        <v>114</v>
      </c>
      <c r="B42" s="358"/>
      <c r="C42" s="376"/>
      <c r="D42" s="376">
        <v>901</v>
      </c>
      <c r="E42" s="376"/>
      <c r="F42" s="376">
        <v>736</v>
      </c>
      <c r="G42" s="376"/>
      <c r="H42" s="376">
        <v>510</v>
      </c>
      <c r="I42" s="376">
        <v>2605</v>
      </c>
      <c r="J42" s="376">
        <v>230</v>
      </c>
      <c r="K42" s="376"/>
      <c r="L42" s="376"/>
      <c r="M42" s="376"/>
      <c r="N42" s="376">
        <v>434</v>
      </c>
      <c r="O42" s="376">
        <f>SUM(D42:N42)</f>
        <v>5416</v>
      </c>
    </row>
    <row r="43" spans="1:15">
      <c r="A43" s="357" t="s">
        <v>272</v>
      </c>
      <c r="B43" s="358"/>
      <c r="C43" s="142"/>
      <c r="D43" s="142">
        <v>31</v>
      </c>
      <c r="E43" s="142"/>
      <c r="F43" s="142">
        <v>50</v>
      </c>
      <c r="G43" s="142"/>
      <c r="H43" s="142">
        <v>25</v>
      </c>
      <c r="I43" s="142"/>
      <c r="J43" s="142"/>
      <c r="K43" s="142"/>
      <c r="L43" s="142"/>
      <c r="M43" s="142"/>
      <c r="N43" s="142">
        <v>25</v>
      </c>
      <c r="O43" s="142">
        <f>SUM(D43:N43)</f>
        <v>131</v>
      </c>
    </row>
    <row r="44" spans="1:15">
      <c r="A44" s="357" t="s">
        <v>271</v>
      </c>
      <c r="B44" s="358"/>
      <c r="C44" s="197"/>
      <c r="D44" s="197">
        <v>34</v>
      </c>
      <c r="E44" s="197"/>
      <c r="F44" s="197">
        <v>56</v>
      </c>
      <c r="G44" s="197"/>
      <c r="H44" s="197">
        <v>28</v>
      </c>
      <c r="I44" s="197"/>
      <c r="J44" s="197"/>
      <c r="K44" s="197"/>
      <c r="L44" s="197"/>
      <c r="M44" s="197"/>
      <c r="N44" s="197">
        <v>28</v>
      </c>
      <c r="O44" s="142">
        <f>SUM(D44:N44)</f>
        <v>146</v>
      </c>
    </row>
    <row r="45" spans="1:15">
      <c r="A45" s="357"/>
      <c r="B45" s="358"/>
      <c r="C45" s="142"/>
      <c r="D45" s="142"/>
      <c r="E45" s="370"/>
      <c r="F45" s="370"/>
      <c r="G45" s="142"/>
      <c r="H45" s="142"/>
      <c r="I45" s="142"/>
      <c r="J45" s="142"/>
      <c r="K45" s="142"/>
      <c r="L45" s="142"/>
      <c r="M45" s="142"/>
      <c r="N45" s="142"/>
      <c r="O45" s="376">
        <f>SUM(C45:M45)</f>
        <v>0</v>
      </c>
    </row>
    <row r="46" spans="1:15" ht="13.5" thickBot="1">
      <c r="A46" s="371"/>
      <c r="B46" s="372"/>
      <c r="C46" s="351"/>
      <c r="D46" s="351"/>
      <c r="E46" s="351"/>
      <c r="F46" s="351"/>
      <c r="G46" s="351"/>
      <c r="H46" s="351"/>
      <c r="I46" s="351"/>
      <c r="J46" s="351"/>
      <c r="K46" s="351"/>
      <c r="L46" s="351"/>
      <c r="M46" s="351"/>
      <c r="N46" s="351"/>
      <c r="O46" s="147"/>
    </row>
    <row r="47" spans="1:15" ht="13.5" thickBot="1">
      <c r="A47" s="373" t="s">
        <v>219</v>
      </c>
      <c r="B47" s="220"/>
      <c r="C47" s="365">
        <f>C42+C43+C44+C45</f>
        <v>0</v>
      </c>
      <c r="D47" s="365">
        <f>D42+D43+D44+D45</f>
        <v>966</v>
      </c>
      <c r="E47" s="365">
        <f t="shared" ref="E47:K47" si="6">E42+E43+E44+E45</f>
        <v>0</v>
      </c>
      <c r="F47" s="365">
        <f t="shared" si="6"/>
        <v>842</v>
      </c>
      <c r="G47" s="365">
        <f t="shared" si="6"/>
        <v>0</v>
      </c>
      <c r="H47" s="365">
        <f t="shared" si="6"/>
        <v>563</v>
      </c>
      <c r="I47" s="365">
        <f t="shared" si="6"/>
        <v>2605</v>
      </c>
      <c r="J47" s="365">
        <f t="shared" si="6"/>
        <v>230</v>
      </c>
      <c r="K47" s="365">
        <f t="shared" si="6"/>
        <v>0</v>
      </c>
      <c r="L47" s="365">
        <f>L42+L43+L44+L45</f>
        <v>0</v>
      </c>
      <c r="M47" s="61">
        <f>M42+M43+M44+M45</f>
        <v>0</v>
      </c>
      <c r="N47" s="62">
        <f>SUM(N42:N46)</f>
        <v>487</v>
      </c>
      <c r="O47" s="378">
        <f>SUM(O42:O46)</f>
        <v>5693</v>
      </c>
    </row>
    <row r="48" spans="1:15">
      <c r="A48" s="366"/>
      <c r="B48" s="36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</row>
    <row r="49" spans="1:15">
      <c r="A49" s="357"/>
      <c r="B49" s="358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</row>
    <row r="50" spans="1:15">
      <c r="A50" s="204"/>
      <c r="B50" s="3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</row>
    <row r="51" spans="1:15">
      <c r="A51" s="204" t="s">
        <v>170</v>
      </c>
      <c r="B51" s="3"/>
      <c r="C51" s="142"/>
      <c r="D51" s="142"/>
      <c r="E51" s="142"/>
      <c r="F51" s="142">
        <v>50</v>
      </c>
      <c r="G51" s="142"/>
      <c r="H51" s="142">
        <v>25</v>
      </c>
      <c r="I51" s="142"/>
      <c r="J51" s="142"/>
      <c r="K51" s="142"/>
      <c r="L51" s="142"/>
      <c r="M51" s="142"/>
      <c r="N51" s="142">
        <v>25</v>
      </c>
      <c r="O51" s="142">
        <f>SUM(F51:N51)</f>
        <v>100</v>
      </c>
    </row>
    <row r="52" spans="1:15">
      <c r="A52" s="357" t="s">
        <v>115</v>
      </c>
      <c r="B52" s="358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>
        <v>81</v>
      </c>
      <c r="O52" s="376">
        <f>SUM(N52)</f>
        <v>81</v>
      </c>
    </row>
    <row r="53" spans="1:15">
      <c r="A53" s="357" t="s">
        <v>116</v>
      </c>
      <c r="B53" s="358"/>
      <c r="C53" s="197"/>
      <c r="D53" s="197">
        <v>80</v>
      </c>
      <c r="E53" s="197"/>
      <c r="F53" s="197"/>
      <c r="G53" s="197"/>
      <c r="H53" s="197">
        <v>15</v>
      </c>
      <c r="I53" s="197"/>
      <c r="J53" s="197"/>
      <c r="K53" s="197"/>
      <c r="L53" s="197"/>
      <c r="M53" s="197"/>
      <c r="N53" s="197">
        <v>10</v>
      </c>
      <c r="O53" s="376">
        <f>SUM(D53:N53)</f>
        <v>105</v>
      </c>
    </row>
    <row r="54" spans="1:15">
      <c r="A54" s="357" t="s">
        <v>232</v>
      </c>
      <c r="B54" s="358"/>
      <c r="C54" s="142"/>
      <c r="D54" s="142">
        <v>30</v>
      </c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376">
        <f t="shared" ref="O54:O64" si="7">SUM(C54:M54)</f>
        <v>30</v>
      </c>
    </row>
    <row r="55" spans="1:15" hidden="1">
      <c r="A55" s="357" t="s">
        <v>117</v>
      </c>
      <c r="B55" s="358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376">
        <f t="shared" si="7"/>
        <v>0</v>
      </c>
    </row>
    <row r="56" spans="1:15">
      <c r="A56" s="357" t="s">
        <v>118</v>
      </c>
      <c r="B56" s="358"/>
      <c r="C56" s="142"/>
      <c r="D56" s="142"/>
      <c r="E56" s="142"/>
      <c r="F56" s="142">
        <v>540</v>
      </c>
      <c r="G56" s="142"/>
      <c r="H56" s="142">
        <v>400</v>
      </c>
      <c r="I56" s="142"/>
      <c r="J56" s="142"/>
      <c r="K56" s="142"/>
      <c r="L56" s="142">
        <v>30</v>
      </c>
      <c r="M56" s="142"/>
      <c r="N56" s="142"/>
      <c r="O56" s="376">
        <f t="shared" si="7"/>
        <v>970</v>
      </c>
    </row>
    <row r="57" spans="1:15">
      <c r="A57" s="357" t="s">
        <v>220</v>
      </c>
      <c r="B57" s="358"/>
      <c r="C57" s="197"/>
      <c r="D57" s="197"/>
      <c r="E57" s="197"/>
      <c r="F57" s="197"/>
      <c r="G57" s="197"/>
      <c r="H57" s="197">
        <v>120</v>
      </c>
      <c r="I57" s="197"/>
      <c r="J57" s="197"/>
      <c r="K57" s="197"/>
      <c r="L57" s="197"/>
      <c r="M57" s="197"/>
      <c r="N57" s="197"/>
      <c r="O57" s="376">
        <f t="shared" si="7"/>
        <v>120</v>
      </c>
    </row>
    <row r="58" spans="1:15">
      <c r="A58" s="357" t="s">
        <v>119</v>
      </c>
      <c r="B58" s="358"/>
      <c r="C58" s="142"/>
      <c r="D58" s="142"/>
      <c r="E58" s="142"/>
      <c r="F58" s="142"/>
      <c r="G58" s="142"/>
      <c r="H58" s="142"/>
      <c r="I58" s="142">
        <v>100</v>
      </c>
      <c r="J58" s="142"/>
      <c r="K58" s="142">
        <v>18</v>
      </c>
      <c r="L58" s="142"/>
      <c r="M58" s="142"/>
      <c r="N58" s="142">
        <v>2616</v>
      </c>
      <c r="O58" s="376">
        <f>SUM(I58:N58)</f>
        <v>2734</v>
      </c>
    </row>
    <row r="59" spans="1:15">
      <c r="A59" s="357" t="s">
        <v>231</v>
      </c>
      <c r="B59" s="358"/>
      <c r="C59" s="142"/>
      <c r="D59" s="142">
        <v>855</v>
      </c>
      <c r="E59" s="142"/>
      <c r="F59" s="142">
        <v>2220</v>
      </c>
      <c r="G59" s="142"/>
      <c r="H59" s="142">
        <v>110</v>
      </c>
      <c r="I59" s="142">
        <v>5305</v>
      </c>
      <c r="J59" s="142">
        <v>20</v>
      </c>
      <c r="K59" s="142">
        <v>42</v>
      </c>
      <c r="L59" s="142"/>
      <c r="M59" s="142"/>
      <c r="N59" s="142">
        <v>100</v>
      </c>
      <c r="O59" s="376">
        <f>SUM(D59:N59)</f>
        <v>8652</v>
      </c>
    </row>
    <row r="60" spans="1:15">
      <c r="A60" s="357" t="s">
        <v>120</v>
      </c>
      <c r="B60" s="358"/>
      <c r="C60" s="142"/>
      <c r="D60" s="142"/>
      <c r="E60" s="142"/>
      <c r="F60" s="142"/>
      <c r="G60" s="142"/>
      <c r="H60" s="142">
        <v>30</v>
      </c>
      <c r="I60" s="142"/>
      <c r="J60" s="142"/>
      <c r="K60" s="142"/>
      <c r="L60" s="142"/>
      <c r="M60" s="142"/>
      <c r="N60" s="142">
        <v>50</v>
      </c>
      <c r="O60" s="376">
        <f>SUM(H60:N60)</f>
        <v>80</v>
      </c>
    </row>
    <row r="61" spans="1:15">
      <c r="A61" s="360" t="s">
        <v>121</v>
      </c>
      <c r="B61" s="361"/>
      <c r="C61" s="200">
        <f t="shared" ref="C61:I61" si="8">SUM(C50:C60)</f>
        <v>0</v>
      </c>
      <c r="D61" s="200">
        <f t="shared" si="8"/>
        <v>965</v>
      </c>
      <c r="E61" s="200">
        <f t="shared" si="8"/>
        <v>0</v>
      </c>
      <c r="F61" s="200">
        <f t="shared" si="8"/>
        <v>2810</v>
      </c>
      <c r="G61" s="200">
        <f t="shared" si="8"/>
        <v>0</v>
      </c>
      <c r="H61" s="200">
        <f>SUM(H51:H60)</f>
        <v>700</v>
      </c>
      <c r="I61" s="200">
        <f t="shared" si="8"/>
        <v>5405</v>
      </c>
      <c r="J61" s="200">
        <f>SUM(J50:J60)</f>
        <v>20</v>
      </c>
      <c r="K61" s="200">
        <f>SUM(K50:K60)</f>
        <v>60</v>
      </c>
      <c r="L61" s="200">
        <f>SUM(L50:L60)</f>
        <v>30</v>
      </c>
      <c r="M61" s="200">
        <f>SUM(M50:M60)</f>
        <v>0</v>
      </c>
      <c r="N61" s="200">
        <f>SUM(N51:N60)</f>
        <v>2882</v>
      </c>
      <c r="O61" s="213">
        <f>SUM(O51:O60)</f>
        <v>12872</v>
      </c>
    </row>
    <row r="62" spans="1:15">
      <c r="A62" s="357"/>
      <c r="B62" s="358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376"/>
    </row>
    <row r="63" spans="1:15">
      <c r="A63" s="357" t="s">
        <v>122</v>
      </c>
      <c r="B63" s="358"/>
      <c r="C63" s="142"/>
      <c r="D63" s="142">
        <v>370</v>
      </c>
      <c r="E63" s="142"/>
      <c r="F63" s="142"/>
      <c r="G63" s="142"/>
      <c r="H63" s="142">
        <v>54</v>
      </c>
      <c r="I63" s="142"/>
      <c r="J63" s="142"/>
      <c r="K63" s="142"/>
      <c r="L63" s="142"/>
      <c r="M63" s="142"/>
      <c r="N63" s="142"/>
      <c r="O63" s="376">
        <f t="shared" si="7"/>
        <v>424</v>
      </c>
    </row>
    <row r="64" spans="1:15">
      <c r="A64" s="357" t="s">
        <v>221</v>
      </c>
      <c r="B64" s="358"/>
      <c r="C64" s="142"/>
      <c r="D64" s="142">
        <v>50</v>
      </c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376">
        <f t="shared" si="7"/>
        <v>50</v>
      </c>
    </row>
    <row r="65" spans="1:15">
      <c r="A65" s="360" t="s">
        <v>123</v>
      </c>
      <c r="B65" s="361"/>
      <c r="C65" s="200">
        <f t="shared" ref="C65:M65" si="9">C63+C64</f>
        <v>0</v>
      </c>
      <c r="D65" s="200">
        <f t="shared" si="9"/>
        <v>420</v>
      </c>
      <c r="E65" s="200">
        <f t="shared" si="9"/>
        <v>0</v>
      </c>
      <c r="F65" s="200">
        <f t="shared" si="9"/>
        <v>0</v>
      </c>
      <c r="G65" s="200">
        <f t="shared" si="9"/>
        <v>0</v>
      </c>
      <c r="H65" s="200">
        <f t="shared" si="9"/>
        <v>54</v>
      </c>
      <c r="I65" s="200">
        <f t="shared" si="9"/>
        <v>0</v>
      </c>
      <c r="J65" s="200">
        <f t="shared" si="9"/>
        <v>0</v>
      </c>
      <c r="K65" s="200">
        <f t="shared" si="9"/>
        <v>0</v>
      </c>
      <c r="L65" s="200">
        <f t="shared" si="9"/>
        <v>0</v>
      </c>
      <c r="M65" s="200">
        <f t="shared" si="9"/>
        <v>0</v>
      </c>
      <c r="N65" s="200">
        <v>0</v>
      </c>
      <c r="O65" s="213">
        <f>SUM(O62:O64)</f>
        <v>474</v>
      </c>
    </row>
    <row r="66" spans="1:15">
      <c r="A66" s="360"/>
      <c r="B66" s="361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142"/>
    </row>
    <row r="67" spans="1:15">
      <c r="A67" s="357"/>
      <c r="B67" s="358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</row>
    <row r="68" spans="1:15">
      <c r="A68" s="357"/>
      <c r="B68" s="358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</row>
    <row r="69" spans="1:15">
      <c r="A69" s="357"/>
      <c r="B69" s="358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</row>
    <row r="70" spans="1:15">
      <c r="A70" s="594"/>
      <c r="B70" s="59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>
      <c r="A71" s="594"/>
      <c r="B71" s="59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5">
      <c r="J75" t="s">
        <v>124</v>
      </c>
    </row>
    <row r="78" spans="1:15">
      <c r="A78" s="269" t="s">
        <v>2</v>
      </c>
      <c r="B78" s="101"/>
      <c r="C78" s="352">
        <v>51030</v>
      </c>
      <c r="D78" s="352">
        <v>11130</v>
      </c>
      <c r="E78" s="352">
        <v>64010</v>
      </c>
      <c r="F78" s="352">
        <v>66020</v>
      </c>
      <c r="G78" s="352">
        <v>107051</v>
      </c>
      <c r="H78" s="352">
        <v>107055</v>
      </c>
      <c r="I78" s="352">
        <v>41233</v>
      </c>
      <c r="J78" s="352">
        <v>82044</v>
      </c>
      <c r="K78" s="352">
        <v>82091</v>
      </c>
      <c r="L78" s="352">
        <v>13320</v>
      </c>
      <c r="M78" s="352">
        <v>82063</v>
      </c>
      <c r="N78" s="539" t="s">
        <v>229</v>
      </c>
      <c r="O78" s="352" t="s">
        <v>56</v>
      </c>
    </row>
    <row r="79" spans="1:15">
      <c r="A79" s="353"/>
      <c r="B79" s="354"/>
      <c r="C79" s="355" t="s">
        <v>92</v>
      </c>
      <c r="D79" s="355" t="s">
        <v>93</v>
      </c>
      <c r="E79" s="355" t="s">
        <v>227</v>
      </c>
      <c r="F79" s="355" t="s">
        <v>94</v>
      </c>
      <c r="G79" s="355" t="s">
        <v>95</v>
      </c>
      <c r="H79" s="355" t="s">
        <v>96</v>
      </c>
      <c r="I79" s="355" t="s">
        <v>289</v>
      </c>
      <c r="J79" s="355" t="s">
        <v>97</v>
      </c>
      <c r="K79" s="355" t="s">
        <v>98</v>
      </c>
      <c r="L79" s="355" t="s">
        <v>50</v>
      </c>
      <c r="M79" s="355" t="s">
        <v>99</v>
      </c>
      <c r="N79" s="452" t="s">
        <v>230</v>
      </c>
      <c r="O79" s="356"/>
    </row>
    <row r="80" spans="1:15">
      <c r="A80" s="357"/>
      <c r="B80" s="358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</row>
    <row r="81" spans="1:15">
      <c r="A81" s="374" t="s">
        <v>125</v>
      </c>
      <c r="B81" s="202"/>
      <c r="C81" s="203"/>
      <c r="D81" s="142"/>
      <c r="E81" s="142"/>
      <c r="F81" s="142"/>
      <c r="G81" s="142">
        <v>1300</v>
      </c>
      <c r="H81" s="142"/>
      <c r="I81" s="142"/>
      <c r="J81" s="142"/>
      <c r="K81" s="142"/>
      <c r="L81" s="142"/>
      <c r="M81" s="142"/>
      <c r="N81" s="142"/>
      <c r="O81" s="142">
        <f>SUM(C81:M81)</f>
        <v>1300</v>
      </c>
    </row>
    <row r="82" spans="1:15">
      <c r="A82" s="374" t="s">
        <v>126</v>
      </c>
      <c r="B82" s="202"/>
      <c r="C82" s="203"/>
      <c r="D82" s="197"/>
      <c r="E82" s="197"/>
      <c r="F82" s="197">
        <v>180</v>
      </c>
      <c r="G82" s="197"/>
      <c r="H82" s="197"/>
      <c r="I82" s="197"/>
      <c r="J82" s="197"/>
      <c r="K82" s="197"/>
      <c r="L82" s="197"/>
      <c r="M82" s="197"/>
      <c r="N82" s="197"/>
      <c r="O82" s="142">
        <f t="shared" ref="O82:O105" si="10">SUM(C82:M82)</f>
        <v>180</v>
      </c>
    </row>
    <row r="83" spans="1:15">
      <c r="A83" s="374" t="s">
        <v>127</v>
      </c>
      <c r="B83" s="202"/>
      <c r="C83" s="203"/>
      <c r="D83" s="370">
        <v>100</v>
      </c>
      <c r="E83" s="142"/>
      <c r="F83" s="142">
        <v>135</v>
      </c>
      <c r="G83" s="142"/>
      <c r="H83" s="142"/>
      <c r="I83" s="142"/>
      <c r="J83" s="142"/>
      <c r="K83" s="142">
        <v>200</v>
      </c>
      <c r="L83" s="142"/>
      <c r="M83" s="142">
        <v>15</v>
      </c>
      <c r="N83" s="142">
        <v>40</v>
      </c>
      <c r="O83" s="142">
        <f t="shared" si="10"/>
        <v>450</v>
      </c>
    </row>
    <row r="84" spans="1:15">
      <c r="A84" s="374" t="s">
        <v>128</v>
      </c>
      <c r="B84" s="202"/>
      <c r="C84" s="203"/>
      <c r="D84" s="197">
        <v>210</v>
      </c>
      <c r="E84" s="197">
        <v>500</v>
      </c>
      <c r="F84" s="197">
        <v>400</v>
      </c>
      <c r="G84" s="197"/>
      <c r="H84" s="197"/>
      <c r="I84" s="197"/>
      <c r="J84" s="197"/>
      <c r="K84" s="197">
        <v>160</v>
      </c>
      <c r="L84" s="197">
        <v>10</v>
      </c>
      <c r="M84" s="197">
        <v>8</v>
      </c>
      <c r="N84" s="197">
        <v>40</v>
      </c>
      <c r="O84" s="142">
        <f>SUM(C84:N84)</f>
        <v>1328</v>
      </c>
    </row>
    <row r="85" spans="1:15">
      <c r="A85" s="374" t="s">
        <v>129</v>
      </c>
      <c r="B85" s="202"/>
      <c r="C85" s="203"/>
      <c r="D85" s="197">
        <v>130</v>
      </c>
      <c r="E85" s="197"/>
      <c r="F85" s="197">
        <v>230</v>
      </c>
      <c r="G85" s="197"/>
      <c r="H85" s="197"/>
      <c r="I85" s="197"/>
      <c r="J85" s="197"/>
      <c r="K85" s="197">
        <v>40</v>
      </c>
      <c r="L85" s="197">
        <v>20</v>
      </c>
      <c r="M85" s="197">
        <v>2</v>
      </c>
      <c r="N85" s="197">
        <v>20</v>
      </c>
      <c r="O85" s="142">
        <f>SUM(C85:N85)</f>
        <v>442</v>
      </c>
    </row>
    <row r="86" spans="1:15">
      <c r="A86" s="374" t="s">
        <v>130</v>
      </c>
      <c r="B86" s="202"/>
      <c r="C86" s="203"/>
      <c r="D86" s="142">
        <v>65</v>
      </c>
      <c r="E86" s="142"/>
      <c r="F86" s="142">
        <v>50</v>
      </c>
      <c r="G86" s="142"/>
      <c r="H86" s="142">
        <v>80</v>
      </c>
      <c r="I86" s="142"/>
      <c r="J86" s="142"/>
      <c r="K86" s="142"/>
      <c r="L86" s="142">
        <v>20</v>
      </c>
      <c r="M86" s="142">
        <v>20</v>
      </c>
      <c r="N86" s="142">
        <v>200</v>
      </c>
      <c r="O86" s="142">
        <f t="shared" si="10"/>
        <v>235</v>
      </c>
    </row>
    <row r="87" spans="1:15">
      <c r="A87" s="374" t="s">
        <v>233</v>
      </c>
      <c r="B87" s="202"/>
      <c r="C87" s="203">
        <v>500</v>
      </c>
      <c r="D87" s="142">
        <v>4115</v>
      </c>
      <c r="E87" s="142"/>
      <c r="F87" s="142">
        <v>225</v>
      </c>
      <c r="G87" s="142"/>
      <c r="H87" s="142">
        <v>30</v>
      </c>
      <c r="I87" s="142"/>
      <c r="J87" s="142"/>
      <c r="K87" s="142">
        <v>650</v>
      </c>
      <c r="L87" s="142"/>
      <c r="M87" s="142"/>
      <c r="N87" s="142"/>
      <c r="O87" s="142">
        <f t="shared" si="10"/>
        <v>5520</v>
      </c>
    </row>
    <row r="88" spans="1:15">
      <c r="A88" s="374" t="s">
        <v>234</v>
      </c>
      <c r="B88" s="202"/>
      <c r="C88" s="203"/>
      <c r="D88" s="142">
        <v>165</v>
      </c>
      <c r="E88" s="142"/>
      <c r="F88" s="142">
        <v>30</v>
      </c>
      <c r="G88" s="142"/>
      <c r="H88" s="142">
        <v>130</v>
      </c>
      <c r="I88" s="142"/>
      <c r="J88" s="142"/>
      <c r="K88" s="142"/>
      <c r="L88" s="142"/>
      <c r="M88" s="142"/>
      <c r="N88" s="142">
        <v>14</v>
      </c>
      <c r="O88" s="142">
        <f t="shared" si="10"/>
        <v>325</v>
      </c>
    </row>
    <row r="89" spans="1:15">
      <c r="A89" s="374" t="s">
        <v>222</v>
      </c>
      <c r="B89" s="202"/>
      <c r="C89" s="203"/>
      <c r="D89" s="142">
        <v>60</v>
      </c>
      <c r="E89" s="142"/>
      <c r="F89" s="142">
        <v>200</v>
      </c>
      <c r="G89" s="142"/>
      <c r="H89" s="142"/>
      <c r="I89" s="142"/>
      <c r="J89" s="142"/>
      <c r="K89" s="142"/>
      <c r="L89" s="142"/>
      <c r="M89" s="142"/>
      <c r="N89" s="142"/>
      <c r="O89" s="142">
        <f t="shared" si="10"/>
        <v>260</v>
      </c>
    </row>
    <row r="90" spans="1:15">
      <c r="A90" s="359" t="s">
        <v>223</v>
      </c>
      <c r="B90" s="195"/>
      <c r="C90" s="216">
        <f t="shared" ref="C90:M90" si="11">C81+C82+C83+C84+C85+C86+C87+C88+C89</f>
        <v>500</v>
      </c>
      <c r="D90" s="200">
        <f t="shared" si="11"/>
        <v>4845</v>
      </c>
      <c r="E90" s="200">
        <f t="shared" si="11"/>
        <v>500</v>
      </c>
      <c r="F90" s="200">
        <f>SUM(F81:F89)</f>
        <v>1450</v>
      </c>
      <c r="G90" s="200">
        <f t="shared" si="11"/>
        <v>1300</v>
      </c>
      <c r="H90" s="200">
        <f t="shared" si="11"/>
        <v>240</v>
      </c>
      <c r="I90" s="200">
        <f t="shared" si="11"/>
        <v>0</v>
      </c>
      <c r="J90" s="200">
        <f t="shared" si="11"/>
        <v>0</v>
      </c>
      <c r="K90" s="200">
        <f t="shared" si="11"/>
        <v>1050</v>
      </c>
      <c r="L90" s="200">
        <f t="shared" si="11"/>
        <v>50</v>
      </c>
      <c r="M90" s="200">
        <f t="shared" si="11"/>
        <v>45</v>
      </c>
      <c r="N90" s="200">
        <f>SUM(N83:N89)</f>
        <v>314</v>
      </c>
      <c r="O90" s="213">
        <f>SUM(C90:N90)</f>
        <v>10294</v>
      </c>
    </row>
    <row r="91" spans="1:15">
      <c r="A91" s="357"/>
      <c r="B91" s="358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>
        <f t="shared" si="10"/>
        <v>0</v>
      </c>
    </row>
    <row r="92" spans="1:15">
      <c r="A92" s="201" t="s">
        <v>235</v>
      </c>
      <c r="B92" s="358"/>
      <c r="C92" s="197"/>
      <c r="D92" s="213">
        <v>60</v>
      </c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42">
        <f t="shared" si="10"/>
        <v>60</v>
      </c>
    </row>
    <row r="93" spans="1:15">
      <c r="A93" s="360" t="s">
        <v>224</v>
      </c>
      <c r="B93" s="361"/>
      <c r="C93" s="200"/>
      <c r="D93" s="200"/>
      <c r="E93" s="200"/>
      <c r="F93" s="200"/>
      <c r="G93" s="200"/>
      <c r="H93" s="200"/>
      <c r="I93" s="200"/>
      <c r="J93" s="200"/>
      <c r="K93" s="200"/>
      <c r="L93" s="200"/>
      <c r="M93" s="200"/>
      <c r="N93" s="200">
        <v>7200</v>
      </c>
      <c r="O93" s="213">
        <f>SUM(N93)</f>
        <v>7200</v>
      </c>
    </row>
    <row r="94" spans="1:15">
      <c r="A94" s="357"/>
      <c r="B94" s="358"/>
      <c r="C94" s="142"/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>
        <f t="shared" si="10"/>
        <v>0</v>
      </c>
    </row>
    <row r="95" spans="1:15">
      <c r="A95" s="360" t="s">
        <v>131</v>
      </c>
      <c r="B95" s="361"/>
      <c r="C95" s="200">
        <v>135</v>
      </c>
      <c r="D95" s="200">
        <v>1600</v>
      </c>
      <c r="E95" s="200">
        <v>135</v>
      </c>
      <c r="F95" s="200">
        <v>906</v>
      </c>
      <c r="G95" s="200">
        <v>351</v>
      </c>
      <c r="H95" s="200">
        <v>235</v>
      </c>
      <c r="I95" s="200">
        <v>1460</v>
      </c>
      <c r="J95" s="200">
        <v>5</v>
      </c>
      <c r="K95" s="200">
        <v>190</v>
      </c>
      <c r="L95" s="200">
        <v>20</v>
      </c>
      <c r="M95" s="200">
        <v>15</v>
      </c>
      <c r="N95" s="200">
        <v>865</v>
      </c>
      <c r="O95" s="213">
        <f>SUM(C95:N95)</f>
        <v>5917</v>
      </c>
    </row>
    <row r="96" spans="1:15">
      <c r="A96" s="357"/>
      <c r="B96" s="358"/>
      <c r="C96" s="197"/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42">
        <f t="shared" si="10"/>
        <v>0</v>
      </c>
    </row>
    <row r="97" spans="1:15">
      <c r="A97" s="357" t="s">
        <v>132</v>
      </c>
      <c r="B97" s="358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>
        <f t="shared" si="10"/>
        <v>0</v>
      </c>
    </row>
    <row r="98" spans="1:15">
      <c r="A98" s="357" t="s">
        <v>133</v>
      </c>
      <c r="B98" s="358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>
        <f t="shared" si="10"/>
        <v>0</v>
      </c>
    </row>
    <row r="99" spans="1:15">
      <c r="A99" s="360"/>
      <c r="B99" s="361"/>
      <c r="C99" s="200"/>
      <c r="D99" s="200"/>
      <c r="E99" s="200"/>
      <c r="F99" s="200"/>
      <c r="G99" s="200"/>
      <c r="H99" s="200"/>
      <c r="I99" s="200"/>
      <c r="J99" s="200"/>
      <c r="K99" s="200"/>
      <c r="L99" s="200"/>
      <c r="M99" s="200"/>
      <c r="N99" s="200"/>
      <c r="O99" s="142">
        <f t="shared" si="10"/>
        <v>0</v>
      </c>
    </row>
    <row r="100" spans="1:15">
      <c r="A100" s="360" t="s">
        <v>134</v>
      </c>
      <c r="B100" s="361"/>
      <c r="C100" s="200">
        <f t="shared" ref="C100:M100" si="12">C97+C98+C99</f>
        <v>0</v>
      </c>
      <c r="D100" s="200">
        <f t="shared" si="12"/>
        <v>0</v>
      </c>
      <c r="E100" s="200">
        <f t="shared" si="12"/>
        <v>0</v>
      </c>
      <c r="F100" s="200">
        <f t="shared" si="12"/>
        <v>0</v>
      </c>
      <c r="G100" s="200">
        <f t="shared" si="12"/>
        <v>0</v>
      </c>
      <c r="H100" s="200">
        <f t="shared" si="12"/>
        <v>0</v>
      </c>
      <c r="I100" s="200">
        <f t="shared" si="12"/>
        <v>0</v>
      </c>
      <c r="J100" s="200">
        <f t="shared" si="12"/>
        <v>0</v>
      </c>
      <c r="K100" s="200">
        <f t="shared" si="12"/>
        <v>0</v>
      </c>
      <c r="L100" s="200">
        <f t="shared" si="12"/>
        <v>0</v>
      </c>
      <c r="M100" s="200">
        <f t="shared" si="12"/>
        <v>0</v>
      </c>
      <c r="N100" s="200">
        <v>0</v>
      </c>
      <c r="O100" s="213">
        <f>SUM(C100:N100)</f>
        <v>0</v>
      </c>
    </row>
    <row r="101" spans="1:15">
      <c r="A101" s="357"/>
      <c r="B101" s="358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>
        <f t="shared" si="10"/>
        <v>0</v>
      </c>
    </row>
    <row r="102" spans="1:15">
      <c r="A102" s="360" t="s">
        <v>225</v>
      </c>
      <c r="B102" s="361"/>
      <c r="C102" s="200"/>
      <c r="D102" s="200"/>
      <c r="E102" s="200"/>
      <c r="F102" s="200"/>
      <c r="G102" s="200"/>
      <c r="H102" s="200"/>
      <c r="I102" s="200"/>
      <c r="J102" s="200"/>
      <c r="K102" s="200"/>
      <c r="L102" s="200"/>
      <c r="M102" s="200"/>
      <c r="N102" s="200"/>
      <c r="O102" s="213">
        <f t="shared" si="10"/>
        <v>0</v>
      </c>
    </row>
    <row r="103" spans="1:15">
      <c r="A103" s="360"/>
      <c r="B103" s="361"/>
      <c r="C103" s="200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00"/>
      <c r="O103" s="142">
        <f t="shared" si="10"/>
        <v>0</v>
      </c>
    </row>
    <row r="104" spans="1:15">
      <c r="A104" s="360" t="s">
        <v>135</v>
      </c>
      <c r="B104" s="361"/>
      <c r="C104" s="200"/>
      <c r="D104" s="200"/>
      <c r="E104" s="200"/>
      <c r="F104" s="200"/>
      <c r="G104" s="200"/>
      <c r="H104" s="200"/>
      <c r="I104" s="200"/>
      <c r="J104" s="200"/>
      <c r="K104" s="200"/>
      <c r="L104" s="200"/>
      <c r="M104" s="200"/>
      <c r="N104" s="200"/>
      <c r="O104" s="213">
        <f t="shared" si="10"/>
        <v>0</v>
      </c>
    </row>
    <row r="105" spans="1:15" ht="13.5" thickBot="1">
      <c r="A105" s="362"/>
      <c r="B105" s="363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>
        <f t="shared" si="10"/>
        <v>0</v>
      </c>
    </row>
    <row r="106" spans="1:15" ht="13.5" thickBot="1">
      <c r="A106" s="113" t="s">
        <v>226</v>
      </c>
      <c r="B106" s="364"/>
      <c r="C106" s="365">
        <f t="shared" ref="C106:M106" si="13">C65+C69+C90+C93+C95+C100+C102+C104+C61</f>
        <v>635</v>
      </c>
      <c r="D106" s="365">
        <f>D65+D69+D90+D93+D95+D100+D102+D104+D61+D92</f>
        <v>7890</v>
      </c>
      <c r="E106" s="365">
        <f t="shared" si="13"/>
        <v>635</v>
      </c>
      <c r="F106" s="365">
        <f t="shared" si="13"/>
        <v>5166</v>
      </c>
      <c r="G106" s="365">
        <f t="shared" si="13"/>
        <v>1651</v>
      </c>
      <c r="H106" s="365">
        <f t="shared" si="13"/>
        <v>1229</v>
      </c>
      <c r="I106" s="365">
        <f t="shared" si="13"/>
        <v>6865</v>
      </c>
      <c r="J106" s="365">
        <f t="shared" si="13"/>
        <v>25</v>
      </c>
      <c r="K106" s="365">
        <f t="shared" si="13"/>
        <v>1300</v>
      </c>
      <c r="L106" s="365">
        <f t="shared" si="13"/>
        <v>100</v>
      </c>
      <c r="M106" s="61">
        <f t="shared" si="13"/>
        <v>60</v>
      </c>
      <c r="N106" s="62">
        <f>N61+N90+N93+N95</f>
        <v>11261</v>
      </c>
      <c r="O106" s="378">
        <f>SUM(C106:N106)</f>
        <v>36817</v>
      </c>
    </row>
    <row r="107" spans="1:15">
      <c r="A107" s="366"/>
      <c r="B107" s="36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</row>
  </sheetData>
  <mergeCells count="2">
    <mergeCell ref="D1:M1"/>
    <mergeCell ref="D2:M2"/>
  </mergeCells>
  <phoneticPr fontId="7" type="noConversion"/>
  <pageMargins left="0.49" right="0.42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6"/>
  <sheetViews>
    <sheetView workbookViewId="0">
      <selection activeCell="N8" sqref="N8"/>
    </sheetView>
  </sheetViews>
  <sheetFormatPr defaultRowHeight="12.75"/>
  <cols>
    <col min="1" max="1" width="4.140625" customWidth="1"/>
    <col min="2" max="2" width="10.140625" customWidth="1"/>
    <col min="6" max="6" width="9.28515625" customWidth="1"/>
    <col min="7" max="7" width="9.5703125" customWidth="1"/>
    <col min="8" max="9" width="9.140625" customWidth="1"/>
    <col min="10" max="10" width="10" customWidth="1"/>
  </cols>
  <sheetData>
    <row r="1" spans="1:10">
      <c r="A1" s="662" t="s">
        <v>322</v>
      </c>
      <c r="B1" s="662"/>
      <c r="C1" s="662"/>
      <c r="D1" s="662"/>
      <c r="E1" s="662"/>
      <c r="F1" s="662"/>
      <c r="G1" s="662"/>
      <c r="H1" s="662"/>
      <c r="I1" s="662"/>
      <c r="J1" s="506"/>
    </row>
    <row r="2" spans="1:10">
      <c r="A2" s="662" t="s">
        <v>323</v>
      </c>
      <c r="B2" s="662"/>
      <c r="C2" s="662"/>
      <c r="D2" s="662"/>
      <c r="E2" s="662"/>
      <c r="F2" s="662"/>
      <c r="G2" s="662"/>
      <c r="H2" s="662"/>
      <c r="I2" s="662"/>
      <c r="J2" s="506"/>
    </row>
    <row r="3" spans="1:10">
      <c r="A3" s="505"/>
      <c r="B3" s="505"/>
      <c r="C3" s="505"/>
      <c r="D3" s="505"/>
      <c r="E3" s="505"/>
      <c r="F3" s="506"/>
      <c r="G3" s="506"/>
      <c r="H3" s="506"/>
      <c r="I3" s="506"/>
      <c r="J3" s="506"/>
    </row>
    <row r="4" spans="1:10">
      <c r="A4" s="5" t="s">
        <v>30</v>
      </c>
      <c r="B4" s="5"/>
      <c r="C4" s="5"/>
      <c r="D4" s="5"/>
    </row>
    <row r="5" spans="1:10">
      <c r="C5" s="5"/>
      <c r="D5" s="5"/>
      <c r="E5" s="5"/>
      <c r="F5" s="5"/>
      <c r="G5" s="5"/>
      <c r="H5" s="5"/>
      <c r="I5" s="5"/>
      <c r="J5" s="5"/>
    </row>
    <row r="6" spans="1:10" ht="15">
      <c r="A6" s="5"/>
      <c r="B6" s="5"/>
      <c r="C6" s="499" t="s">
        <v>190</v>
      </c>
      <c r="D6" s="499"/>
      <c r="E6" s="499"/>
      <c r="F6" s="5"/>
      <c r="G6" s="5"/>
      <c r="H6" s="5"/>
      <c r="I6" s="5"/>
      <c r="J6" s="5"/>
    </row>
    <row r="7" spans="1:10">
      <c r="D7" s="271">
        <v>2015</v>
      </c>
      <c r="I7" t="s">
        <v>31</v>
      </c>
    </row>
    <row r="8" spans="1:10" ht="13.5" thickBot="1"/>
    <row r="9" spans="1:10" ht="13.5" thickBot="1">
      <c r="A9" s="272"/>
      <c r="B9" s="273" t="s">
        <v>25</v>
      </c>
      <c r="C9" s="181"/>
      <c r="D9" s="182" t="s">
        <v>26</v>
      </c>
      <c r="E9" s="183"/>
      <c r="F9" s="184"/>
      <c r="G9" s="28" t="s">
        <v>27</v>
      </c>
      <c r="H9" s="28" t="s">
        <v>28</v>
      </c>
      <c r="I9" s="28" t="s">
        <v>23</v>
      </c>
      <c r="J9" s="28" t="s">
        <v>29</v>
      </c>
    </row>
    <row r="10" spans="1:10">
      <c r="A10" s="274">
        <v>1</v>
      </c>
      <c r="B10" s="275" t="s">
        <v>57</v>
      </c>
      <c r="C10" s="276" t="s">
        <v>74</v>
      </c>
      <c r="D10" s="228" t="s">
        <v>2</v>
      </c>
      <c r="E10" s="228"/>
      <c r="F10" s="277"/>
      <c r="G10" s="595" t="s">
        <v>75</v>
      </c>
      <c r="H10" s="638" t="s">
        <v>305</v>
      </c>
      <c r="I10" s="634"/>
      <c r="J10" s="278" t="s">
        <v>65</v>
      </c>
    </row>
    <row r="11" spans="1:10" ht="13.5" thickBot="1">
      <c r="A11" s="279">
        <v>2</v>
      </c>
      <c r="B11" s="280" t="s">
        <v>58</v>
      </c>
      <c r="C11" s="281"/>
      <c r="D11" s="129"/>
      <c r="E11" s="129"/>
      <c r="F11" s="282"/>
      <c r="G11" s="283" t="s">
        <v>40</v>
      </c>
      <c r="H11" s="284"/>
      <c r="I11" s="647"/>
      <c r="J11" s="285"/>
    </row>
    <row r="12" spans="1:10">
      <c r="A12" s="286">
        <v>3</v>
      </c>
      <c r="B12" s="287" t="s">
        <v>320</v>
      </c>
      <c r="C12" s="21" t="s">
        <v>74</v>
      </c>
      <c r="D12" s="21"/>
      <c r="E12" s="21"/>
      <c r="F12" s="192"/>
      <c r="G12" s="288"/>
      <c r="H12" s="288"/>
      <c r="I12" s="385"/>
      <c r="J12" s="651"/>
    </row>
    <row r="13" spans="1:10">
      <c r="A13" s="290">
        <v>4</v>
      </c>
      <c r="B13" s="291"/>
      <c r="C13" s="161" t="s">
        <v>76</v>
      </c>
      <c r="D13" s="161"/>
      <c r="E13" s="161"/>
      <c r="F13" s="292"/>
      <c r="G13" s="292">
        <f>G15+G17+G22</f>
        <v>333</v>
      </c>
      <c r="H13" s="292">
        <f>H15+H17+H22</f>
        <v>1448</v>
      </c>
      <c r="I13" s="305"/>
      <c r="J13" s="162">
        <f>J15+J17+J22</f>
        <v>1781</v>
      </c>
    </row>
    <row r="14" spans="1:10">
      <c r="A14" s="141">
        <v>5</v>
      </c>
      <c r="B14" s="293"/>
      <c r="C14" s="161"/>
      <c r="D14" s="161"/>
      <c r="E14" s="161"/>
      <c r="F14" s="292"/>
      <c r="G14" s="292"/>
      <c r="H14" s="292"/>
      <c r="I14" s="305"/>
      <c r="J14" s="162"/>
    </row>
    <row r="15" spans="1:10">
      <c r="A15" s="141">
        <v>6</v>
      </c>
      <c r="B15" s="565">
        <v>105010</v>
      </c>
      <c r="C15" s="300" t="s">
        <v>218</v>
      </c>
      <c r="D15" s="300"/>
      <c r="E15" s="300"/>
      <c r="F15" s="537"/>
      <c r="G15" s="537">
        <v>177</v>
      </c>
      <c r="H15" s="537">
        <v>783</v>
      </c>
      <c r="I15" s="553"/>
      <c r="J15" s="650">
        <v>960</v>
      </c>
    </row>
    <row r="16" spans="1:10">
      <c r="A16" s="141">
        <v>7</v>
      </c>
      <c r="B16" s="296"/>
      <c r="C16" s="297"/>
      <c r="D16" s="298"/>
      <c r="E16" s="297"/>
      <c r="F16" s="295"/>
      <c r="G16" s="295"/>
      <c r="H16" s="295"/>
      <c r="I16" s="142"/>
      <c r="J16" s="140"/>
    </row>
    <row r="17" spans="1:10">
      <c r="A17" s="141">
        <v>8</v>
      </c>
      <c r="B17" s="565">
        <v>105010</v>
      </c>
      <c r="C17" s="300" t="s">
        <v>217</v>
      </c>
      <c r="D17" s="300"/>
      <c r="E17" s="300"/>
      <c r="F17" s="566"/>
      <c r="G17" s="537">
        <v>15</v>
      </c>
      <c r="H17" s="295">
        <v>107</v>
      </c>
      <c r="I17" s="142"/>
      <c r="J17" s="140">
        <v>122</v>
      </c>
    </row>
    <row r="18" spans="1:10" hidden="1">
      <c r="A18" s="141">
        <v>9</v>
      </c>
      <c r="B18" s="296"/>
      <c r="C18" s="297"/>
      <c r="D18" s="298"/>
      <c r="E18" s="300"/>
      <c r="F18" s="295"/>
      <c r="G18" s="142"/>
      <c r="H18" s="142"/>
      <c r="I18" s="142"/>
      <c r="J18" s="140"/>
    </row>
    <row r="19" spans="1:10" hidden="1">
      <c r="A19" s="141">
        <v>10</v>
      </c>
      <c r="B19" s="294"/>
      <c r="C19" s="171"/>
      <c r="D19" s="171"/>
      <c r="E19" s="171"/>
      <c r="F19" s="295"/>
      <c r="G19" s="142"/>
      <c r="H19" s="142"/>
      <c r="I19" s="142"/>
      <c r="J19" s="140"/>
    </row>
    <row r="20" spans="1:10" hidden="1">
      <c r="A20" s="141">
        <v>11</v>
      </c>
      <c r="B20" s="294"/>
      <c r="C20" s="171"/>
      <c r="D20" s="171"/>
      <c r="E20" s="3"/>
      <c r="F20" s="295"/>
      <c r="G20" s="301"/>
      <c r="H20" s="302"/>
      <c r="I20" s="302"/>
      <c r="J20" s="339"/>
    </row>
    <row r="21" spans="1:10">
      <c r="A21" s="141">
        <v>12</v>
      </c>
      <c r="B21" s="296"/>
      <c r="C21" s="297"/>
      <c r="D21" s="298"/>
      <c r="E21" s="300"/>
      <c r="F21" s="295"/>
      <c r="G21" s="142"/>
      <c r="H21" s="302"/>
      <c r="I21" s="302"/>
      <c r="J21" s="339"/>
    </row>
    <row r="22" spans="1:10">
      <c r="A22" s="141">
        <v>13</v>
      </c>
      <c r="B22" s="565">
        <v>106020</v>
      </c>
      <c r="C22" s="300" t="s">
        <v>77</v>
      </c>
      <c r="D22" s="300"/>
      <c r="E22" s="300"/>
      <c r="F22" s="537"/>
      <c r="G22" s="553">
        <v>141</v>
      </c>
      <c r="H22" s="302">
        <v>558</v>
      </c>
      <c r="I22" s="302"/>
      <c r="J22" s="339">
        <v>699</v>
      </c>
    </row>
    <row r="23" spans="1:10">
      <c r="A23" s="141">
        <v>14</v>
      </c>
      <c r="B23" s="296"/>
      <c r="C23" s="19" t="s">
        <v>78</v>
      </c>
      <c r="D23" s="303"/>
      <c r="E23" s="19"/>
      <c r="F23" s="295"/>
      <c r="G23" s="142"/>
      <c r="H23" s="302"/>
      <c r="I23" s="302"/>
      <c r="J23" s="339"/>
    </row>
    <row r="24" spans="1:10">
      <c r="A24" s="141">
        <v>15</v>
      </c>
      <c r="B24" s="296"/>
      <c r="C24" s="19"/>
      <c r="D24" s="303"/>
      <c r="E24" s="19"/>
      <c r="F24" s="295"/>
      <c r="G24" s="142"/>
      <c r="H24" s="302"/>
      <c r="I24" s="302"/>
      <c r="J24" s="339"/>
    </row>
    <row r="25" spans="1:10">
      <c r="A25" s="141">
        <v>16</v>
      </c>
      <c r="B25" s="567">
        <v>107060</v>
      </c>
      <c r="C25" s="550" t="s">
        <v>321</v>
      </c>
      <c r="D25" s="551"/>
      <c r="E25" s="550"/>
      <c r="F25" s="332"/>
      <c r="G25" s="213">
        <v>686</v>
      </c>
      <c r="H25" s="213">
        <v>0</v>
      </c>
      <c r="I25" s="213"/>
      <c r="J25" s="343">
        <v>686</v>
      </c>
    </row>
    <row r="26" spans="1:10">
      <c r="A26" s="141">
        <v>17</v>
      </c>
      <c r="B26" s="567"/>
      <c r="C26" s="19"/>
      <c r="D26" s="303"/>
      <c r="E26" s="19"/>
      <c r="F26" s="295"/>
      <c r="G26" s="142"/>
      <c r="H26" s="302"/>
      <c r="I26" s="302"/>
      <c r="J26" s="339"/>
    </row>
    <row r="27" spans="1:10">
      <c r="A27" s="141">
        <v>18</v>
      </c>
      <c r="B27" s="567"/>
      <c r="C27" s="19"/>
      <c r="D27" s="303"/>
      <c r="E27" s="19"/>
      <c r="F27" s="295"/>
      <c r="G27" s="142"/>
      <c r="H27" s="302"/>
      <c r="I27" s="302"/>
      <c r="J27" s="339"/>
    </row>
    <row r="28" spans="1:10">
      <c r="A28" s="141">
        <v>19</v>
      </c>
      <c r="B28" s="565">
        <v>107060</v>
      </c>
      <c r="C28" s="171" t="s">
        <v>216</v>
      </c>
      <c r="D28" s="171"/>
      <c r="E28" s="171"/>
      <c r="F28" s="292"/>
      <c r="G28" s="213">
        <v>2732</v>
      </c>
      <c r="H28" s="213">
        <v>0</v>
      </c>
      <c r="I28" s="213"/>
      <c r="J28" s="343">
        <v>2732</v>
      </c>
    </row>
    <row r="29" spans="1:10" hidden="1">
      <c r="A29" s="141">
        <v>20</v>
      </c>
      <c r="B29" s="568"/>
      <c r="C29" s="171"/>
      <c r="D29" s="171"/>
      <c r="E29" s="171"/>
      <c r="F29" s="161"/>
      <c r="G29" s="332"/>
      <c r="H29" s="142"/>
      <c r="I29" s="142"/>
      <c r="J29" s="140"/>
    </row>
    <row r="30" spans="1:10" hidden="1">
      <c r="A30" s="141">
        <v>21</v>
      </c>
      <c r="B30" s="568"/>
      <c r="C30" s="171"/>
      <c r="D30" s="171"/>
      <c r="E30" s="171"/>
      <c r="F30" s="161"/>
      <c r="G30" s="332"/>
      <c r="H30" s="142"/>
      <c r="I30" s="142"/>
      <c r="J30" s="140"/>
    </row>
    <row r="31" spans="1:10" hidden="1">
      <c r="A31" s="141">
        <v>22</v>
      </c>
      <c r="B31" s="568"/>
      <c r="C31" s="171"/>
      <c r="D31" s="171"/>
      <c r="E31" s="171"/>
      <c r="F31" s="161"/>
      <c r="G31" s="332"/>
      <c r="H31" s="142"/>
      <c r="I31" s="142"/>
      <c r="J31" s="140"/>
    </row>
    <row r="32" spans="1:10" hidden="1">
      <c r="A32" s="141">
        <v>23</v>
      </c>
      <c r="B32" s="568"/>
      <c r="C32" s="171"/>
      <c r="D32" s="171"/>
      <c r="E32" s="171"/>
      <c r="F32" s="161"/>
      <c r="G32" s="332"/>
      <c r="H32" s="142"/>
      <c r="I32" s="142"/>
      <c r="J32" s="140"/>
    </row>
    <row r="33" spans="1:10" hidden="1">
      <c r="A33" s="141">
        <v>24</v>
      </c>
      <c r="B33" s="568"/>
      <c r="C33" s="297"/>
      <c r="D33" s="300"/>
      <c r="E33" s="300"/>
      <c r="F33" s="300"/>
      <c r="G33" s="537"/>
      <c r="H33" s="142"/>
      <c r="I33" s="142"/>
      <c r="J33" s="140"/>
    </row>
    <row r="34" spans="1:10" hidden="1">
      <c r="A34" s="141">
        <v>25</v>
      </c>
      <c r="B34" s="565"/>
      <c r="C34" s="171"/>
      <c r="D34" s="297"/>
      <c r="E34" s="298"/>
      <c r="F34" s="300"/>
      <c r="G34" s="537"/>
      <c r="H34" s="142"/>
      <c r="I34" s="142"/>
      <c r="J34" s="140"/>
    </row>
    <row r="35" spans="1:10">
      <c r="A35" s="141">
        <v>26</v>
      </c>
      <c r="B35" s="569"/>
      <c r="C35" s="297"/>
      <c r="D35" s="298"/>
      <c r="E35" s="300"/>
      <c r="F35" s="295"/>
      <c r="G35" s="538"/>
      <c r="H35" s="142"/>
      <c r="I35" s="142"/>
      <c r="J35" s="140"/>
    </row>
    <row r="36" spans="1:10" hidden="1">
      <c r="A36" s="141">
        <v>27</v>
      </c>
      <c r="B36" s="570"/>
      <c r="C36" s="204"/>
      <c r="D36" s="3"/>
      <c r="E36" s="3"/>
      <c r="F36" s="295"/>
      <c r="G36" s="142"/>
      <c r="H36" s="305"/>
      <c r="I36" s="305"/>
      <c r="J36" s="162"/>
    </row>
    <row r="37" spans="1:10" hidden="1">
      <c r="A37" s="141">
        <v>28</v>
      </c>
      <c r="B37" s="571"/>
      <c r="C37" s="306"/>
      <c r="D37" s="161"/>
      <c r="E37" s="161"/>
      <c r="F37" s="292"/>
      <c r="G37" s="305"/>
      <c r="H37" s="142"/>
      <c r="I37" s="142"/>
      <c r="J37" s="140"/>
    </row>
    <row r="38" spans="1:10">
      <c r="A38" s="141">
        <v>29</v>
      </c>
      <c r="B38" s="565">
        <v>101150</v>
      </c>
      <c r="C38" s="204" t="s">
        <v>290</v>
      </c>
      <c r="D38" s="3"/>
      <c r="E38" s="3"/>
      <c r="F38" s="295"/>
      <c r="G38" s="142"/>
      <c r="H38" s="305">
        <v>212</v>
      </c>
      <c r="I38" s="305"/>
      <c r="J38" s="162">
        <v>212</v>
      </c>
    </row>
    <row r="39" spans="1:10">
      <c r="A39" s="141">
        <v>30</v>
      </c>
      <c r="B39" s="571"/>
      <c r="C39" s="204"/>
      <c r="D39" s="3"/>
      <c r="E39" s="3"/>
      <c r="F39" s="295"/>
      <c r="G39" s="142"/>
      <c r="H39" s="295"/>
      <c r="I39" s="142"/>
      <c r="J39" s="140"/>
    </row>
    <row r="40" spans="1:10">
      <c r="A40" s="141">
        <v>31</v>
      </c>
      <c r="B40" s="570"/>
      <c r="C40" s="204"/>
      <c r="D40" s="3"/>
      <c r="E40" s="3"/>
      <c r="F40" s="295"/>
      <c r="G40" s="142"/>
      <c r="H40" s="295"/>
      <c r="I40" s="142"/>
      <c r="J40" s="140"/>
    </row>
    <row r="41" spans="1:10">
      <c r="A41" s="141">
        <v>32</v>
      </c>
      <c r="B41" s="571"/>
      <c r="C41" s="306"/>
      <c r="D41" s="161"/>
      <c r="E41" s="161"/>
      <c r="F41" s="161"/>
      <c r="G41" s="305"/>
      <c r="H41" s="142"/>
      <c r="I41" s="142"/>
      <c r="J41" s="140"/>
    </row>
    <row r="42" spans="1:10">
      <c r="A42" s="141">
        <v>33</v>
      </c>
      <c r="B42" s="571"/>
      <c r="C42" s="161" t="s">
        <v>73</v>
      </c>
      <c r="D42" s="161"/>
      <c r="E42" s="161"/>
      <c r="F42" s="292"/>
      <c r="G42" s="305">
        <f>SUM(G43:G54)</f>
        <v>1480</v>
      </c>
      <c r="H42" s="305">
        <v>0</v>
      </c>
      <c r="I42" s="305"/>
      <c r="J42" s="162">
        <f>J44+J46+J47+J50+J53+J54</f>
        <v>1480</v>
      </c>
    </row>
    <row r="43" spans="1:10">
      <c r="A43" s="141">
        <v>34</v>
      </c>
      <c r="B43" s="571"/>
      <c r="C43" s="3"/>
      <c r="D43" s="3"/>
      <c r="E43" s="3"/>
      <c r="F43" s="295"/>
      <c r="G43" s="295"/>
      <c r="H43" s="295"/>
      <c r="I43" s="142"/>
      <c r="J43" s="140"/>
    </row>
    <row r="44" spans="1:10">
      <c r="A44" s="141">
        <v>35</v>
      </c>
      <c r="B44" s="565">
        <v>107060</v>
      </c>
      <c r="C44" s="552" t="s">
        <v>79</v>
      </c>
      <c r="D44" s="171"/>
      <c r="E44" s="3"/>
      <c r="F44" s="3"/>
      <c r="G44" s="553">
        <v>120</v>
      </c>
      <c r="H44" s="142">
        <v>0</v>
      </c>
      <c r="I44" s="142"/>
      <c r="J44" s="140">
        <v>120</v>
      </c>
    </row>
    <row r="45" spans="1:10" hidden="1">
      <c r="A45" s="141">
        <v>36</v>
      </c>
      <c r="B45" s="568"/>
      <c r="C45" s="209"/>
      <c r="D45" s="32"/>
      <c r="E45" s="32"/>
      <c r="F45" s="32"/>
      <c r="G45" s="142" t="s">
        <v>71</v>
      </c>
      <c r="H45" s="142"/>
      <c r="I45" s="142"/>
      <c r="J45" s="140"/>
    </row>
    <row r="46" spans="1:10">
      <c r="A46" s="141">
        <v>37</v>
      </c>
      <c r="B46" s="565"/>
      <c r="C46" s="552" t="s">
        <v>80</v>
      </c>
      <c r="D46" s="300"/>
      <c r="E46" s="3"/>
      <c r="F46" s="3"/>
      <c r="G46" s="553">
        <v>60</v>
      </c>
      <c r="H46" s="142">
        <v>0</v>
      </c>
      <c r="I46" s="142"/>
      <c r="J46" s="140">
        <v>60</v>
      </c>
    </row>
    <row r="47" spans="1:10">
      <c r="A47" s="141">
        <v>38</v>
      </c>
      <c r="B47" s="568"/>
      <c r="C47" s="309" t="s">
        <v>169</v>
      </c>
      <c r="D47" s="47"/>
      <c r="E47" s="32"/>
      <c r="F47" s="32"/>
      <c r="G47" s="142">
        <v>30</v>
      </c>
      <c r="H47" s="142">
        <v>0</v>
      </c>
      <c r="I47" s="142"/>
      <c r="J47" s="140">
        <v>30</v>
      </c>
    </row>
    <row r="48" spans="1:10">
      <c r="A48" s="141">
        <v>39</v>
      </c>
      <c r="B48" s="568"/>
      <c r="C48" s="309"/>
      <c r="D48" s="47"/>
      <c r="E48" s="32"/>
      <c r="F48" s="32"/>
      <c r="G48" s="142"/>
      <c r="H48" s="142"/>
      <c r="I48" s="142"/>
      <c r="J48" s="140"/>
    </row>
    <row r="49" spans="1:10">
      <c r="A49" s="141">
        <v>40</v>
      </c>
      <c r="B49" s="568"/>
      <c r="C49" s="309"/>
      <c r="D49" s="47"/>
      <c r="E49" s="32"/>
      <c r="F49" s="32"/>
      <c r="G49" s="142"/>
      <c r="H49" s="142"/>
      <c r="I49" s="142"/>
      <c r="J49" s="140"/>
    </row>
    <row r="50" spans="1:10">
      <c r="A50" s="141">
        <v>41</v>
      </c>
      <c r="B50" s="565">
        <v>104051</v>
      </c>
      <c r="C50" s="552" t="s">
        <v>81</v>
      </c>
      <c r="D50" s="300"/>
      <c r="E50" s="3"/>
      <c r="F50" s="3"/>
      <c r="G50" s="553">
        <v>480</v>
      </c>
      <c r="H50" s="142">
        <v>0</v>
      </c>
      <c r="I50" s="142"/>
      <c r="J50" s="140">
        <v>480</v>
      </c>
    </row>
    <row r="51" spans="1:10">
      <c r="A51" s="141">
        <v>42</v>
      </c>
      <c r="B51" s="567"/>
      <c r="C51" s="552"/>
      <c r="D51" s="300"/>
      <c r="E51" s="3"/>
      <c r="F51" s="3"/>
      <c r="G51" s="553"/>
      <c r="H51" s="142"/>
      <c r="I51" s="142"/>
      <c r="J51" s="140"/>
    </row>
    <row r="52" spans="1:10">
      <c r="A52" s="141">
        <v>43</v>
      </c>
      <c r="B52" s="565"/>
      <c r="C52" s="205"/>
      <c r="D52" s="171"/>
      <c r="E52" s="3"/>
      <c r="F52" s="3"/>
      <c r="G52" s="213"/>
      <c r="H52" s="142"/>
      <c r="I52" s="142"/>
      <c r="J52" s="140"/>
    </row>
    <row r="53" spans="1:10">
      <c r="A53" s="141">
        <v>44</v>
      </c>
      <c r="B53" s="567">
        <v>104051</v>
      </c>
      <c r="C53" s="309" t="s">
        <v>82</v>
      </c>
      <c r="D53" s="47"/>
      <c r="E53" s="47"/>
      <c r="F53" s="47"/>
      <c r="G53" s="215">
        <v>450</v>
      </c>
      <c r="H53" s="215">
        <v>0</v>
      </c>
      <c r="I53" s="215"/>
      <c r="J53" s="166">
        <v>450</v>
      </c>
    </row>
    <row r="54" spans="1:10">
      <c r="A54" s="141">
        <v>45</v>
      </c>
      <c r="B54" s="565"/>
      <c r="C54" s="201" t="s">
        <v>84</v>
      </c>
      <c r="D54" s="47"/>
      <c r="E54" s="310"/>
      <c r="F54" s="47"/>
      <c r="G54" s="215">
        <v>340</v>
      </c>
      <c r="H54" s="215">
        <v>0</v>
      </c>
      <c r="I54" s="215"/>
      <c r="J54" s="166">
        <v>340</v>
      </c>
    </row>
    <row r="55" spans="1:10" hidden="1">
      <c r="A55" s="141">
        <v>46</v>
      </c>
      <c r="B55" s="565">
        <v>882129</v>
      </c>
      <c r="C55" s="205" t="s">
        <v>83</v>
      </c>
      <c r="D55" s="171"/>
      <c r="E55" s="171"/>
      <c r="F55" s="3"/>
      <c r="G55" s="142"/>
      <c r="H55" s="142"/>
      <c r="I55" s="142"/>
      <c r="J55" s="140"/>
    </row>
    <row r="56" spans="1:10">
      <c r="A56" s="141">
        <v>47</v>
      </c>
      <c r="B56" s="567"/>
      <c r="C56" s="201"/>
      <c r="D56" s="3"/>
      <c r="E56" s="3"/>
      <c r="F56" s="295"/>
      <c r="G56" s="142"/>
      <c r="H56" s="142"/>
      <c r="I56" s="142"/>
      <c r="J56" s="140"/>
    </row>
    <row r="57" spans="1:10">
      <c r="A57" s="141">
        <v>48</v>
      </c>
      <c r="B57" s="565"/>
      <c r="C57" s="205"/>
      <c r="D57" s="171"/>
      <c r="E57" s="3"/>
      <c r="F57" s="3"/>
      <c r="G57" s="142"/>
      <c r="H57" s="142"/>
      <c r="I57" s="142"/>
      <c r="J57" s="140"/>
    </row>
    <row r="58" spans="1:10">
      <c r="A58" s="141">
        <v>49</v>
      </c>
      <c r="B58" s="571"/>
      <c r="C58" s="205"/>
      <c r="D58" s="171"/>
      <c r="E58" s="3"/>
      <c r="F58" s="295"/>
      <c r="G58" s="142"/>
      <c r="H58" s="142"/>
      <c r="I58" s="142"/>
      <c r="J58" s="140"/>
    </row>
    <row r="59" spans="1:10">
      <c r="A59" s="141">
        <v>50</v>
      </c>
      <c r="B59" s="565"/>
      <c r="C59" s="161"/>
      <c r="D59" s="161"/>
      <c r="E59" s="161"/>
      <c r="F59" s="292"/>
      <c r="G59" s="305"/>
      <c r="H59" s="305"/>
      <c r="I59" s="305"/>
      <c r="J59" s="162"/>
    </row>
    <row r="60" spans="1:10">
      <c r="A60" s="141">
        <v>51</v>
      </c>
      <c r="B60" s="293"/>
      <c r="C60" s="204"/>
      <c r="D60" s="3"/>
      <c r="E60" s="3"/>
      <c r="F60" s="3"/>
      <c r="G60" s="142"/>
      <c r="H60" s="295"/>
      <c r="I60" s="142"/>
      <c r="J60" s="140"/>
    </row>
    <row r="61" spans="1:10">
      <c r="A61" s="141">
        <v>52</v>
      </c>
      <c r="B61" s="294"/>
      <c r="C61" s="212"/>
      <c r="D61" s="206"/>
      <c r="E61" s="206"/>
      <c r="F61" s="206"/>
      <c r="G61" s="142"/>
      <c r="H61" s="295"/>
      <c r="I61" s="142"/>
      <c r="J61" s="140"/>
    </row>
    <row r="62" spans="1:10">
      <c r="A62" s="141">
        <v>53</v>
      </c>
      <c r="B62" s="293"/>
      <c r="C62" s="204"/>
      <c r="D62" s="3"/>
      <c r="E62" s="3"/>
      <c r="F62" s="3"/>
      <c r="G62" s="142"/>
      <c r="H62" s="295"/>
      <c r="I62" s="142"/>
      <c r="J62" s="140"/>
    </row>
    <row r="63" spans="1:10">
      <c r="A63" s="141">
        <v>54</v>
      </c>
      <c r="B63" s="293"/>
      <c r="C63" s="3"/>
      <c r="D63" s="3"/>
      <c r="E63" s="3"/>
      <c r="F63" s="295"/>
      <c r="G63" s="142"/>
      <c r="H63" s="142"/>
      <c r="I63" s="142"/>
      <c r="J63" s="140"/>
    </row>
    <row r="64" spans="1:10" ht="15.75" thickBot="1">
      <c r="A64" s="141">
        <v>55</v>
      </c>
      <c r="B64" s="312"/>
      <c r="C64" s="129"/>
      <c r="D64" s="129"/>
      <c r="E64" s="129"/>
      <c r="F64" s="313"/>
      <c r="G64" s="314"/>
      <c r="H64" s="315"/>
      <c r="I64" s="315"/>
      <c r="J64" s="282"/>
    </row>
    <row r="65" spans="1:10" ht="13.5" thickBot="1">
      <c r="A65" s="141">
        <v>56</v>
      </c>
      <c r="B65" s="196"/>
      <c r="C65" s="316"/>
      <c r="D65" s="2"/>
      <c r="E65" s="2"/>
      <c r="F65" s="317"/>
      <c r="G65" s="196"/>
      <c r="H65" s="196"/>
      <c r="I65" s="196"/>
      <c r="J65" s="179"/>
    </row>
    <row r="66" spans="1:10" ht="16.5" thickTop="1" thickBot="1">
      <c r="A66" s="141">
        <v>57</v>
      </c>
      <c r="B66" s="319"/>
      <c r="C66" s="320" t="s">
        <v>85</v>
      </c>
      <c r="D66" s="320"/>
      <c r="E66" s="320"/>
      <c r="F66" s="321"/>
      <c r="G66" s="322">
        <f>G13+G25+G28+G42</f>
        <v>5231</v>
      </c>
      <c r="H66" s="322">
        <f>H13+H25+H28+H38+H42</f>
        <v>1660</v>
      </c>
      <c r="I66" s="322"/>
      <c r="J66" s="652">
        <f>J13+J25+J28+J38+J42</f>
        <v>6891</v>
      </c>
    </row>
  </sheetData>
  <mergeCells count="2">
    <mergeCell ref="A1:I1"/>
    <mergeCell ref="A2:I2"/>
  </mergeCells>
  <phoneticPr fontId="7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O45"/>
  <sheetViews>
    <sheetView workbookViewId="0">
      <selection activeCell="M14" sqref="M14"/>
    </sheetView>
  </sheetViews>
  <sheetFormatPr defaultRowHeight="12.75"/>
  <cols>
    <col min="1" max="1" width="5" customWidth="1"/>
    <col min="2" max="2" width="8.140625" customWidth="1"/>
    <col min="6" max="6" width="13.28515625" customWidth="1"/>
  </cols>
  <sheetData>
    <row r="1" spans="1:12">
      <c r="B1" s="505" t="s">
        <v>324</v>
      </c>
      <c r="C1" s="505"/>
      <c r="D1" s="505"/>
      <c r="E1" s="506"/>
      <c r="F1" s="506"/>
      <c r="G1" s="506"/>
      <c r="H1" s="506"/>
      <c r="I1" s="506"/>
      <c r="J1" s="506"/>
      <c r="K1" s="505"/>
      <c r="L1" s="505"/>
    </row>
    <row r="2" spans="1:12">
      <c r="B2" s="505"/>
      <c r="C2" s="505"/>
      <c r="D2" s="505"/>
      <c r="E2" s="506"/>
      <c r="F2" s="506"/>
      <c r="G2" s="506"/>
      <c r="H2" s="506"/>
      <c r="I2" s="506"/>
      <c r="J2" s="506"/>
      <c r="K2" s="505"/>
      <c r="L2" s="505"/>
    </row>
    <row r="3" spans="1:12">
      <c r="A3" s="123" t="s">
        <v>30</v>
      </c>
    </row>
    <row r="4" spans="1:12">
      <c r="A4" s="5"/>
      <c r="B4" s="123"/>
      <c r="C4" s="123" t="s">
        <v>191</v>
      </c>
      <c r="D4" s="123"/>
      <c r="E4" s="123"/>
      <c r="F4" s="123"/>
      <c r="G4" s="123"/>
      <c r="J4" s="5"/>
    </row>
    <row r="5" spans="1:12">
      <c r="B5" s="123" t="s">
        <v>89</v>
      </c>
      <c r="C5" s="123"/>
      <c r="D5" s="271">
        <v>2015</v>
      </c>
      <c r="E5" s="123"/>
      <c r="F5" s="123"/>
      <c r="G5" s="123"/>
    </row>
    <row r="6" spans="1:12" ht="13.5" thickBot="1">
      <c r="H6" s="59" t="s">
        <v>31</v>
      </c>
      <c r="I6" s="59"/>
    </row>
    <row r="7" spans="1:12" ht="13.5" thickBot="1">
      <c r="A7" s="272"/>
      <c r="B7" s="273" t="s">
        <v>25</v>
      </c>
      <c r="C7" s="181"/>
      <c r="D7" s="182" t="s">
        <v>26</v>
      </c>
      <c r="E7" s="183"/>
      <c r="F7" s="184"/>
      <c r="G7" s="28" t="s">
        <v>27</v>
      </c>
      <c r="H7" s="28" t="s">
        <v>28</v>
      </c>
      <c r="I7" s="28" t="s">
        <v>23</v>
      </c>
      <c r="J7" s="28" t="s">
        <v>29</v>
      </c>
    </row>
    <row r="8" spans="1:12">
      <c r="A8" s="274">
        <v>1</v>
      </c>
      <c r="B8" s="275" t="s">
        <v>57</v>
      </c>
      <c r="C8" s="276" t="s">
        <v>74</v>
      </c>
      <c r="D8" s="228" t="s">
        <v>2</v>
      </c>
      <c r="E8" s="228"/>
      <c r="F8" s="277"/>
      <c r="G8" s="348"/>
      <c r="H8" s="127"/>
      <c r="I8" s="654"/>
      <c r="J8" s="653"/>
    </row>
    <row r="9" spans="1:12" ht="13.5" thickBot="1">
      <c r="A9" s="279">
        <v>2</v>
      </c>
      <c r="B9" s="280" t="s">
        <v>58</v>
      </c>
      <c r="C9" s="281"/>
      <c r="D9" s="129"/>
      <c r="E9" s="129"/>
      <c r="F9" s="282"/>
      <c r="G9" s="347" t="s">
        <v>40</v>
      </c>
      <c r="H9" s="660" t="s">
        <v>305</v>
      </c>
      <c r="I9" s="655"/>
      <c r="J9" s="658" t="s">
        <v>65</v>
      </c>
    </row>
    <row r="10" spans="1:12">
      <c r="A10" s="286">
        <v>3</v>
      </c>
      <c r="B10" s="323" t="s">
        <v>60</v>
      </c>
      <c r="C10" s="21" t="s">
        <v>61</v>
      </c>
      <c r="D10" s="21"/>
      <c r="E10" s="21"/>
      <c r="F10" s="192"/>
      <c r="G10" s="288"/>
      <c r="H10" s="288"/>
      <c r="I10" s="193"/>
      <c r="J10" s="289"/>
    </row>
    <row r="11" spans="1:12">
      <c r="A11" s="290">
        <v>4</v>
      </c>
      <c r="B11" s="291"/>
      <c r="C11" s="161"/>
      <c r="D11" s="161"/>
      <c r="E11" s="161"/>
      <c r="F11" s="292"/>
      <c r="G11" s="305"/>
      <c r="H11" s="305"/>
      <c r="I11" s="306"/>
      <c r="J11" s="324"/>
    </row>
    <row r="12" spans="1:12">
      <c r="A12" s="141">
        <v>5</v>
      </c>
      <c r="B12" s="325">
        <v>11130</v>
      </c>
      <c r="C12" s="138" t="s">
        <v>168</v>
      </c>
      <c r="D12" s="161"/>
      <c r="E12" s="161"/>
      <c r="F12" s="292"/>
      <c r="G12" s="305">
        <v>937</v>
      </c>
      <c r="H12" s="305">
        <v>0</v>
      </c>
      <c r="I12" s="306"/>
      <c r="J12" s="324">
        <v>937</v>
      </c>
    </row>
    <row r="13" spans="1:12">
      <c r="A13" s="141">
        <v>6</v>
      </c>
      <c r="B13" s="142"/>
      <c r="C13" s="161" t="s">
        <v>162</v>
      </c>
      <c r="D13" s="161"/>
      <c r="E13" s="161"/>
      <c r="F13" s="292"/>
      <c r="G13" s="292">
        <f>SUM(G14:G18)</f>
        <v>836</v>
      </c>
      <c r="H13" s="292">
        <f>SUM(H14:H18)</f>
        <v>0</v>
      </c>
      <c r="I13" s="305"/>
      <c r="J13" s="162">
        <f>SUM(J14:J18)</f>
        <v>836</v>
      </c>
    </row>
    <row r="14" spans="1:12">
      <c r="A14" s="141">
        <v>7</v>
      </c>
      <c r="B14" s="142"/>
      <c r="C14" s="3"/>
      <c r="D14" s="47" t="s">
        <v>206</v>
      </c>
      <c r="E14" s="47"/>
      <c r="F14" s="326" t="s">
        <v>209</v>
      </c>
      <c r="G14" s="295">
        <v>113</v>
      </c>
      <c r="H14" s="295">
        <v>0</v>
      </c>
      <c r="I14" s="142"/>
      <c r="J14" s="140">
        <v>113</v>
      </c>
    </row>
    <row r="15" spans="1:12">
      <c r="A15" s="141">
        <v>8</v>
      </c>
      <c r="B15" s="142"/>
      <c r="C15" s="3"/>
      <c r="D15" s="47" t="s">
        <v>207</v>
      </c>
      <c r="E15" s="47"/>
      <c r="F15" s="326" t="s">
        <v>210</v>
      </c>
      <c r="G15" s="295">
        <v>79</v>
      </c>
      <c r="H15" s="295">
        <v>0</v>
      </c>
      <c r="I15" s="142"/>
      <c r="J15" s="140">
        <v>79</v>
      </c>
    </row>
    <row r="16" spans="1:12">
      <c r="A16" s="141">
        <v>9</v>
      </c>
      <c r="B16" s="142"/>
      <c r="C16" s="3"/>
      <c r="D16" s="47" t="s">
        <v>86</v>
      </c>
      <c r="E16" s="161"/>
      <c r="F16" s="326" t="s">
        <v>211</v>
      </c>
      <c r="G16" s="295">
        <v>389</v>
      </c>
      <c r="H16" s="295">
        <v>0</v>
      </c>
      <c r="I16" s="142"/>
      <c r="J16" s="140">
        <v>389</v>
      </c>
    </row>
    <row r="17" spans="1:10">
      <c r="A17" s="141">
        <v>10</v>
      </c>
      <c r="B17" s="142"/>
      <c r="C17" s="161"/>
      <c r="D17" s="47" t="s">
        <v>177</v>
      </c>
      <c r="E17" s="161"/>
      <c r="F17" s="326" t="s">
        <v>208</v>
      </c>
      <c r="G17" s="301">
        <v>255</v>
      </c>
      <c r="H17" s="301">
        <v>0</v>
      </c>
      <c r="I17" s="302"/>
      <c r="J17" s="339">
        <v>255</v>
      </c>
    </row>
    <row r="18" spans="1:10">
      <c r="A18" s="141">
        <v>11</v>
      </c>
      <c r="B18" s="142"/>
      <c r="C18" s="3"/>
      <c r="D18" s="47"/>
      <c r="E18" s="3"/>
      <c r="F18" s="295"/>
      <c r="G18" s="295"/>
      <c r="H18" s="295"/>
      <c r="I18" s="142"/>
      <c r="J18" s="140"/>
    </row>
    <row r="19" spans="1:10">
      <c r="A19" s="141">
        <v>12</v>
      </c>
      <c r="B19" s="142"/>
      <c r="C19" s="206" t="s">
        <v>194</v>
      </c>
      <c r="D19" s="206"/>
      <c r="E19" s="206"/>
      <c r="F19" s="332"/>
      <c r="G19" s="332">
        <v>101</v>
      </c>
      <c r="H19" s="332">
        <v>0</v>
      </c>
      <c r="I19" s="213"/>
      <c r="J19" s="343">
        <v>101</v>
      </c>
    </row>
    <row r="20" spans="1:10">
      <c r="A20" s="141">
        <v>13</v>
      </c>
      <c r="B20" s="142"/>
      <c r="C20" s="98"/>
      <c r="D20" s="47" t="s">
        <v>195</v>
      </c>
      <c r="E20" s="47"/>
      <c r="F20" s="326" t="s">
        <v>196</v>
      </c>
      <c r="G20" s="295">
        <v>101</v>
      </c>
      <c r="H20" s="295">
        <v>0</v>
      </c>
      <c r="I20" s="142"/>
      <c r="J20" s="140">
        <v>101</v>
      </c>
    </row>
    <row r="21" spans="1:10">
      <c r="A21" s="141">
        <v>14</v>
      </c>
      <c r="B21" s="142"/>
      <c r="C21" s="3"/>
      <c r="D21" s="47"/>
      <c r="E21" s="47"/>
      <c r="F21" s="295"/>
      <c r="G21" s="295"/>
      <c r="H21" s="295"/>
      <c r="I21" s="142"/>
      <c r="J21" s="140"/>
    </row>
    <row r="22" spans="1:10">
      <c r="A22" s="141">
        <v>15</v>
      </c>
      <c r="B22" s="142"/>
      <c r="C22" s="161" t="s">
        <v>212</v>
      </c>
      <c r="D22" s="161"/>
      <c r="E22" s="161"/>
      <c r="F22" s="292"/>
      <c r="G22" s="292">
        <v>781</v>
      </c>
      <c r="H22" s="292">
        <v>0</v>
      </c>
      <c r="I22" s="305"/>
      <c r="J22" s="162">
        <v>781</v>
      </c>
    </row>
    <row r="23" spans="1:10">
      <c r="A23" s="141">
        <v>16</v>
      </c>
      <c r="B23" s="142"/>
      <c r="C23" s="3"/>
      <c r="D23" s="47"/>
      <c r="E23" s="47"/>
      <c r="F23" s="295"/>
      <c r="G23" s="295"/>
      <c r="H23" s="295"/>
      <c r="I23" s="142"/>
      <c r="J23" s="140"/>
    </row>
    <row r="24" spans="1:10" hidden="1">
      <c r="A24" s="141">
        <v>17</v>
      </c>
      <c r="B24" s="142"/>
      <c r="C24" s="3"/>
      <c r="D24" s="47"/>
      <c r="E24" s="47"/>
      <c r="F24" s="326"/>
      <c r="G24" s="295"/>
      <c r="H24" s="295"/>
      <c r="I24" s="3"/>
      <c r="J24" s="140"/>
    </row>
    <row r="25" spans="1:10" hidden="1">
      <c r="A25" s="141">
        <v>18</v>
      </c>
      <c r="B25" s="142"/>
      <c r="C25" s="327"/>
      <c r="D25" s="328"/>
      <c r="E25" s="328"/>
      <c r="F25" s="507"/>
      <c r="G25" s="330"/>
      <c r="H25" s="330"/>
      <c r="I25" s="656"/>
      <c r="J25" s="340"/>
    </row>
    <row r="26" spans="1:10" hidden="1">
      <c r="A26" s="141">
        <v>19</v>
      </c>
      <c r="B26" s="142"/>
      <c r="C26" s="204"/>
      <c r="D26" s="47"/>
      <c r="E26" s="47"/>
      <c r="F26" s="326"/>
      <c r="G26" s="142"/>
      <c r="H26" s="142"/>
      <c r="I26" s="204"/>
      <c r="J26" s="143"/>
    </row>
    <row r="27" spans="1:10" hidden="1">
      <c r="A27" s="141">
        <v>20</v>
      </c>
      <c r="B27" s="142"/>
      <c r="C27" s="306"/>
      <c r="D27" s="47"/>
      <c r="E27" s="3"/>
      <c r="F27" s="326"/>
      <c r="G27" s="295"/>
      <c r="H27" s="295"/>
      <c r="I27" s="3"/>
      <c r="J27" s="140"/>
    </row>
    <row r="28" spans="1:10" hidden="1">
      <c r="A28" s="141">
        <v>21</v>
      </c>
      <c r="B28" s="142"/>
      <c r="C28" s="212"/>
      <c r="D28" s="206"/>
      <c r="E28" s="206"/>
      <c r="F28" s="295"/>
      <c r="G28" s="331"/>
      <c r="H28" s="331"/>
      <c r="I28" s="205"/>
      <c r="J28" s="341"/>
    </row>
    <row r="29" spans="1:10" hidden="1">
      <c r="A29" s="141">
        <v>22</v>
      </c>
      <c r="B29" s="142"/>
      <c r="C29" s="306"/>
      <c r="D29" s="47"/>
      <c r="E29" s="161"/>
      <c r="F29" s="292"/>
      <c r="G29" s="302"/>
      <c r="H29" s="302"/>
      <c r="I29" s="648"/>
      <c r="J29" s="342"/>
    </row>
    <row r="30" spans="1:10" hidden="1">
      <c r="A30" s="164">
        <v>23</v>
      </c>
      <c r="B30" s="305"/>
      <c r="C30" s="204"/>
      <c r="D30" s="3"/>
      <c r="E30" s="3"/>
      <c r="F30" s="295"/>
      <c r="G30" s="142"/>
      <c r="H30" s="142"/>
      <c r="I30" s="204"/>
      <c r="J30" s="143"/>
    </row>
    <row r="31" spans="1:10" hidden="1">
      <c r="A31" s="164">
        <v>24</v>
      </c>
      <c r="B31" s="211"/>
      <c r="C31" s="206"/>
      <c r="D31" s="206"/>
      <c r="E31" s="206"/>
      <c r="F31" s="332"/>
      <c r="G31" s="332"/>
      <c r="H31" s="332"/>
      <c r="I31" s="206"/>
      <c r="J31" s="343"/>
    </row>
    <row r="32" spans="1:10" hidden="1">
      <c r="A32" s="307">
        <v>25</v>
      </c>
      <c r="B32" s="142"/>
      <c r="C32" s="3"/>
      <c r="D32" s="47"/>
      <c r="E32" s="47"/>
      <c r="F32" s="326"/>
      <c r="G32" s="142"/>
      <c r="H32" s="142"/>
      <c r="I32" s="204"/>
      <c r="J32" s="143"/>
    </row>
    <row r="33" spans="1:15">
      <c r="A33" s="308">
        <v>26</v>
      </c>
      <c r="B33" s="142"/>
      <c r="C33" s="204"/>
      <c r="D33" s="47"/>
      <c r="E33" s="47"/>
      <c r="F33" s="295"/>
      <c r="G33" s="142"/>
      <c r="H33" s="142"/>
      <c r="I33" s="204"/>
      <c r="J33" s="143"/>
    </row>
    <row r="34" spans="1:15">
      <c r="A34" s="308">
        <v>27</v>
      </c>
      <c r="B34" s="304"/>
      <c r="C34" s="204"/>
      <c r="D34" s="47"/>
      <c r="E34" s="47"/>
      <c r="F34" s="295"/>
      <c r="G34" s="213"/>
      <c r="H34" s="213"/>
      <c r="I34" s="212"/>
      <c r="J34" s="344"/>
    </row>
    <row r="35" spans="1:15">
      <c r="A35" s="308">
        <v>28</v>
      </c>
      <c r="B35" s="142"/>
      <c r="C35" s="204"/>
      <c r="D35" s="47"/>
      <c r="E35" s="47"/>
      <c r="F35" s="295"/>
      <c r="G35" s="142"/>
      <c r="H35" s="142"/>
      <c r="I35" s="204"/>
      <c r="J35" s="143"/>
    </row>
    <row r="36" spans="1:15">
      <c r="A36" s="308">
        <v>29</v>
      </c>
      <c r="B36" s="304"/>
      <c r="C36" s="204"/>
      <c r="D36" s="47"/>
      <c r="E36" s="47"/>
      <c r="F36" s="295"/>
      <c r="G36" s="142"/>
      <c r="H36" s="142"/>
      <c r="I36" s="204"/>
      <c r="J36" s="143"/>
    </row>
    <row r="37" spans="1:15">
      <c r="A37" s="308">
        <v>30</v>
      </c>
      <c r="B37" s="333"/>
      <c r="C37" s="306" t="s">
        <v>87</v>
      </c>
      <c r="D37" s="47"/>
      <c r="E37" s="47"/>
      <c r="F37" s="47"/>
      <c r="G37" s="213">
        <f>SUM(G38:G39)</f>
        <v>50</v>
      </c>
      <c r="H37" s="213">
        <f>SUM(H38:H39)</f>
        <v>0</v>
      </c>
      <c r="I37" s="212"/>
      <c r="J37" s="344">
        <f>SUM(J38:J39)</f>
        <v>50</v>
      </c>
    </row>
    <row r="38" spans="1:15">
      <c r="A38" s="307">
        <v>31</v>
      </c>
      <c r="B38" s="294"/>
      <c r="C38" s="205"/>
      <c r="D38" s="32" t="s">
        <v>88</v>
      </c>
      <c r="E38" s="32"/>
      <c r="F38" s="326"/>
      <c r="G38" s="147">
        <v>50</v>
      </c>
      <c r="H38" s="147">
        <v>0</v>
      </c>
      <c r="I38" s="209"/>
      <c r="J38" s="148">
        <v>50</v>
      </c>
    </row>
    <row r="39" spans="1:15" ht="13.5" thickBot="1">
      <c r="A39" s="164">
        <v>32</v>
      </c>
      <c r="B39" s="296"/>
      <c r="C39" s="209"/>
      <c r="D39" s="32"/>
      <c r="E39" s="32"/>
      <c r="F39" s="32"/>
      <c r="G39" s="147"/>
      <c r="H39" s="147"/>
      <c r="I39" s="209"/>
      <c r="J39" s="148"/>
    </row>
    <row r="40" spans="1:15" ht="13.5" thickBot="1">
      <c r="A40" s="164">
        <v>33</v>
      </c>
      <c r="B40" s="334"/>
      <c r="C40" s="335"/>
      <c r="D40" s="336"/>
      <c r="E40" s="336"/>
      <c r="F40" s="100"/>
      <c r="G40" s="337"/>
      <c r="H40" s="337"/>
      <c r="I40" s="637"/>
      <c r="J40" s="345"/>
    </row>
    <row r="41" spans="1:15">
      <c r="A41" s="164">
        <v>34</v>
      </c>
      <c r="B41" s="296"/>
      <c r="C41" s="338"/>
      <c r="D41" s="6"/>
      <c r="E41" s="6"/>
      <c r="F41" s="263"/>
      <c r="G41" s="157"/>
      <c r="H41" s="157"/>
      <c r="I41" s="1"/>
      <c r="J41" s="158"/>
    </row>
    <row r="42" spans="1:15">
      <c r="A42" s="141">
        <v>42</v>
      </c>
      <c r="B42" s="293"/>
      <c r="C42" s="3"/>
      <c r="D42" s="3"/>
      <c r="E42" s="3"/>
      <c r="F42" s="295"/>
      <c r="G42" s="142"/>
      <c r="H42" s="142"/>
      <c r="I42" s="204"/>
      <c r="J42" s="143"/>
    </row>
    <row r="43" spans="1:15" ht="15.75" thickBot="1">
      <c r="A43" s="311">
        <v>43</v>
      </c>
      <c r="B43" s="312"/>
      <c r="C43" s="129"/>
      <c r="D43" s="129"/>
      <c r="E43" s="129"/>
      <c r="F43" s="313"/>
      <c r="G43" s="314"/>
      <c r="H43" s="314"/>
      <c r="I43" s="657"/>
      <c r="J43" s="659"/>
    </row>
    <row r="44" spans="1:15" ht="13.5" thickBot="1">
      <c r="A44" s="241">
        <v>44</v>
      </c>
      <c r="B44" s="196"/>
      <c r="C44" s="316"/>
      <c r="D44" s="2"/>
      <c r="E44" s="2"/>
      <c r="F44" s="317"/>
      <c r="G44" s="196"/>
      <c r="H44" s="196"/>
      <c r="I44" s="316"/>
      <c r="J44" s="242"/>
      <c r="O44" t="s">
        <v>74</v>
      </c>
    </row>
    <row r="45" spans="1:15" ht="16.5" thickTop="1" thickBot="1">
      <c r="A45" s="318">
        <v>45</v>
      </c>
      <c r="B45" s="319"/>
      <c r="C45" s="320" t="s">
        <v>54</v>
      </c>
      <c r="D45" s="320"/>
      <c r="E45" s="320"/>
      <c r="F45" s="321"/>
      <c r="G45" s="322">
        <f>G12+G22+G34+G37</f>
        <v>1768</v>
      </c>
      <c r="H45" s="322">
        <f>H12+H22+H34+H37</f>
        <v>0</v>
      </c>
      <c r="I45" s="649"/>
      <c r="J45" s="346">
        <f>J12+J22+J34+J37</f>
        <v>1768</v>
      </c>
    </row>
  </sheetData>
  <phoneticPr fontId="0" type="noConversion"/>
  <pageMargins left="0.19685039370078741" right="0.19685039370078741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J42" sqref="J42"/>
    </sheetView>
  </sheetViews>
  <sheetFormatPr defaultRowHeight="12.75"/>
  <cols>
    <col min="2" max="2" width="12.5703125" customWidth="1"/>
  </cols>
  <sheetData>
    <row r="1" spans="1:14">
      <c r="C1" s="662" t="s">
        <v>326</v>
      </c>
      <c r="D1" s="662"/>
      <c r="E1" s="662"/>
      <c r="F1" s="662"/>
      <c r="G1" s="662"/>
      <c r="H1" s="662"/>
      <c r="I1" s="662"/>
      <c r="J1" s="662"/>
      <c r="K1" s="662"/>
      <c r="M1" s="123"/>
    </row>
    <row r="2" spans="1:14">
      <c r="C2" s="662" t="s">
        <v>325</v>
      </c>
      <c r="D2" s="662"/>
      <c r="E2" s="662"/>
      <c r="F2" s="662"/>
      <c r="G2" s="662"/>
      <c r="H2" s="662"/>
      <c r="I2" s="662"/>
      <c r="J2" s="662"/>
      <c r="K2" s="662"/>
      <c r="M2" s="123"/>
    </row>
    <row r="3" spans="1:14">
      <c r="C3" s="622"/>
      <c r="D3" s="622"/>
      <c r="E3" s="622"/>
      <c r="F3" s="622"/>
      <c r="G3" s="622"/>
      <c r="H3" s="622"/>
      <c r="I3" s="622"/>
      <c r="J3" s="622"/>
      <c r="K3" s="622"/>
      <c r="M3" s="123"/>
    </row>
    <row r="4" spans="1:14">
      <c r="A4" s="5" t="s">
        <v>30</v>
      </c>
      <c r="B4" s="5"/>
      <c r="C4" s="5"/>
      <c r="D4" s="5"/>
    </row>
    <row r="5" spans="1:14">
      <c r="C5" s="5"/>
      <c r="D5" s="5"/>
      <c r="E5" s="5" t="s">
        <v>146</v>
      </c>
      <c r="F5" s="5"/>
      <c r="G5" s="5"/>
      <c r="H5" s="5"/>
      <c r="I5" s="5"/>
    </row>
    <row r="6" spans="1:14">
      <c r="F6" s="5">
        <v>2015</v>
      </c>
      <c r="L6" t="s">
        <v>147</v>
      </c>
    </row>
    <row r="7" spans="1:14" ht="13.5" thickBot="1">
      <c r="A7" t="s">
        <v>299</v>
      </c>
      <c r="C7" t="s">
        <v>300</v>
      </c>
    </row>
    <row r="8" spans="1:14">
      <c r="A8" s="276" t="s">
        <v>148</v>
      </c>
      <c r="B8" s="391"/>
      <c r="C8" s="392" t="s">
        <v>4</v>
      </c>
      <c r="D8" s="391"/>
      <c r="E8" s="664" t="s">
        <v>39</v>
      </c>
      <c r="F8" s="665"/>
      <c r="G8" s="392" t="s">
        <v>149</v>
      </c>
      <c r="H8" s="391"/>
      <c r="I8" s="392" t="s">
        <v>21</v>
      </c>
      <c r="J8" s="391"/>
      <c r="K8" s="392" t="s">
        <v>150</v>
      </c>
      <c r="L8" s="391"/>
      <c r="M8" s="392" t="s">
        <v>151</v>
      </c>
      <c r="N8" s="277"/>
    </row>
    <row r="9" spans="1:14" ht="13.5" thickBot="1">
      <c r="A9" s="393"/>
      <c r="B9" s="394"/>
      <c r="C9" s="395" t="s">
        <v>23</v>
      </c>
      <c r="D9" s="396" t="s">
        <v>301</v>
      </c>
      <c r="E9" s="395" t="s">
        <v>23</v>
      </c>
      <c r="F9" s="396" t="s">
        <v>301</v>
      </c>
      <c r="G9" s="395" t="s">
        <v>23</v>
      </c>
      <c r="H9" s="396" t="s">
        <v>301</v>
      </c>
      <c r="I9" s="395" t="s">
        <v>23</v>
      </c>
      <c r="J9" s="396" t="s">
        <v>301</v>
      </c>
      <c r="K9" s="395" t="s">
        <v>23</v>
      </c>
      <c r="L9" s="396" t="s">
        <v>301</v>
      </c>
      <c r="M9" s="395" t="s">
        <v>23</v>
      </c>
      <c r="N9" s="397" t="s">
        <v>301</v>
      </c>
    </row>
    <row r="10" spans="1:14" ht="13.5" thickBot="1">
      <c r="A10" s="276" t="s">
        <v>42</v>
      </c>
      <c r="B10" s="391"/>
      <c r="C10" s="398"/>
      <c r="D10" s="399"/>
      <c r="E10" s="398"/>
      <c r="F10" s="399"/>
      <c r="G10" s="398"/>
      <c r="H10" s="399"/>
      <c r="I10" s="398"/>
      <c r="J10" s="399"/>
      <c r="K10" s="398"/>
      <c r="L10" s="399"/>
      <c r="M10" s="398"/>
      <c r="N10" s="400"/>
    </row>
    <row r="11" spans="1:14" ht="13.5" thickBot="1">
      <c r="A11" s="453" t="s">
        <v>291</v>
      </c>
      <c r="B11" s="402"/>
      <c r="C11" s="403"/>
      <c r="D11" s="404"/>
      <c r="E11" s="403"/>
      <c r="F11" s="337">
        <v>2475</v>
      </c>
      <c r="G11" s="608"/>
      <c r="H11" s="337">
        <v>2475</v>
      </c>
      <c r="I11" s="608"/>
      <c r="J11" s="337"/>
      <c r="K11" s="608">
        <f>SUM(K12:K13)</f>
        <v>4000</v>
      </c>
      <c r="L11" s="337">
        <v>4000</v>
      </c>
      <c r="M11" s="609">
        <f>C11+E11+G11+I11+K11</f>
        <v>4000</v>
      </c>
      <c r="N11" s="610">
        <v>8950</v>
      </c>
    </row>
    <row r="12" spans="1:14">
      <c r="A12" s="614" t="s">
        <v>200</v>
      </c>
      <c r="B12" s="406"/>
      <c r="C12" s="407"/>
      <c r="D12" s="135"/>
      <c r="E12" s="407"/>
      <c r="F12" s="135"/>
      <c r="G12" s="407"/>
      <c r="H12" s="135"/>
      <c r="I12" s="407"/>
      <c r="J12" s="135"/>
      <c r="K12" s="407">
        <v>4000</v>
      </c>
      <c r="L12" s="135">
        <v>4000</v>
      </c>
      <c r="M12" s="407">
        <v>4000</v>
      </c>
      <c r="N12" s="136">
        <v>4000</v>
      </c>
    </row>
    <row r="13" spans="1:14">
      <c r="A13" s="615" t="s">
        <v>297</v>
      </c>
      <c r="B13" s="409"/>
      <c r="C13" s="410"/>
      <c r="D13" s="147"/>
      <c r="E13" s="410"/>
      <c r="F13" s="147">
        <v>2475</v>
      </c>
      <c r="G13" s="410"/>
      <c r="H13" s="147">
        <v>2475</v>
      </c>
      <c r="I13" s="410"/>
      <c r="J13" s="147"/>
      <c r="K13" s="410"/>
      <c r="L13" s="147"/>
      <c r="M13" s="410"/>
      <c r="N13" s="148">
        <v>4950</v>
      </c>
    </row>
    <row r="14" spans="1:14">
      <c r="A14" s="596"/>
      <c r="B14" s="292"/>
      <c r="C14" s="417"/>
      <c r="D14" s="305"/>
      <c r="E14" s="417"/>
      <c r="F14" s="305"/>
      <c r="G14" s="597"/>
      <c r="H14" s="305"/>
      <c r="I14" s="417"/>
      <c r="J14" s="305"/>
      <c r="K14" s="417"/>
      <c r="L14" s="305"/>
      <c r="M14" s="598"/>
      <c r="N14" s="599"/>
    </row>
    <row r="15" spans="1:14" ht="13.5" thickBot="1">
      <c r="A15" s="600"/>
      <c r="B15" s="317"/>
      <c r="C15" s="601"/>
      <c r="D15" s="196"/>
      <c r="E15" s="601"/>
      <c r="F15" s="196"/>
      <c r="G15" s="602"/>
      <c r="H15" s="196"/>
      <c r="I15" s="601"/>
      <c r="J15" s="196"/>
      <c r="K15" s="601"/>
      <c r="L15" s="196"/>
      <c r="M15" s="602"/>
      <c r="N15" s="242"/>
    </row>
    <row r="16" spans="1:14" ht="13.5" thickBot="1">
      <c r="A16" s="606" t="s">
        <v>292</v>
      </c>
      <c r="B16" s="419"/>
      <c r="C16" s="603"/>
      <c r="D16" s="604"/>
      <c r="E16" s="603"/>
      <c r="F16" s="607">
        <v>7980</v>
      </c>
      <c r="G16" s="605"/>
      <c r="H16" s="337">
        <v>7980</v>
      </c>
      <c r="I16" s="603"/>
      <c r="J16" s="337">
        <v>3000</v>
      </c>
      <c r="K16" s="603"/>
      <c r="L16" s="604"/>
      <c r="M16" s="605"/>
      <c r="N16" s="345">
        <v>18960</v>
      </c>
    </row>
    <row r="17" spans="1:14">
      <c r="A17" s="420" t="s">
        <v>293</v>
      </c>
      <c r="B17" s="421"/>
      <c r="C17" s="412"/>
      <c r="D17" s="157"/>
      <c r="E17" s="412"/>
      <c r="F17" s="157">
        <v>7980</v>
      </c>
      <c r="G17" s="482"/>
      <c r="H17" s="157">
        <v>7980</v>
      </c>
      <c r="I17" s="412"/>
      <c r="J17" s="157">
        <v>3000</v>
      </c>
      <c r="K17" s="412"/>
      <c r="L17" s="157"/>
      <c r="M17" s="482"/>
      <c r="N17" s="158"/>
    </row>
    <row r="18" spans="1:14">
      <c r="A18" s="413"/>
      <c r="B18" s="414"/>
      <c r="C18" s="370"/>
      <c r="D18" s="142"/>
      <c r="E18" s="370"/>
      <c r="F18" s="142"/>
      <c r="G18" s="484"/>
      <c r="H18" s="142"/>
      <c r="I18" s="370"/>
      <c r="J18" s="142"/>
      <c r="K18" s="370"/>
      <c r="L18" s="142"/>
      <c r="M18" s="483"/>
      <c r="N18" s="143"/>
    </row>
    <row r="19" spans="1:14">
      <c r="A19" s="413"/>
      <c r="B19" s="414"/>
      <c r="C19" s="370"/>
      <c r="D19" s="142"/>
      <c r="E19" s="370"/>
      <c r="F19" s="142"/>
      <c r="G19" s="483"/>
      <c r="H19" s="142"/>
      <c r="I19" s="370"/>
      <c r="J19" s="142"/>
      <c r="K19" s="370"/>
      <c r="L19" s="142"/>
      <c r="M19" s="483"/>
      <c r="N19" s="416"/>
    </row>
    <row r="20" spans="1:14">
      <c r="A20" s="413"/>
      <c r="B20" s="414"/>
      <c r="C20" s="417"/>
      <c r="D20" s="305"/>
      <c r="E20" s="417"/>
      <c r="F20" s="305"/>
      <c r="G20" s="484"/>
      <c r="H20" s="305"/>
      <c r="I20" s="417"/>
      <c r="J20" s="305"/>
      <c r="K20" s="417"/>
      <c r="L20" s="305"/>
      <c r="M20" s="483"/>
      <c r="N20" s="143"/>
    </row>
    <row r="21" spans="1:14" ht="13.5" thickBot="1">
      <c r="A21" s="418"/>
      <c r="B21" s="329"/>
      <c r="C21" s="410"/>
      <c r="D21" s="147"/>
      <c r="E21" s="410"/>
      <c r="F21" s="147"/>
      <c r="G21" s="485"/>
      <c r="H21" s="147"/>
      <c r="I21" s="410"/>
      <c r="J21" s="147"/>
      <c r="K21" s="410"/>
      <c r="L21" s="147"/>
      <c r="M21" s="485"/>
      <c r="N21" s="148"/>
    </row>
    <row r="22" spans="1:14" ht="13.5" thickBot="1">
      <c r="A22" s="606" t="s">
        <v>255</v>
      </c>
      <c r="B22" s="419"/>
      <c r="C22" s="411"/>
      <c r="D22" s="365"/>
      <c r="E22" s="411"/>
      <c r="F22" s="365"/>
      <c r="G22" s="486">
        <f>SUM(G23:G24)</f>
        <v>4875</v>
      </c>
      <c r="H22" s="365">
        <v>4875</v>
      </c>
      <c r="I22" s="411">
        <f>SUM(I23:I25)</f>
        <v>2000</v>
      </c>
      <c r="J22" s="365">
        <v>2000</v>
      </c>
      <c r="K22" s="411"/>
      <c r="L22" s="365"/>
      <c r="M22" s="486">
        <v>6875</v>
      </c>
      <c r="N22" s="260">
        <v>6875</v>
      </c>
    </row>
    <row r="23" spans="1:14">
      <c r="A23" s="420" t="s">
        <v>201</v>
      </c>
      <c r="B23" s="263"/>
      <c r="C23" s="412"/>
      <c r="D23" s="157"/>
      <c r="E23" s="412"/>
      <c r="F23" s="157"/>
      <c r="G23" s="482">
        <v>3235</v>
      </c>
      <c r="H23" s="157">
        <v>3265</v>
      </c>
      <c r="I23" s="412"/>
      <c r="J23" s="157"/>
      <c r="K23" s="412"/>
      <c r="L23" s="157"/>
      <c r="M23" s="482">
        <v>3235</v>
      </c>
      <c r="N23" s="158">
        <v>3235</v>
      </c>
    </row>
    <row r="24" spans="1:14">
      <c r="A24" s="420" t="s">
        <v>266</v>
      </c>
      <c r="B24" s="263"/>
      <c r="C24" s="412"/>
      <c r="D24" s="157"/>
      <c r="E24" s="412"/>
      <c r="F24" s="157"/>
      <c r="G24" s="482">
        <v>1640</v>
      </c>
      <c r="H24" s="142">
        <v>1640</v>
      </c>
      <c r="I24" s="370"/>
      <c r="J24" s="142"/>
      <c r="K24" s="370"/>
      <c r="L24" s="142"/>
      <c r="M24" s="483">
        <v>1640</v>
      </c>
      <c r="N24" s="143">
        <v>1640</v>
      </c>
    </row>
    <row r="25" spans="1:14">
      <c r="A25" s="420" t="s">
        <v>267</v>
      </c>
      <c r="B25" s="263"/>
      <c r="C25" s="370"/>
      <c r="D25" s="142"/>
      <c r="E25" s="370"/>
      <c r="F25" s="142"/>
      <c r="G25" s="483"/>
      <c r="H25" s="142"/>
      <c r="I25" s="370">
        <v>2000</v>
      </c>
      <c r="J25" s="142">
        <v>2000</v>
      </c>
      <c r="K25" s="370"/>
      <c r="L25" s="142"/>
      <c r="M25" s="483">
        <v>2000</v>
      </c>
      <c r="N25" s="143">
        <v>2000</v>
      </c>
    </row>
    <row r="26" spans="1:14" ht="13.5" thickBot="1">
      <c r="A26" s="408" t="s">
        <v>259</v>
      </c>
      <c r="B26" s="409"/>
      <c r="C26" s="410"/>
      <c r="D26" s="147"/>
      <c r="E26" s="410"/>
      <c r="F26" s="147"/>
      <c r="G26" s="485"/>
      <c r="H26" s="147"/>
      <c r="I26" s="410"/>
      <c r="J26" s="147"/>
      <c r="K26" s="410"/>
      <c r="L26" s="147"/>
      <c r="M26" s="485"/>
      <c r="N26" s="148"/>
    </row>
    <row r="27" spans="1:14" ht="13.5" thickBot="1">
      <c r="A27" s="453" t="s">
        <v>258</v>
      </c>
      <c r="B27" s="402"/>
      <c r="C27" s="411"/>
      <c r="D27" s="365"/>
      <c r="E27" s="411"/>
      <c r="F27" s="365"/>
      <c r="G27" s="486"/>
      <c r="H27" s="365"/>
      <c r="I27" s="411"/>
      <c r="J27" s="365"/>
      <c r="K27" s="411"/>
      <c r="L27" s="365"/>
      <c r="M27" s="486"/>
      <c r="N27" s="405"/>
    </row>
    <row r="28" spans="1:14">
      <c r="A28" s="420" t="s">
        <v>265</v>
      </c>
      <c r="B28" s="421"/>
      <c r="C28" s="422"/>
      <c r="D28" s="423"/>
      <c r="E28" s="422"/>
      <c r="F28" s="423"/>
      <c r="G28" s="487"/>
      <c r="H28" s="423"/>
      <c r="I28" s="422"/>
      <c r="J28" s="423"/>
      <c r="K28" s="422"/>
      <c r="L28" s="423"/>
      <c r="M28" s="487"/>
      <c r="N28" s="424"/>
    </row>
    <row r="29" spans="1:14">
      <c r="A29" s="413"/>
      <c r="B29" s="414"/>
      <c r="C29" s="415"/>
      <c r="D29" s="197"/>
      <c r="E29" s="415"/>
      <c r="F29" s="197"/>
      <c r="G29" s="484"/>
      <c r="H29" s="197"/>
      <c r="I29" s="415"/>
      <c r="J29" s="197"/>
      <c r="K29" s="415"/>
      <c r="L29" s="197"/>
      <c r="M29" s="484"/>
      <c r="N29" s="425"/>
    </row>
    <row r="30" spans="1:14">
      <c r="A30" s="413"/>
      <c r="B30" s="414"/>
      <c r="C30" s="415"/>
      <c r="D30" s="197"/>
      <c r="E30" s="415"/>
      <c r="F30" s="197"/>
      <c r="G30" s="484"/>
      <c r="H30" s="197"/>
      <c r="I30" s="415"/>
      <c r="J30" s="197"/>
      <c r="K30" s="415"/>
      <c r="L30" s="197"/>
      <c r="M30" s="484"/>
      <c r="N30" s="425"/>
    </row>
    <row r="31" spans="1:14" ht="13.5" thickBot="1">
      <c r="A31" s="418"/>
      <c r="B31" s="329"/>
      <c r="C31" s="426"/>
      <c r="D31" s="427"/>
      <c r="E31" s="426"/>
      <c r="F31" s="427"/>
      <c r="G31" s="488"/>
      <c r="H31" s="427"/>
      <c r="I31" s="426"/>
      <c r="J31" s="427"/>
      <c r="K31" s="426"/>
      <c r="L31" s="427"/>
      <c r="M31" s="488"/>
      <c r="N31" s="428"/>
    </row>
    <row r="32" spans="1:14" ht="13.5" thickBot="1">
      <c r="A32" s="401" t="s">
        <v>152</v>
      </c>
      <c r="B32" s="402"/>
      <c r="C32" s="403"/>
      <c r="D32" s="403"/>
      <c r="E32" s="403"/>
      <c r="F32" s="403"/>
      <c r="G32" s="481"/>
      <c r="H32" s="403"/>
      <c r="I32" s="403"/>
      <c r="J32" s="403"/>
      <c r="K32" s="403"/>
      <c r="L32" s="403"/>
      <c r="M32" s="481"/>
      <c r="N32" s="405"/>
    </row>
    <row r="33" spans="1:14" ht="13.5" thickBot="1">
      <c r="A33" s="429"/>
      <c r="B33" s="316"/>
      <c r="C33" s="430"/>
      <c r="D33" s="2"/>
      <c r="E33" s="430"/>
      <c r="F33" s="2"/>
      <c r="G33" s="489"/>
      <c r="H33" s="2"/>
      <c r="I33" s="430"/>
      <c r="J33" s="2"/>
      <c r="K33" s="430"/>
      <c r="L33" s="2"/>
      <c r="M33" s="489"/>
      <c r="N33" s="179"/>
    </row>
    <row r="34" spans="1:14" ht="14.25" thickTop="1" thickBot="1">
      <c r="A34" s="431" t="s">
        <v>54</v>
      </c>
      <c r="B34" s="432"/>
      <c r="C34" s="433">
        <f>C32</f>
        <v>0</v>
      </c>
      <c r="D34" s="433">
        <f t="shared" ref="D34:E34" si="0">D32</f>
        <v>0</v>
      </c>
      <c r="E34" s="433">
        <f t="shared" si="0"/>
        <v>0</v>
      </c>
      <c r="F34" s="433">
        <v>10455</v>
      </c>
      <c r="G34" s="490">
        <f>G22+G32</f>
        <v>4875</v>
      </c>
      <c r="H34" s="433">
        <v>15330</v>
      </c>
      <c r="I34" s="433">
        <f>SUM(I22)</f>
        <v>2000</v>
      </c>
      <c r="J34" s="433">
        <v>5000</v>
      </c>
      <c r="K34" s="433">
        <v>4000</v>
      </c>
      <c r="L34" s="433">
        <v>4000</v>
      </c>
      <c r="M34" s="490">
        <v>10875</v>
      </c>
      <c r="N34" s="611">
        <f>D34+F34+H34+J34+L34</f>
        <v>34785</v>
      </c>
    </row>
    <row r="35" spans="1:14" ht="13.5" thickTop="1"/>
  </sheetData>
  <mergeCells count="3">
    <mergeCell ref="C1:K1"/>
    <mergeCell ref="E8:F8"/>
    <mergeCell ref="C2:K2"/>
  </mergeCells>
  <phoneticPr fontId="7" type="noConversion"/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36"/>
  <sheetViews>
    <sheetView workbookViewId="0">
      <selection activeCell="R21" sqref="R21"/>
    </sheetView>
  </sheetViews>
  <sheetFormatPr defaultRowHeight="12.75"/>
  <cols>
    <col min="2" max="2" width="10" customWidth="1"/>
  </cols>
  <sheetData>
    <row r="1" spans="1:14">
      <c r="C1" s="662" t="s">
        <v>327</v>
      </c>
      <c r="D1" s="662"/>
      <c r="E1" s="662"/>
      <c r="F1" s="662"/>
      <c r="G1" s="662"/>
      <c r="H1" s="662"/>
      <c r="I1" s="662"/>
      <c r="J1" s="662"/>
      <c r="K1" s="662"/>
    </row>
    <row r="2" spans="1:14">
      <c r="C2" s="662" t="s">
        <v>328</v>
      </c>
      <c r="D2" s="662"/>
      <c r="E2" s="662"/>
      <c r="F2" s="662"/>
      <c r="G2" s="662"/>
      <c r="H2" s="662"/>
      <c r="I2" s="662"/>
      <c r="J2" s="662"/>
      <c r="K2" s="662"/>
    </row>
    <row r="3" spans="1:14">
      <c r="F3" s="505"/>
      <c r="K3" s="123"/>
    </row>
    <row r="4" spans="1:14">
      <c r="A4" s="5" t="s">
        <v>30</v>
      </c>
      <c r="B4" s="5"/>
      <c r="C4" s="5"/>
      <c r="D4" s="5"/>
      <c r="E4" s="5"/>
      <c r="F4" s="5"/>
      <c r="G4" s="5"/>
      <c r="H4" s="5"/>
    </row>
    <row r="5" spans="1:14">
      <c r="A5" s="5"/>
      <c r="B5" s="5"/>
      <c r="C5" s="5"/>
      <c r="D5" s="5"/>
      <c r="E5" s="5" t="s">
        <v>153</v>
      </c>
      <c r="F5" s="5"/>
      <c r="G5" s="5"/>
      <c r="H5" s="5"/>
    </row>
    <row r="6" spans="1:14">
      <c r="A6" s="5"/>
      <c r="B6" s="5"/>
      <c r="C6" s="5"/>
      <c r="D6" s="5"/>
      <c r="E6" s="5"/>
      <c r="F6" s="5">
        <v>2015</v>
      </c>
      <c r="G6" s="5"/>
      <c r="H6" s="5"/>
      <c r="L6" t="s">
        <v>154</v>
      </c>
    </row>
    <row r="7" spans="1:14" ht="13.5" thickBot="1">
      <c r="A7" t="s">
        <v>299</v>
      </c>
      <c r="C7" t="s">
        <v>300</v>
      </c>
    </row>
    <row r="8" spans="1:14">
      <c r="A8" s="434" t="s">
        <v>34</v>
      </c>
      <c r="B8" s="392" t="s">
        <v>155</v>
      </c>
      <c r="C8" s="228"/>
      <c r="D8" s="228"/>
      <c r="E8" s="276" t="s">
        <v>156</v>
      </c>
      <c r="F8" s="391"/>
      <c r="G8" s="392" t="s">
        <v>157</v>
      </c>
      <c r="H8" s="391"/>
      <c r="I8" s="392" t="s">
        <v>158</v>
      </c>
      <c r="J8" s="391"/>
      <c r="K8" s="392" t="s">
        <v>159</v>
      </c>
      <c r="L8" s="391"/>
      <c r="M8" s="392" t="s">
        <v>160</v>
      </c>
      <c r="N8" s="277"/>
    </row>
    <row r="9" spans="1:14" ht="13.5" thickBot="1">
      <c r="A9" s="153"/>
      <c r="B9" s="435"/>
      <c r="C9" s="129"/>
      <c r="D9" s="129"/>
      <c r="E9" s="516" t="s">
        <v>23</v>
      </c>
      <c r="F9" s="437" t="s">
        <v>301</v>
      </c>
      <c r="G9" s="436" t="s">
        <v>23</v>
      </c>
      <c r="H9" s="437" t="s">
        <v>301</v>
      </c>
      <c r="I9" s="436" t="s">
        <v>23</v>
      </c>
      <c r="J9" s="437" t="s">
        <v>301</v>
      </c>
      <c r="K9" s="436" t="s">
        <v>23</v>
      </c>
      <c r="L9" s="437" t="s">
        <v>301</v>
      </c>
      <c r="M9" s="436" t="s">
        <v>23</v>
      </c>
      <c r="N9" s="237" t="s">
        <v>301</v>
      </c>
    </row>
    <row r="10" spans="1:14" ht="13.5" thickBot="1">
      <c r="A10" s="438" t="s">
        <v>60</v>
      </c>
      <c r="B10" s="439" t="s">
        <v>61</v>
      </c>
      <c r="C10" s="9"/>
      <c r="D10" s="9"/>
      <c r="E10" s="51"/>
      <c r="F10" s="62"/>
      <c r="G10" s="62"/>
      <c r="H10" s="62"/>
      <c r="I10" s="62"/>
      <c r="J10" s="62"/>
      <c r="K10" s="62"/>
      <c r="L10" s="62"/>
      <c r="M10" s="62"/>
      <c r="N10" s="53"/>
    </row>
    <row r="11" spans="1:14" ht="13.5" thickBot="1">
      <c r="A11" s="612" t="s">
        <v>250</v>
      </c>
      <c r="B11" s="617" t="s">
        <v>161</v>
      </c>
      <c r="C11" s="440"/>
      <c r="D11" s="515"/>
      <c r="E11" s="517"/>
      <c r="F11" s="441"/>
      <c r="G11" s="441"/>
      <c r="H11" s="441">
        <v>2475</v>
      </c>
      <c r="I11" s="441"/>
      <c r="J11" s="441">
        <v>100</v>
      </c>
      <c r="K11" s="441"/>
      <c r="L11" s="441">
        <v>2475</v>
      </c>
      <c r="M11" s="441"/>
      <c r="N11" s="442">
        <v>5050</v>
      </c>
    </row>
    <row r="12" spans="1:14">
      <c r="A12" s="443"/>
      <c r="B12" s="338" t="s">
        <v>295</v>
      </c>
      <c r="C12" s="6"/>
      <c r="D12" s="6"/>
      <c r="E12" s="518"/>
      <c r="F12" s="444"/>
      <c r="G12" s="444"/>
      <c r="H12" s="444">
        <v>2475</v>
      </c>
      <c r="I12" s="444"/>
      <c r="J12" s="444"/>
      <c r="K12" s="444"/>
      <c r="L12" s="444">
        <v>2475</v>
      </c>
      <c r="M12" s="444"/>
      <c r="N12" s="50">
        <v>4950</v>
      </c>
    </row>
    <row r="13" spans="1:14">
      <c r="A13" s="443"/>
      <c r="B13" s="204" t="s">
        <v>302</v>
      </c>
      <c r="C13" s="3"/>
      <c r="D13" s="3"/>
      <c r="E13" s="54"/>
      <c r="F13" s="8"/>
      <c r="G13" s="8"/>
      <c r="H13" s="8"/>
      <c r="I13" s="8"/>
      <c r="J13" s="8">
        <v>100</v>
      </c>
      <c r="K13" s="8"/>
      <c r="L13" s="8"/>
      <c r="M13" s="8"/>
      <c r="N13" s="17">
        <v>100</v>
      </c>
    </row>
    <row r="14" spans="1:14" ht="13.5" thickBot="1">
      <c r="A14" s="443"/>
      <c r="B14" s="209"/>
      <c r="C14" s="32"/>
      <c r="D14" s="32"/>
      <c r="E14" s="56"/>
      <c r="F14" s="33"/>
      <c r="G14" s="33"/>
      <c r="H14" s="33"/>
      <c r="I14" s="33"/>
      <c r="J14" s="33"/>
      <c r="K14" s="33"/>
      <c r="L14" s="33"/>
      <c r="M14" s="33"/>
      <c r="N14" s="34"/>
    </row>
    <row r="15" spans="1:14" ht="13.5" thickBot="1">
      <c r="A15" s="612" t="s">
        <v>261</v>
      </c>
      <c r="B15" s="618" t="s">
        <v>281</v>
      </c>
      <c r="C15" s="445"/>
      <c r="D15" s="445"/>
      <c r="E15" s="517"/>
      <c r="F15" s="441"/>
      <c r="G15" s="441"/>
      <c r="H15" s="441">
        <v>10085</v>
      </c>
      <c r="I15" s="441"/>
      <c r="J15" s="441"/>
      <c r="K15" s="441"/>
      <c r="L15" s="441">
        <v>7980</v>
      </c>
      <c r="M15" s="441"/>
      <c r="N15" s="442">
        <v>18065</v>
      </c>
    </row>
    <row r="16" spans="1:14">
      <c r="A16" s="446"/>
      <c r="B16" s="201" t="s">
        <v>293</v>
      </c>
      <c r="C16" s="3"/>
      <c r="D16" s="3"/>
      <c r="E16" s="518"/>
      <c r="F16" s="444"/>
      <c r="G16" s="444"/>
      <c r="H16" s="444">
        <v>10085</v>
      </c>
      <c r="I16" s="444"/>
      <c r="J16" s="444"/>
      <c r="K16" s="444"/>
      <c r="L16" s="444">
        <v>7980</v>
      </c>
      <c r="M16" s="444"/>
      <c r="N16" s="50">
        <v>18065</v>
      </c>
    </row>
    <row r="17" spans="1:14">
      <c r="A17" s="446"/>
      <c r="B17" s="210"/>
      <c r="C17" s="447"/>
      <c r="D17" s="168"/>
      <c r="E17" s="54"/>
      <c r="F17" s="8"/>
      <c r="G17" s="8"/>
      <c r="H17" s="8"/>
      <c r="I17" s="8"/>
      <c r="J17" s="8"/>
      <c r="K17" s="8"/>
      <c r="L17" s="8"/>
      <c r="M17" s="8"/>
      <c r="N17" s="17"/>
    </row>
    <row r="18" spans="1:14" hidden="1">
      <c r="A18" s="446"/>
      <c r="B18" s="204"/>
      <c r="C18" s="3"/>
      <c r="D18" s="3"/>
      <c r="E18" s="54"/>
      <c r="F18" s="8"/>
      <c r="G18" s="8"/>
      <c r="H18" s="8"/>
      <c r="I18" s="8"/>
      <c r="J18" s="8"/>
      <c r="K18" s="8"/>
      <c r="L18" s="8"/>
      <c r="M18" s="8"/>
      <c r="N18" s="17"/>
    </row>
    <row r="19" spans="1:14">
      <c r="A19" s="446"/>
      <c r="B19" s="204"/>
      <c r="C19" s="3"/>
      <c r="D19" s="3"/>
      <c r="E19" s="54"/>
      <c r="F19" s="8"/>
      <c r="G19" s="8"/>
      <c r="H19" s="8"/>
      <c r="I19" s="8"/>
      <c r="J19" s="8"/>
      <c r="K19" s="8"/>
      <c r="L19" s="8"/>
      <c r="M19" s="8"/>
      <c r="N19" s="17"/>
    </row>
    <row r="20" spans="1:14" hidden="1">
      <c r="A20" s="446"/>
      <c r="B20" s="204"/>
      <c r="C20" s="3"/>
      <c r="D20" s="3"/>
      <c r="E20" s="54"/>
      <c r="F20" s="8"/>
      <c r="G20" s="8"/>
      <c r="H20" s="8"/>
      <c r="I20" s="8"/>
      <c r="J20" s="8"/>
      <c r="K20" s="8"/>
      <c r="L20" s="8"/>
      <c r="M20" s="8"/>
      <c r="N20" s="17"/>
    </row>
    <row r="21" spans="1:14">
      <c r="A21" s="446"/>
      <c r="B21" s="204"/>
      <c r="C21" s="3"/>
      <c r="D21" s="3"/>
      <c r="E21" s="54"/>
      <c r="F21" s="8"/>
      <c r="G21" s="8"/>
      <c r="H21" s="8"/>
      <c r="I21" s="8"/>
      <c r="J21" s="8"/>
      <c r="K21" s="8"/>
      <c r="L21" s="8"/>
      <c r="M21" s="8"/>
      <c r="N21" s="17"/>
    </row>
    <row r="22" spans="1:14" ht="13.5" thickBot="1">
      <c r="A22" s="446"/>
      <c r="B22" s="209"/>
      <c r="C22" s="32"/>
      <c r="D22" s="32"/>
      <c r="E22" s="56"/>
      <c r="F22" s="33"/>
      <c r="G22" s="33"/>
      <c r="H22" s="33"/>
      <c r="I22" s="33"/>
      <c r="J22" s="33"/>
      <c r="K22" s="33"/>
      <c r="L22" s="33"/>
      <c r="M22" s="33"/>
      <c r="N22" s="34"/>
    </row>
    <row r="23" spans="1:14" ht="13.5" thickBot="1">
      <c r="A23" s="613" t="s">
        <v>252</v>
      </c>
      <c r="B23" s="619" t="s">
        <v>182</v>
      </c>
      <c r="C23" s="183"/>
      <c r="D23" s="183"/>
      <c r="E23" s="519"/>
      <c r="F23" s="495"/>
      <c r="G23" s="495">
        <f>SUM(G24:G27)</f>
        <v>10675</v>
      </c>
      <c r="H23" s="495">
        <v>10675</v>
      </c>
      <c r="I23" s="495"/>
      <c r="J23" s="495"/>
      <c r="K23" s="495"/>
      <c r="L23" s="495"/>
      <c r="M23" s="441">
        <f>SUM(M24:M27)</f>
        <v>10675</v>
      </c>
      <c r="N23" s="496">
        <v>10675</v>
      </c>
    </row>
    <row r="24" spans="1:14">
      <c r="A24" s="448"/>
      <c r="B24" s="338" t="s">
        <v>298</v>
      </c>
      <c r="C24" s="6"/>
      <c r="D24" s="6"/>
      <c r="E24" s="518"/>
      <c r="F24" s="444"/>
      <c r="G24" s="444">
        <v>1640</v>
      </c>
      <c r="H24" s="444">
        <v>1640</v>
      </c>
      <c r="I24" s="444"/>
      <c r="J24" s="444"/>
      <c r="K24" s="444"/>
      <c r="L24" s="444"/>
      <c r="M24" s="444">
        <f>SUM(G24)</f>
        <v>1640</v>
      </c>
      <c r="N24" s="50">
        <v>1640</v>
      </c>
    </row>
    <row r="25" spans="1:14">
      <c r="A25" s="449"/>
      <c r="B25" s="201" t="s">
        <v>294</v>
      </c>
      <c r="C25" s="3"/>
      <c r="D25" s="3"/>
      <c r="E25" s="54"/>
      <c r="F25" s="142"/>
      <c r="G25" s="8">
        <v>3235</v>
      </c>
      <c r="H25" s="8">
        <v>3235</v>
      </c>
      <c r="I25" s="142"/>
      <c r="J25" s="142"/>
      <c r="K25" s="142"/>
      <c r="L25" s="142"/>
      <c r="M25" s="8">
        <v>3235</v>
      </c>
      <c r="N25" s="17">
        <v>3235</v>
      </c>
    </row>
    <row r="26" spans="1:14">
      <c r="A26" s="449"/>
      <c r="B26" s="616" t="s">
        <v>256</v>
      </c>
      <c r="C26" s="2"/>
      <c r="D26" s="179"/>
      <c r="E26" s="520"/>
      <c r="F26" s="196"/>
      <c r="G26" s="554">
        <v>2000</v>
      </c>
      <c r="H26" s="554">
        <v>2000</v>
      </c>
      <c r="I26" s="196"/>
      <c r="J26" s="196"/>
      <c r="K26" s="196"/>
      <c r="L26" s="196"/>
      <c r="M26" s="554">
        <v>2000</v>
      </c>
      <c r="N26" s="621">
        <v>2000</v>
      </c>
    </row>
    <row r="27" spans="1:14">
      <c r="A27" s="449"/>
      <c r="B27" s="585" t="s">
        <v>257</v>
      </c>
      <c r="C27" s="3"/>
      <c r="D27" s="140"/>
      <c r="E27" s="54"/>
      <c r="F27" s="142"/>
      <c r="G27" s="8">
        <v>3800</v>
      </c>
      <c r="H27" s="8">
        <v>3800</v>
      </c>
      <c r="I27" s="142"/>
      <c r="J27" s="142"/>
      <c r="K27" s="142"/>
      <c r="L27" s="142"/>
      <c r="M27" s="8">
        <v>3800</v>
      </c>
      <c r="N27" s="17">
        <v>3800</v>
      </c>
    </row>
    <row r="28" spans="1:14">
      <c r="A28" s="449"/>
      <c r="B28" s="557"/>
      <c r="C28" s="32"/>
      <c r="D28" s="145"/>
      <c r="E28" s="56"/>
      <c r="F28" s="147"/>
      <c r="G28" s="33"/>
      <c r="H28" s="147"/>
      <c r="I28" s="147"/>
      <c r="J28" s="147"/>
      <c r="K28" s="147"/>
      <c r="L28" s="147"/>
      <c r="M28" s="147"/>
      <c r="N28" s="148"/>
    </row>
    <row r="29" spans="1:14" ht="13.5" thickBot="1">
      <c r="A29" s="449"/>
      <c r="B29" s="555"/>
      <c r="C29" s="219"/>
      <c r="D29" s="68"/>
      <c r="E29" s="556"/>
      <c r="F29" s="217"/>
      <c r="G29" s="217"/>
      <c r="H29" s="217"/>
      <c r="I29" s="217"/>
      <c r="J29" s="217"/>
      <c r="K29" s="217"/>
      <c r="L29" s="217"/>
      <c r="M29" s="217"/>
      <c r="N29" s="380"/>
    </row>
    <row r="30" spans="1:14" ht="13.5" thickBot="1">
      <c r="A30" s="613" t="s">
        <v>254</v>
      </c>
      <c r="B30" s="620" t="s">
        <v>198</v>
      </c>
      <c r="C30" s="62"/>
      <c r="D30" s="62"/>
      <c r="E30" s="517"/>
      <c r="F30" s="441"/>
      <c r="G30" s="441">
        <f>SUM(G31:G33)</f>
        <v>200</v>
      </c>
      <c r="H30" s="441">
        <v>200</v>
      </c>
      <c r="I30" s="441"/>
      <c r="J30" s="441"/>
      <c r="K30" s="441"/>
      <c r="L30" s="441"/>
      <c r="M30" s="441">
        <f>E30+G30+I30+K30+L30</f>
        <v>200</v>
      </c>
      <c r="N30" s="442">
        <v>200</v>
      </c>
    </row>
    <row r="31" spans="1:14">
      <c r="A31" s="443"/>
      <c r="B31" s="338" t="s">
        <v>296</v>
      </c>
      <c r="C31" s="6"/>
      <c r="D31" s="6"/>
      <c r="E31" s="518"/>
      <c r="F31" s="444"/>
      <c r="G31" s="444"/>
      <c r="H31" s="444"/>
      <c r="I31" s="444"/>
      <c r="J31" s="444"/>
      <c r="K31" s="444"/>
      <c r="L31" s="444"/>
      <c r="M31" s="444"/>
      <c r="N31" s="50"/>
    </row>
    <row r="32" spans="1:14">
      <c r="A32" s="443"/>
      <c r="B32" s="201" t="s">
        <v>199</v>
      </c>
      <c r="C32" s="3"/>
      <c r="D32" s="3"/>
      <c r="E32" s="54"/>
      <c r="F32" s="8"/>
      <c r="G32" s="8">
        <v>200</v>
      </c>
      <c r="H32" s="8">
        <v>200</v>
      </c>
      <c r="I32" s="8"/>
      <c r="J32" s="8"/>
      <c r="K32" s="8"/>
      <c r="L32" s="8"/>
      <c r="M32" s="8">
        <v>200</v>
      </c>
      <c r="N32" s="17">
        <v>200</v>
      </c>
    </row>
    <row r="33" spans="1:14">
      <c r="A33" s="443"/>
      <c r="B33" s="204"/>
      <c r="C33" s="3"/>
      <c r="D33" s="3"/>
      <c r="E33" s="54"/>
      <c r="F33" s="8"/>
      <c r="G33" s="8"/>
      <c r="H33" s="8"/>
      <c r="I33" s="8"/>
      <c r="J33" s="8"/>
      <c r="K33" s="8"/>
      <c r="L33" s="8"/>
      <c r="M33" s="8"/>
      <c r="N33" s="17"/>
    </row>
    <row r="34" spans="1:14">
      <c r="A34" s="443"/>
      <c r="B34" s="207"/>
      <c r="C34" s="4"/>
      <c r="D34" s="4"/>
      <c r="E34" s="55"/>
      <c r="F34" s="10"/>
      <c r="G34" s="10"/>
      <c r="H34" s="10"/>
      <c r="I34" s="10"/>
      <c r="J34" s="10"/>
      <c r="K34" s="10"/>
      <c r="L34" s="10"/>
      <c r="M34" s="10"/>
      <c r="N34" s="18"/>
    </row>
    <row r="35" spans="1:14" ht="13.5" thickBot="1">
      <c r="A35" s="443"/>
      <c r="B35" s="316"/>
      <c r="C35" s="2"/>
      <c r="D35" s="2"/>
      <c r="E35" s="521"/>
      <c r="F35" s="37"/>
      <c r="G35" s="37"/>
      <c r="H35" s="37"/>
      <c r="I35" s="37"/>
      <c r="J35" s="37"/>
      <c r="K35" s="37"/>
      <c r="L35" s="37"/>
      <c r="M35" s="37"/>
      <c r="N35" s="38"/>
    </row>
    <row r="36" spans="1:14" ht="13.5" thickBot="1">
      <c r="A36" s="450"/>
      <c r="B36" s="61" t="s">
        <v>54</v>
      </c>
      <c r="C36" s="62"/>
      <c r="D36" s="451"/>
      <c r="E36" s="441"/>
      <c r="F36" s="441"/>
      <c r="G36" s="441">
        <f>G15+G23+G30</f>
        <v>10875</v>
      </c>
      <c r="H36" s="441">
        <v>23435</v>
      </c>
      <c r="I36" s="441"/>
      <c r="J36" s="441">
        <v>100</v>
      </c>
      <c r="K36" s="441"/>
      <c r="L36" s="365">
        <v>10455</v>
      </c>
      <c r="M36" s="441">
        <f>M11+M15+M30+M23</f>
        <v>10875</v>
      </c>
      <c r="N36" s="260">
        <f>H36+J36+L36</f>
        <v>33990</v>
      </c>
    </row>
  </sheetData>
  <mergeCells count="2">
    <mergeCell ref="C1:K1"/>
    <mergeCell ref="C2:K2"/>
  </mergeCells>
  <phoneticPr fontId="7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1.melléklet </vt:lpstr>
      <vt:lpstr>2.melléklet</vt:lpstr>
      <vt:lpstr>3.melléklet</vt:lpstr>
      <vt:lpstr>4.melléklet</vt:lpstr>
      <vt:lpstr>5.melléklet</vt:lpstr>
      <vt:lpstr>6.melléklet</vt:lpstr>
      <vt:lpstr>7.melléklet</vt:lpstr>
      <vt:lpstr>8.melléklet</vt:lpstr>
      <vt:lpstr>10.E melléklet</vt:lpstr>
      <vt:lpstr>9.melléklet</vt:lpstr>
      <vt:lpstr>10. melléklet</vt:lpstr>
    </vt:vector>
  </TitlesOfParts>
  <Company>Sümegprága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Dell390</cp:lastModifiedBy>
  <cp:lastPrinted>2015-12-04T08:35:55Z</cp:lastPrinted>
  <dcterms:created xsi:type="dcterms:W3CDTF">2007-06-18T06:49:20Z</dcterms:created>
  <dcterms:modified xsi:type="dcterms:W3CDTF">2015-12-04T10:18:19Z</dcterms:modified>
</cp:coreProperties>
</file>