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D43" i="1"/>
  <c r="J43" i="1" s="1"/>
  <c r="G36" i="1"/>
  <c r="F36" i="1"/>
  <c r="C36" i="1"/>
  <c r="D35" i="1"/>
  <c r="B35" i="1"/>
  <c r="H33" i="1"/>
  <c r="F33" i="1"/>
  <c r="D32" i="1"/>
  <c r="B32" i="1"/>
  <c r="H31" i="1"/>
  <c r="H36" i="1" s="1"/>
  <c r="F31" i="1"/>
  <c r="D31" i="1"/>
  <c r="B31" i="1"/>
  <c r="D30" i="1"/>
  <c r="D36" i="1" s="1"/>
  <c r="B30" i="1"/>
  <c r="B36" i="1" s="1"/>
  <c r="H26" i="1"/>
  <c r="F26" i="1"/>
  <c r="D26" i="1"/>
  <c r="D21" i="1" s="1"/>
  <c r="D29" i="1" s="1"/>
  <c r="D39" i="1" s="1"/>
  <c r="B26" i="1"/>
  <c r="D24" i="1"/>
  <c r="B24" i="1"/>
  <c r="H23" i="1"/>
  <c r="H21" i="1" s="1"/>
  <c r="F23" i="1"/>
  <c r="D23" i="1"/>
  <c r="H22" i="1"/>
  <c r="F22" i="1"/>
  <c r="F21" i="1" s="1"/>
  <c r="D22" i="1"/>
  <c r="G21" i="1"/>
  <c r="C21" i="1"/>
  <c r="B21" i="1"/>
  <c r="B29" i="1" s="1"/>
  <c r="B39" i="1" s="1"/>
  <c r="H20" i="1"/>
  <c r="H19" i="1"/>
  <c r="F19" i="1"/>
  <c r="H18" i="1"/>
  <c r="F18" i="1"/>
  <c r="F10" i="1" s="1"/>
  <c r="H16" i="1"/>
  <c r="F16" i="1"/>
  <c r="H15" i="1"/>
  <c r="D15" i="1"/>
  <c r="B15" i="1"/>
  <c r="H14" i="1"/>
  <c r="F14" i="1"/>
  <c r="D14" i="1"/>
  <c r="B14" i="1"/>
  <c r="H13" i="1"/>
  <c r="F13" i="1"/>
  <c r="D13" i="1"/>
  <c r="D10" i="1" s="1"/>
  <c r="B13" i="1"/>
  <c r="H12" i="1"/>
  <c r="F12" i="1"/>
  <c r="H11" i="1"/>
  <c r="H10" i="1" s="1"/>
  <c r="F11" i="1"/>
  <c r="D11" i="1"/>
  <c r="B11" i="1"/>
  <c r="G10" i="1"/>
  <c r="G29" i="1" s="1"/>
  <c r="G39" i="1" s="1"/>
  <c r="C10" i="1"/>
  <c r="C29" i="1" s="1"/>
  <c r="C39" i="1" s="1"/>
  <c r="B10" i="1"/>
  <c r="H5" i="1"/>
  <c r="G5" i="1"/>
  <c r="F5" i="1"/>
  <c r="H29" i="1" l="1"/>
  <c r="H39" i="1" s="1"/>
  <c r="F29" i="1"/>
  <c r="F39" i="1" s="1"/>
</calcChain>
</file>

<file path=xl/sharedStrings.xml><?xml version="1.0" encoding="utf-8"?>
<sst xmlns="http://schemas.openxmlformats.org/spreadsheetml/2006/main" count="84" uniqueCount="76">
  <si>
    <t>FELSŐÖRS KÖZSÉG ÖNKORMÁNYZATA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</si>
  <si>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</si>
  <si>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</si>
  <si>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</si>
  <si>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</si>
  <si>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</si>
  <si>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</si>
  <si>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</si>
  <si>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</si>
  <si>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</si>
  <si>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Működési bevétel</t>
  </si>
  <si>
    <t>Működési kiadás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</si>
  <si>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</si>
  <si>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</si>
  <si>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</si>
  <si>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</si>
  <si>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</si>
  <si>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</si>
  <si>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</si>
  <si>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</si>
  <si>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</si>
  <si>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Elvonások és befizetések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</si>
  <si>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</si>
  <si>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</si>
  <si>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</si>
  <si>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</si>
  <si>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Műk.bev.felh.célra</t>
  </si>
  <si>
    <t>Egyéb műk.c.támog.áh.n kívülre</t>
  </si>
  <si>
    <t>Működési tartalék:    - általános</t>
  </si>
  <si>
    <t xml:space="preserve">                - cél</t>
  </si>
  <si>
    <t>Felhalmozási célú bev.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</si>
  <si>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</si>
  <si>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</si>
  <si>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</si>
  <si>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</si>
  <si>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</si>
  <si>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</si>
  <si>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</si>
  <si>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</si>
  <si>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</si>
  <si>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</si>
  <si>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</si>
  <si>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Műk.bev.felhalm.célra</t>
  </si>
  <si>
    <t>Felhalmozási tartalék: - általános</t>
  </si>
  <si>
    <t xml:space="preserve">                                   - cél</t>
  </si>
  <si>
    <t>Költségvetési bev-ek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</si>
  <si>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</si>
  <si>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</si>
  <si>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</si>
  <si>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</si>
  <si>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Áh.n. belüli megelőlegezés visszafizetése</t>
  </si>
  <si>
    <t>Maradvány igénybevétele finanszírozási célra</t>
  </si>
  <si>
    <t>Pénzeszközök lekötött bankbetétként elhelyezése</t>
  </si>
  <si>
    <t>Áh.n belüli megelőlegezés</t>
  </si>
  <si>
    <t>Belföldi értékpapírok kiadásai</t>
  </si>
  <si>
    <t>Lekötött bankbetétek megszüntetése</t>
  </si>
  <si>
    <t>Belföldi értékpapírok bevételei</t>
  </si>
  <si>
    <t xml:space="preserve">Finanszírozási bevételek </t>
  </si>
  <si>
    <t xml:space="preserve">Finanszírozási kiadások </t>
  </si>
  <si>
    <t>Nyitó</t>
  </si>
  <si>
    <t>Záró</t>
  </si>
  <si>
    <t>Bevételek összesen:</t>
  </si>
  <si>
    <t>Kiadás összesen:</t>
  </si>
  <si>
    <t>2018. évi költségvetés mérlege (Ft)</t>
  </si>
  <si>
    <t>1. melléklet a 4/2018.(II.28.)önkormányzati rendelethez</t>
  </si>
  <si>
    <t>2017.évi</t>
  </si>
  <si>
    <t>2018.évi</t>
  </si>
  <si>
    <t>eredeti ei.</t>
  </si>
  <si>
    <t>mód. ei. XII.31.</t>
  </si>
  <si>
    <t>tervezett ei.</t>
  </si>
  <si>
    <t>bevétel</t>
  </si>
  <si>
    <t>kiadás</t>
  </si>
  <si>
    <t>Felsőörs</t>
  </si>
  <si>
    <t>Miske ovi</t>
  </si>
  <si>
    <t>összesen</t>
  </si>
  <si>
    <t>kiadás bevétel különbözet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</si>
</sst>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\ ##0"/>
    <numFmt numFmtId="174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/>
    <xf numFmtId="0" fontId="4" fillId="0" borderId="4" xfId="0" applyFont="1" applyFill="1" applyBorder="1"/>
    <xf numFmtId="3" fontId="3" fillId="0" borderId="5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0" fontId="2" fillId="0" borderId="6" xfId="0" applyFont="1" applyFill="1" applyBorder="1"/>
    <xf numFmtId="3" fontId="1" fillId="0" borderId="6" xfId="0" applyNumberFormat="1" applyFont="1" applyFill="1" applyBorder="1"/>
    <xf numFmtId="3" fontId="1" fillId="0" borderId="7" xfId="0" applyNumberFormat="1" applyFont="1" applyFill="1" applyBorder="1"/>
    <xf numFmtId="0" fontId="2" fillId="0" borderId="7" xfId="0" applyFont="1" applyFill="1" applyBorder="1" applyAlignment="1">
      <alignment horizontal="left"/>
    </xf>
    <xf numFmtId="3" fontId="1" fillId="0" borderId="8" xfId="0" applyNumberFormat="1" applyFont="1" applyFill="1" applyBorder="1"/>
    <xf numFmtId="3" fontId="1" fillId="0" borderId="0" xfId="0" applyNumberFormat="1" applyFont="1" applyFill="1" applyBorder="1"/>
    <xf numFmtId="0" fontId="2" fillId="0" borderId="9" xfId="0" applyFont="1" applyFill="1" applyBorder="1"/>
    <xf numFmtId="3" fontId="1" fillId="0" borderId="9" xfId="0" applyNumberFormat="1" applyFont="1" applyFill="1" applyBorder="1"/>
    <xf numFmtId="0" fontId="2" fillId="0" borderId="10" xfId="0" applyFont="1" applyFill="1" applyBorder="1"/>
    <xf numFmtId="3" fontId="1" fillId="0" borderId="0" xfId="0" applyNumberFormat="1" applyFont="1" applyFill="1"/>
    <xf numFmtId="0" fontId="2" fillId="0" borderId="11" xfId="0" applyFont="1" applyFill="1" applyBorder="1" applyAlignment="1">
      <alignment horizontal="left"/>
    </xf>
    <xf numFmtId="0" fontId="2" fillId="0" borderId="11" xfId="0" applyFont="1" applyFill="1" applyBorder="1"/>
    <xf numFmtId="3" fontId="1" fillId="0" borderId="0" xfId="0" applyNumberFormat="1" applyFont="1" applyFill="1" applyBorder="1" applyAlignment="1">
      <alignment horizontal="right"/>
    </xf>
    <xf numFmtId="3" fontId="1" fillId="0" borderId="3" xfId="0" applyNumberFormat="1" applyFont="1" applyFill="1" applyBorder="1"/>
    <xf numFmtId="0" fontId="2" fillId="0" borderId="13" xfId="0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1" fontId="4" fillId="0" borderId="4" xfId="0" applyNumberFormat="1" applyFont="1" applyFill="1" applyBorder="1" applyAlignment="1">
      <alignment horizontal="left"/>
    </xf>
    <xf numFmtId="0" fontId="2" fillId="0" borderId="8" xfId="0" applyFont="1" applyFill="1" applyBorder="1"/>
    <xf numFmtId="3" fontId="1" fillId="0" borderId="16" xfId="0" applyNumberFormat="1" applyFont="1" applyFill="1" applyBorder="1"/>
    <xf numFmtId="0" fontId="2" fillId="0" borderId="12" xfId="0" applyFont="1" applyFill="1" applyBorder="1"/>
    <xf numFmtId="3" fontId="1" fillId="0" borderId="10" xfId="0" applyNumberFormat="1" applyFont="1" applyFill="1" applyBorder="1"/>
    <xf numFmtId="3" fontId="1" fillId="0" borderId="11" xfId="0" applyNumberFormat="1" applyFont="1" applyFill="1" applyBorder="1"/>
    <xf numFmtId="3" fontId="5" fillId="0" borderId="4" xfId="0" applyNumberFormat="1" applyFont="1" applyFill="1" applyBorder="1"/>
    <xf numFmtId="0" fontId="4" fillId="0" borderId="15" xfId="0" applyFont="1" applyFill="1" applyBorder="1" applyAlignment="1">
      <alignment horizontal="left"/>
    </xf>
    <xf numFmtId="3" fontId="3" fillId="0" borderId="5" xfId="0" applyNumberFormat="1" applyFont="1" applyFill="1" applyBorder="1"/>
    <xf numFmtId="0" fontId="4" fillId="0" borderId="18" xfId="0" applyFont="1" applyFill="1" applyBorder="1"/>
    <xf numFmtId="3" fontId="5" fillId="0" borderId="19" xfId="0" applyNumberFormat="1" applyFont="1" applyFill="1" applyBorder="1"/>
    <xf numFmtId="0" fontId="4" fillId="0" borderId="19" xfId="0" applyFont="1" applyFill="1" applyBorder="1" applyAlignment="1">
      <alignment horizontal="left"/>
    </xf>
    <xf numFmtId="0" fontId="5" fillId="0" borderId="4" xfId="0" applyFont="1" applyFill="1" applyBorder="1"/>
    <xf numFmtId="0" fontId="3" fillId="0" borderId="4" xfId="0" applyFont="1" applyFill="1" applyBorder="1" applyAlignment="1">
      <alignment horizontal="left"/>
    </xf>
    <xf numFmtId="4" fontId="1" fillId="0" borderId="0" xfId="0" applyNumberFormat="1" applyFont="1" applyFill="1"/>
    <xf numFmtId="0" fontId="3" fillId="0" borderId="1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" fontId="1" fillId="0" borderId="0" xfId="0" applyNumberFormat="1" applyFont="1" applyFill="1" applyBorder="1"/>
    <xf numFmtId="0" fontId="3" fillId="0" borderId="13" xfId="0" applyFont="1" applyFill="1" applyBorder="1" applyAlignment="1">
      <alignment horizontal="center"/>
    </xf>
    <xf numFmtId="3" fontId="9" fillId="0" borderId="9" xfId="0" applyNumberFormat="1" applyFont="1" applyFill="1" applyBorder="1"/>
    <xf numFmtId="3" fontId="1" fillId="0" borderId="20" xfId="0" applyNumberFormat="1" applyFont="1" applyFill="1" applyBorder="1"/>
    <xf numFmtId="3" fontId="8" fillId="0" borderId="20" xfId="0" applyNumberFormat="1" applyFont="1" applyFill="1" applyBorder="1"/>
    <xf numFmtId="3" fontId="8" fillId="0" borderId="8" xfId="0" applyNumberFormat="1" applyFont="1" applyFill="1" applyBorder="1"/>
    <xf numFmtId="3" fontId="8" fillId="0" borderId="3" xfId="0" applyNumberFormat="1" applyFont="1" applyFill="1" applyBorder="1"/>
    <xf numFmtId="3" fontId="1" fillId="0" borderId="19" xfId="0" applyNumberFormat="1" applyFont="1" applyFill="1" applyBorder="1"/>
    <xf numFmtId="10" fontId="1" fillId="0" borderId="0" xfId="6" applyNumberFormat="1" applyFont="1" applyFill="1" applyBorder="1" applyAlignment="1">
      <alignment horizontal="left"/>
    </xf>
    <xf numFmtId="3" fontId="8" fillId="0" borderId="9" xfId="0" applyNumberFormat="1" applyFont="1" applyFill="1" applyBorder="1"/>
    <xf numFmtId="3" fontId="1" fillId="0" borderId="0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0" fontId="2" fillId="0" borderId="2" xfId="0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horizontal="left"/>
    </xf>
    <xf numFmtId="174" fontId="5" fillId="0" borderId="0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3" fontId="3" fillId="0" borderId="13" xfId="0" applyNumberFormat="1" applyFont="1" applyFill="1" applyBorder="1"/>
  </cellXfs>
  <cellStyles count="9">
    <cellStyle name="Ezres 2" xfId="8"/>
    <cellStyle name="Ezres 3" xfId="7"/>
    <cellStyle name="Normál" xfId="0" builtinId="0"/>
    <cellStyle name="Normál 2 2" xfId="1"/>
    <cellStyle name="Normál 3" xfId="3"/>
    <cellStyle name="Normál 3 2" xfId="4"/>
    <cellStyle name="Normál 5" xfId="2"/>
    <cellStyle name="Normál 6" xfId="5"/>
    <cellStyle name="Százalék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7">
          <cell r="E27">
            <v>101972082</v>
          </cell>
          <cell r="F27">
            <v>111284608</v>
          </cell>
        </row>
        <row r="48">
          <cell r="E48">
            <v>2713454</v>
          </cell>
          <cell r="F48">
            <v>21857631</v>
          </cell>
        </row>
        <row r="61">
          <cell r="F61">
            <v>110000000</v>
          </cell>
        </row>
        <row r="79">
          <cell r="F79">
            <v>383930624</v>
          </cell>
        </row>
        <row r="107">
          <cell r="E107">
            <v>60950000</v>
          </cell>
          <cell r="F107">
            <v>54850000</v>
          </cell>
        </row>
        <row r="139">
          <cell r="E139">
            <v>19789580</v>
          </cell>
          <cell r="F139">
            <v>22057476</v>
          </cell>
        </row>
        <row r="149">
          <cell r="E149">
            <v>124800</v>
          </cell>
          <cell r="F149">
            <v>0</v>
          </cell>
        </row>
        <row r="172">
          <cell r="E172">
            <v>6141000</v>
          </cell>
          <cell r="F172">
            <v>6141000</v>
          </cell>
        </row>
        <row r="181">
          <cell r="E181">
            <v>11972500</v>
          </cell>
          <cell r="F181">
            <v>5448976</v>
          </cell>
        </row>
        <row r="185">
          <cell r="E185">
            <v>206225623</v>
          </cell>
          <cell r="F185">
            <v>207201357</v>
          </cell>
        </row>
        <row r="188">
          <cell r="E188">
            <v>3421265</v>
          </cell>
          <cell r="F188">
            <v>3817813</v>
          </cell>
        </row>
        <row r="201">
          <cell r="E201">
            <v>200000000</v>
          </cell>
          <cell r="F201">
            <v>161000000</v>
          </cell>
        </row>
      </sheetData>
      <sheetData sheetId="6"/>
      <sheetData sheetId="7">
        <row r="83">
          <cell r="E83">
            <v>57624217</v>
          </cell>
          <cell r="F83">
            <v>72529569</v>
          </cell>
        </row>
      </sheetData>
      <sheetData sheetId="8">
        <row r="83">
          <cell r="E83">
            <v>12803272</v>
          </cell>
          <cell r="F83">
            <v>14252041</v>
          </cell>
        </row>
      </sheetData>
      <sheetData sheetId="9">
        <row r="83">
          <cell r="E83">
            <v>88360013</v>
          </cell>
          <cell r="F83">
            <v>93038070</v>
          </cell>
        </row>
      </sheetData>
      <sheetData sheetId="10">
        <row r="83">
          <cell r="E83">
            <v>3650000</v>
          </cell>
          <cell r="F83">
            <v>3650000</v>
          </cell>
        </row>
      </sheetData>
      <sheetData sheetId="11">
        <row r="81">
          <cell r="E81">
            <v>15398404</v>
          </cell>
        </row>
        <row r="82">
          <cell r="E82">
            <v>4249500</v>
          </cell>
        </row>
      </sheetData>
      <sheetData sheetId="12">
        <row r="83">
          <cell r="E83">
            <v>1613602</v>
          </cell>
        </row>
      </sheetData>
      <sheetData sheetId="13">
        <row r="9">
          <cell r="D9">
            <v>0</v>
          </cell>
        </row>
        <row r="20">
          <cell r="D20">
            <v>15889411</v>
          </cell>
        </row>
        <row r="42">
          <cell r="D42">
            <v>3530297</v>
          </cell>
        </row>
      </sheetData>
      <sheetData sheetId="14">
        <row r="40">
          <cell r="D40">
            <v>94177351</v>
          </cell>
          <cell r="G40">
            <v>536530475</v>
          </cell>
        </row>
        <row r="63">
          <cell r="D63">
            <v>131560040</v>
          </cell>
          <cell r="G63">
            <v>180124711</v>
          </cell>
        </row>
        <row r="74">
          <cell r="D74">
            <v>452640</v>
          </cell>
          <cell r="G74">
            <v>300000</v>
          </cell>
        </row>
        <row r="80">
          <cell r="D80">
            <v>200000000</v>
          </cell>
          <cell r="G80">
            <v>161000000</v>
          </cell>
        </row>
        <row r="94">
          <cell r="G94">
            <v>3817813</v>
          </cell>
        </row>
        <row r="96">
          <cell r="D96">
            <v>3421265</v>
          </cell>
        </row>
      </sheetData>
      <sheetData sheetId="15">
        <row r="9">
          <cell r="C9">
            <v>2327098</v>
          </cell>
        </row>
        <row r="10">
          <cell r="C10">
            <v>600000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abSelected="1" workbookViewId="0">
      <selection activeCell="A48" sqref="A48"/>
    </sheetView>
  </sheetViews>
  <sheetFormatPr defaultRowHeight="12" x14ac:dyDescent="0.2"/>
  <cols>
    <col min="1" max="1" width="37.7109375" style="1" bestFit="1" customWidth="1"/>
    <col min="2" max="4" width="14.140625" style="1" customWidth="1"/>
    <col min="5" max="5" width="37.5703125" style="1" bestFit="1" customWidth="1"/>
    <col min="6" max="6" width="14.140625" style="1" customWidth="1"/>
    <col min="7" max="7" width="14" style="1" customWidth="1"/>
    <col min="8" max="8" width="14.140625" style="1" customWidth="1"/>
    <col min="9" max="9" width="9.140625" style="1"/>
    <col min="10" max="10" width="11.85546875" style="1" customWidth="1"/>
    <col min="11" max="16384" width="9.140625" style="1"/>
  </cols>
  <sheetData>
    <row r="1" spans="1:11" s="1" customFormat="1" ht="12.75" x14ac:dyDescent="0.2">
      <c r="A1" s="44" t="s">
        <v>0</v>
      </c>
      <c r="B1" s="44"/>
      <c r="C1" s="44"/>
      <c r="D1" s="44"/>
      <c r="E1" s="44"/>
      <c r="F1" s="44"/>
      <c r="G1" s="44"/>
      <c r="H1" s="44"/>
    </row>
    <row r="2" spans="1:11" s="1" customFormat="1" ht="12.75" x14ac:dyDescent="0.2">
      <c r="A2" s="44" t="s">
        <v>63</v>
      </c>
      <c r="B2" s="44"/>
      <c r="C2" s="44"/>
      <c r="D2" s="44"/>
      <c r="E2" s="44"/>
      <c r="F2" s="44"/>
      <c r="G2" s="44"/>
      <c r="H2" s="44"/>
    </row>
    <row r="3" spans="1:11" s="1" customFormat="1" x14ac:dyDescent="0.2">
      <c r="A3" s="46"/>
      <c r="B3" s="46"/>
      <c r="C3" s="46"/>
      <c r="D3" s="46"/>
      <c r="E3" s="46"/>
      <c r="F3" s="46"/>
      <c r="G3" s="46"/>
      <c r="H3" s="46"/>
    </row>
    <row r="4" spans="1:11" s="1" customFormat="1" ht="13.5" customHeight="1" thickBot="1" x14ac:dyDescent="0.25">
      <c r="A4" s="2" t="s">
        <v>64</v>
      </c>
      <c r="B4" s="2"/>
      <c r="C4" s="2"/>
      <c r="D4" s="2"/>
      <c r="E4" s="2"/>
      <c r="F4" s="2"/>
      <c r="G4" s="2"/>
      <c r="H4" s="2"/>
    </row>
    <row r="5" spans="1:11" s="1" customFormat="1" ht="30.75" customHeight="1" x14ac:dyDescent="0.2">
      <c r="A5" s="47" t="s">
        <v>1</v>
      </c>
      <c r="B5" s="47" t="s">
        <v>65</v>
      </c>
      <c r="C5" s="47" t="s">
        <v>65</v>
      </c>
      <c r="D5" s="47" t="s">
        <v>66</v>
      </c>
      <c r="E5" s="47" t="s">
        <v>1</v>
      </c>
      <c r="F5" s="47" t="str">
        <f>B5</f>
        <v>2017.évi</v>
      </c>
      <c r="G5" s="47" t="str">
        <f>C5</f>
        <v>2017.évi</v>
      </c>
      <c r="H5" s="47" t="str">
        <f>D5</f>
        <v>2018.évi</v>
      </c>
    </row>
    <row r="6" spans="1:11" s="1" customFormat="1" ht="13.5" thickBot="1" x14ac:dyDescent="0.25">
      <c r="A6" s="41"/>
      <c r="B6" s="41" t="s">
        <v>67</v>
      </c>
      <c r="C6" s="42" t="s">
        <v>68</v>
      </c>
      <c r="D6" s="42" t="s">
        <v>69</v>
      </c>
      <c r="E6" s="41"/>
      <c r="F6" s="41" t="s">
        <v>67</v>
      </c>
      <c r="G6" s="42" t="s">
        <v>68</v>
      </c>
      <c r="H6" s="42" t="s">
        <v>69</v>
      </c>
    </row>
    <row r="7" spans="1:11" s="1" customFormat="1" ht="13.5" thickBot="1" x14ac:dyDescent="0.25">
      <c r="A7" s="43"/>
      <c r="B7" s="48" t="s">
        <v>70</v>
      </c>
      <c r="C7" s="49"/>
      <c r="D7" s="50"/>
      <c r="E7" s="51"/>
      <c r="F7" s="48" t="s">
        <v>71</v>
      </c>
      <c r="G7" s="49"/>
      <c r="H7" s="50"/>
      <c r="J7" s="3"/>
      <c r="K7" s="3"/>
    </row>
    <row r="8" spans="1:11" s="1" customFormat="1" ht="13.5" thickBot="1" x14ac:dyDescent="0.25">
      <c r="A8" s="42" t="s">
        <v>2</v>
      </c>
      <c r="B8" s="42" t="s">
        <v>3</v>
      </c>
      <c r="C8" s="42" t="s">
        <v>4</v>
      </c>
      <c r="D8" s="42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J8" s="52"/>
      <c r="K8" s="3"/>
    </row>
    <row r="9" spans="1:11" s="1" customFormat="1" ht="13.5" thickBot="1" x14ac:dyDescent="0.25">
      <c r="A9" s="41"/>
      <c r="B9" s="41"/>
      <c r="C9" s="41"/>
      <c r="D9" s="41"/>
      <c r="E9" s="53"/>
      <c r="F9" s="41"/>
      <c r="G9" s="41"/>
      <c r="H9" s="41"/>
      <c r="J9" s="45"/>
      <c r="K9" s="3"/>
    </row>
    <row r="10" spans="1:11" s="1" customFormat="1" ht="13.5" thickBot="1" x14ac:dyDescent="0.25">
      <c r="A10" s="4" t="s">
        <v>10</v>
      </c>
      <c r="B10" s="5">
        <f>SUM(B11:B20)</f>
        <v>171726508</v>
      </c>
      <c r="C10" s="5">
        <f>SUM(C11:C20)</f>
        <v>216131300</v>
      </c>
      <c r="D10" s="5">
        <f>SUM(D11:D20)</f>
        <v>200367510</v>
      </c>
      <c r="E10" s="6" t="s">
        <v>11</v>
      </c>
      <c r="F10" s="5">
        <f>SUM(F11:F20)</f>
        <v>183699008</v>
      </c>
      <c r="G10" s="5">
        <f>SUM(G11:G20)</f>
        <v>231414967</v>
      </c>
      <c r="H10" s="5">
        <f>SUM(H11:H20)</f>
        <v>205816486</v>
      </c>
      <c r="J10" s="45"/>
      <c r="K10" s="3"/>
    </row>
    <row r="11" spans="1:11" s="1" customFormat="1" x14ac:dyDescent="0.2">
      <c r="A11" s="7" t="s">
        <v>12</v>
      </c>
      <c r="B11" s="11">
        <f>'[1]6.mell'!E27</f>
        <v>101972082</v>
      </c>
      <c r="C11" s="8">
        <v>119298918</v>
      </c>
      <c r="D11" s="8">
        <f>'[1]6.mell'!F27</f>
        <v>111284608</v>
      </c>
      <c r="E11" s="10" t="s">
        <v>13</v>
      </c>
      <c r="F11" s="14">
        <f>'[1]7.1.mell'!E83</f>
        <v>57624217</v>
      </c>
      <c r="G11" s="14">
        <v>65473766</v>
      </c>
      <c r="H11" s="14">
        <f>'[1]7.1.mell'!F83</f>
        <v>72529569</v>
      </c>
      <c r="J11" s="45"/>
      <c r="K11" s="12"/>
    </row>
    <row r="12" spans="1:11" s="1" customFormat="1" x14ac:dyDescent="0.2">
      <c r="A12" s="13" t="s">
        <v>14</v>
      </c>
      <c r="B12" s="11">
        <v>0</v>
      </c>
      <c r="C12" s="14"/>
      <c r="D12" s="14">
        <v>0</v>
      </c>
      <c r="E12" s="10" t="s">
        <v>15</v>
      </c>
      <c r="F12" s="14">
        <f>'[1]7.2.mell'!E83</f>
        <v>12803272</v>
      </c>
      <c r="G12" s="14">
        <v>14251502</v>
      </c>
      <c r="H12" s="14">
        <f>'[1]7.2.mell'!F83</f>
        <v>14252041</v>
      </c>
      <c r="J12" s="45"/>
      <c r="K12" s="12"/>
    </row>
    <row r="13" spans="1:11" s="1" customFormat="1" x14ac:dyDescent="0.2">
      <c r="A13" s="15" t="s">
        <v>16</v>
      </c>
      <c r="B13" s="11">
        <f>'[1]6.mell'!E48</f>
        <v>2713454</v>
      </c>
      <c r="C13" s="14">
        <v>20024272</v>
      </c>
      <c r="D13" s="14">
        <f>'[1]6.mell'!F48</f>
        <v>21857631</v>
      </c>
      <c r="E13" s="10" t="s">
        <v>17</v>
      </c>
      <c r="F13" s="14">
        <f>'[1]7.3.mell'!E83</f>
        <v>88360013</v>
      </c>
      <c r="G13" s="14">
        <v>110285623</v>
      </c>
      <c r="H13" s="14">
        <f>'[1]7.3.mell'!F83</f>
        <v>93038070</v>
      </c>
      <c r="J13" s="45"/>
      <c r="K13" s="12"/>
    </row>
    <row r="14" spans="1:11" s="1" customFormat="1" x14ac:dyDescent="0.2">
      <c r="A14" s="13" t="s">
        <v>18</v>
      </c>
      <c r="B14" s="11">
        <f>'[1]6.mell'!E107</f>
        <v>60950000</v>
      </c>
      <c r="C14" s="14">
        <v>60950000</v>
      </c>
      <c r="D14" s="14">
        <f>'[1]6.mell'!F107</f>
        <v>54850000</v>
      </c>
      <c r="E14" s="17" t="s">
        <v>19</v>
      </c>
      <c r="F14" s="14">
        <f>'[1]7.4.mell'!E83</f>
        <v>3650000</v>
      </c>
      <c r="G14" s="14">
        <v>2495595</v>
      </c>
      <c r="H14" s="14">
        <f>'[1]7.4.mell'!F83</f>
        <v>3650000</v>
      </c>
      <c r="J14" s="45"/>
      <c r="K14" s="12"/>
    </row>
    <row r="15" spans="1:11" s="1" customFormat="1" x14ac:dyDescent="0.2">
      <c r="A15" s="13" t="s">
        <v>20</v>
      </c>
      <c r="B15" s="11">
        <f>'[1]6.mell'!E139</f>
        <v>19789580</v>
      </c>
      <c r="C15" s="14">
        <v>22169029</v>
      </c>
      <c r="D15" s="14">
        <f>'[1]6.mell'!F139</f>
        <v>22057476</v>
      </c>
      <c r="E15" s="10" t="s">
        <v>21</v>
      </c>
      <c r="F15" s="14">
        <v>0</v>
      </c>
      <c r="G15" s="14">
        <v>3432048</v>
      </c>
      <c r="H15" s="14">
        <f>'[1]8.mell'!D9</f>
        <v>0</v>
      </c>
      <c r="J15" s="45"/>
      <c r="K15" s="12"/>
    </row>
    <row r="16" spans="1:11" s="1" customFormat="1" x14ac:dyDescent="0.2">
      <c r="A16" s="13" t="s">
        <v>22</v>
      </c>
      <c r="B16" s="11">
        <v>0</v>
      </c>
      <c r="C16" s="14">
        <v>0</v>
      </c>
      <c r="D16" s="54"/>
      <c r="E16" s="10" t="s">
        <v>23</v>
      </c>
      <c r="F16" s="14">
        <f>'[1]7.5.mell'!E81</f>
        <v>15398404</v>
      </c>
      <c r="G16" s="14">
        <v>15613361</v>
      </c>
      <c r="H16" s="14">
        <f>'[1]8.mell'!D20</f>
        <v>15889411</v>
      </c>
      <c r="J16" s="3"/>
      <c r="K16" s="12"/>
    </row>
    <row r="17" spans="1:11" s="1" customFormat="1" x14ac:dyDescent="0.2">
      <c r="A17" s="13" t="s">
        <v>24</v>
      </c>
      <c r="B17" s="11">
        <v>0</v>
      </c>
      <c r="C17" s="14">
        <v>4275900</v>
      </c>
      <c r="D17" s="14"/>
      <c r="E17" s="18" t="s">
        <v>25</v>
      </c>
      <c r="F17" s="14">
        <v>0</v>
      </c>
      <c r="G17" s="14">
        <v>0</v>
      </c>
      <c r="H17" s="14"/>
      <c r="J17" s="45"/>
      <c r="K17" s="12"/>
    </row>
    <row r="18" spans="1:11" s="1" customFormat="1" x14ac:dyDescent="0.2">
      <c r="A18" s="15" t="s">
        <v>26</v>
      </c>
      <c r="B18" s="55">
        <v>-13698608</v>
      </c>
      <c r="C18" s="14">
        <v>-10586819</v>
      </c>
      <c r="D18" s="14">
        <v>-9682205</v>
      </c>
      <c r="E18" s="17" t="s">
        <v>27</v>
      </c>
      <c r="F18" s="14">
        <f>'[1]7.5.mell'!E82</f>
        <v>4249500</v>
      </c>
      <c r="G18" s="14">
        <v>16525400</v>
      </c>
      <c r="H18" s="14">
        <f>'[1]8.mell'!D42</f>
        <v>3530297</v>
      </c>
      <c r="J18" s="45"/>
      <c r="K18" s="19"/>
    </row>
    <row r="19" spans="1:11" s="1" customFormat="1" x14ac:dyDescent="0.2">
      <c r="A19" s="15"/>
      <c r="B19" s="56"/>
      <c r="C19" s="14"/>
      <c r="D19" s="14"/>
      <c r="E19" s="10" t="s">
        <v>28</v>
      </c>
      <c r="F19" s="14">
        <f>'[1]7.6.mell'!E83</f>
        <v>1613602</v>
      </c>
      <c r="G19" s="14">
        <v>1344824</v>
      </c>
      <c r="H19" s="14">
        <f>'[1]10.mell'!C9</f>
        <v>2327098</v>
      </c>
      <c r="J19" s="45"/>
      <c r="K19" s="3"/>
    </row>
    <row r="20" spans="1:11" s="1" customFormat="1" ht="12.75" thickBot="1" x14ac:dyDescent="0.25">
      <c r="A20" s="15"/>
      <c r="B20" s="57"/>
      <c r="C20" s="58"/>
      <c r="D20" s="20"/>
      <c r="E20" s="21" t="s">
        <v>29</v>
      </c>
      <c r="F20" s="59">
        <v>0</v>
      </c>
      <c r="G20" s="59">
        <v>1992848</v>
      </c>
      <c r="H20" s="59">
        <f>'[1]10.mell'!C10</f>
        <v>600000</v>
      </c>
      <c r="J20" s="45"/>
      <c r="K20" s="3"/>
    </row>
    <row r="21" spans="1:11" s="1" customFormat="1" ht="13.5" thickBot="1" x14ac:dyDescent="0.25">
      <c r="A21" s="4" t="s">
        <v>30</v>
      </c>
      <c r="B21" s="22">
        <f>SUM(B22:B28)</f>
        <v>19964408</v>
      </c>
      <c r="C21" s="22">
        <f>SUM(C22:C28)</f>
        <v>65060610</v>
      </c>
      <c r="D21" s="22">
        <f>SUM(D22:D28)</f>
        <v>509753829</v>
      </c>
      <c r="E21" s="6" t="s">
        <v>31</v>
      </c>
      <c r="F21" s="5">
        <f>SUM(F22:F28)</f>
        <v>226190031</v>
      </c>
      <c r="G21" s="5">
        <f>SUM(G22:G28)</f>
        <v>309845206</v>
      </c>
      <c r="H21" s="5">
        <f>SUM(H22:H28)</f>
        <v>716955186</v>
      </c>
      <c r="J21" s="3"/>
      <c r="K21" s="3"/>
    </row>
    <row r="22" spans="1:11" s="1" customFormat="1" x14ac:dyDescent="0.2">
      <c r="A22" s="13" t="s">
        <v>32</v>
      </c>
      <c r="B22" s="14">
        <v>0</v>
      </c>
      <c r="C22" s="14">
        <v>1593844</v>
      </c>
      <c r="D22" s="14">
        <f>'[1]6.mell'!F61</f>
        <v>110000000</v>
      </c>
      <c r="E22" s="24" t="s">
        <v>33</v>
      </c>
      <c r="F22" s="14">
        <f>'[1]9.mell'!D40</f>
        <v>94177351</v>
      </c>
      <c r="G22" s="14">
        <v>123137842</v>
      </c>
      <c r="H22" s="14">
        <f>'[1]9.mell'!G40</f>
        <v>536530475</v>
      </c>
      <c r="J22" s="60"/>
      <c r="K22" s="3"/>
    </row>
    <row r="23" spans="1:11" s="1" customFormat="1" x14ac:dyDescent="0.2">
      <c r="A23" s="15" t="s">
        <v>34</v>
      </c>
      <c r="B23" s="14">
        <v>0</v>
      </c>
      <c r="C23" s="14">
        <v>45573567</v>
      </c>
      <c r="D23" s="14">
        <f>'[1]6.mell'!F79</f>
        <v>383930624</v>
      </c>
      <c r="E23" s="15" t="s">
        <v>35</v>
      </c>
      <c r="F23" s="14">
        <f>'[1]9.mell'!D63</f>
        <v>131560040</v>
      </c>
      <c r="G23" s="14">
        <v>185412364</v>
      </c>
      <c r="H23" s="14">
        <f>'[1]9.mell'!G63</f>
        <v>180124711</v>
      </c>
      <c r="J23" s="3"/>
      <c r="K23" s="3"/>
    </row>
    <row r="24" spans="1:11" s="1" customFormat="1" x14ac:dyDescent="0.2">
      <c r="A24" s="13" t="s">
        <v>36</v>
      </c>
      <c r="B24" s="14">
        <f>'[1]6.mell'!E149</f>
        <v>124800</v>
      </c>
      <c r="C24" s="14">
        <v>124800</v>
      </c>
      <c r="D24" s="14">
        <f>'[1]6.mell'!F149</f>
        <v>0</v>
      </c>
      <c r="E24" s="25" t="s">
        <v>37</v>
      </c>
      <c r="F24" s="14"/>
      <c r="G24" s="14"/>
      <c r="H24" s="14"/>
      <c r="J24" s="45"/>
      <c r="K24" s="3"/>
    </row>
    <row r="25" spans="1:11" s="1" customFormat="1" x14ac:dyDescent="0.2">
      <c r="A25" s="13" t="s">
        <v>38</v>
      </c>
      <c r="B25" s="14">
        <v>0</v>
      </c>
      <c r="C25" s="14">
        <v>0</v>
      </c>
      <c r="D25" s="14"/>
      <c r="E25" s="24" t="s">
        <v>39</v>
      </c>
      <c r="F25" s="14">
        <v>0</v>
      </c>
      <c r="G25" s="14"/>
      <c r="H25" s="14"/>
      <c r="J25" s="45"/>
      <c r="K25" s="3"/>
    </row>
    <row r="26" spans="1:11" s="1" customFormat="1" x14ac:dyDescent="0.2">
      <c r="A26" s="13" t="s">
        <v>40</v>
      </c>
      <c r="B26" s="14">
        <f>'[1]6.mell'!E172</f>
        <v>6141000</v>
      </c>
      <c r="C26" s="14">
        <v>7181580</v>
      </c>
      <c r="D26" s="14">
        <f>'[1]6.mell'!F172</f>
        <v>6141000</v>
      </c>
      <c r="E26" s="25" t="s">
        <v>41</v>
      </c>
      <c r="F26" s="14">
        <f>'[1]9.mell'!D74</f>
        <v>452640</v>
      </c>
      <c r="G26" s="14">
        <v>1295000</v>
      </c>
      <c r="H26" s="14">
        <f>'[1]9.mell'!G74</f>
        <v>300000</v>
      </c>
      <c r="J26" s="45"/>
      <c r="K26" s="3"/>
    </row>
    <row r="27" spans="1:11" s="1" customFormat="1" x14ac:dyDescent="0.2">
      <c r="A27" s="13" t="s">
        <v>42</v>
      </c>
      <c r="B27" s="14">
        <v>13698608</v>
      </c>
      <c r="C27" s="14">
        <v>10586819</v>
      </c>
      <c r="D27" s="14">
        <v>9682205</v>
      </c>
      <c r="E27" s="25" t="s">
        <v>43</v>
      </c>
      <c r="F27" s="14">
        <v>0</v>
      </c>
      <c r="G27" s="14"/>
      <c r="H27" s="14"/>
      <c r="J27" s="45"/>
      <c r="K27" s="3"/>
    </row>
    <row r="28" spans="1:11" s="1" customFormat="1" ht="12.75" thickBot="1" x14ac:dyDescent="0.25">
      <c r="A28" s="15"/>
      <c r="B28" s="61"/>
      <c r="C28" s="61"/>
      <c r="D28" s="14"/>
      <c r="E28" s="25" t="s">
        <v>44</v>
      </c>
      <c r="F28" s="14">
        <v>0</v>
      </c>
      <c r="G28" s="14">
        <v>0</v>
      </c>
      <c r="H28" s="14"/>
      <c r="J28" s="45"/>
      <c r="K28" s="3"/>
    </row>
    <row r="29" spans="1:11" s="1" customFormat="1" ht="13.5" thickBot="1" x14ac:dyDescent="0.25">
      <c r="A29" s="4" t="s">
        <v>45</v>
      </c>
      <c r="B29" s="5">
        <f>B21+B10</f>
        <v>191690916</v>
      </c>
      <c r="C29" s="5">
        <f>C21+C10</f>
        <v>281191910</v>
      </c>
      <c r="D29" s="5">
        <f>D21+D10</f>
        <v>710121339</v>
      </c>
      <c r="E29" s="26" t="s">
        <v>46</v>
      </c>
      <c r="F29" s="34">
        <f>F10+F21</f>
        <v>409889039</v>
      </c>
      <c r="G29" s="34">
        <f>G10+G21</f>
        <v>541260173</v>
      </c>
      <c r="H29" s="34">
        <f>H10+H21</f>
        <v>922771672</v>
      </c>
      <c r="J29" s="62"/>
      <c r="K29" s="3"/>
    </row>
    <row r="30" spans="1:11" s="1" customFormat="1" x14ac:dyDescent="0.2">
      <c r="A30" s="27" t="s">
        <v>47</v>
      </c>
      <c r="B30" s="63">
        <f>'[1]6.mell'!E185</f>
        <v>206225623</v>
      </c>
      <c r="C30" s="28">
        <v>244784596</v>
      </c>
      <c r="D30" s="8">
        <f>'[1]6.mell'!F185</f>
        <v>207201357</v>
      </c>
      <c r="E30" s="64" t="s">
        <v>48</v>
      </c>
      <c r="F30" s="8">
        <v>0</v>
      </c>
      <c r="G30" s="8">
        <v>0</v>
      </c>
      <c r="H30" s="8"/>
      <c r="J30" s="45"/>
      <c r="K30" s="3"/>
    </row>
    <row r="31" spans="1:11" s="1" customFormat="1" x14ac:dyDescent="0.2">
      <c r="A31" s="29" t="s">
        <v>49</v>
      </c>
      <c r="B31" s="30">
        <f>'[1]6.mell'!E181</f>
        <v>11972500</v>
      </c>
      <c r="C31" s="31">
        <v>15283667</v>
      </c>
      <c r="D31" s="9">
        <f>'[1]6.mell'!F181</f>
        <v>5448976</v>
      </c>
      <c r="E31" s="25" t="s">
        <v>50</v>
      </c>
      <c r="F31" s="14">
        <f>'[1]9.mell'!D96</f>
        <v>3421265</v>
      </c>
      <c r="G31" s="9">
        <v>8426001</v>
      </c>
      <c r="H31" s="9">
        <f>'[1]9.mell'!G94</f>
        <v>3817813</v>
      </c>
      <c r="J31" s="45"/>
      <c r="K31" s="3"/>
    </row>
    <row r="32" spans="1:11" s="1" customFormat="1" x14ac:dyDescent="0.2">
      <c r="A32" s="29" t="s">
        <v>51</v>
      </c>
      <c r="B32" s="14">
        <f>'[1]6.mell'!E188</f>
        <v>3421265</v>
      </c>
      <c r="C32" s="31">
        <v>3421265</v>
      </c>
      <c r="D32" s="9">
        <f>'[1]6.mell'!F188</f>
        <v>3817813</v>
      </c>
      <c r="E32" s="25" t="s">
        <v>52</v>
      </c>
      <c r="F32" s="14">
        <v>0</v>
      </c>
      <c r="G32" s="9"/>
      <c r="H32" s="9"/>
      <c r="J32" s="3"/>
      <c r="K32" s="3"/>
    </row>
    <row r="33" spans="1:13" s="1" customFormat="1" x14ac:dyDescent="0.2">
      <c r="A33" s="29" t="s">
        <v>53</v>
      </c>
      <c r="B33" s="59">
        <v>0</v>
      </c>
      <c r="C33" s="31">
        <v>5004736</v>
      </c>
      <c r="D33" s="14"/>
      <c r="E33" s="25" t="s">
        <v>54</v>
      </c>
      <c r="F33" s="14">
        <f>'[1]9.mell'!D80</f>
        <v>200000000</v>
      </c>
      <c r="G33" s="14">
        <v>218318000</v>
      </c>
      <c r="H33" s="14">
        <f>'[1]9.mell'!G80</f>
        <v>161000000</v>
      </c>
      <c r="J33" s="3"/>
      <c r="K33" s="3"/>
    </row>
    <row r="34" spans="1:13" s="1" customFormat="1" x14ac:dyDescent="0.2">
      <c r="A34" s="29" t="s">
        <v>55</v>
      </c>
      <c r="B34" s="30">
        <v>0</v>
      </c>
      <c r="C34" s="31"/>
      <c r="D34" s="30"/>
      <c r="E34" s="25"/>
      <c r="F34" s="30"/>
      <c r="G34" s="30"/>
      <c r="H34" s="30"/>
      <c r="J34" s="65"/>
      <c r="K34" s="3"/>
    </row>
    <row r="35" spans="1:13" s="1" customFormat="1" ht="12.75" thickBot="1" x14ac:dyDescent="0.25">
      <c r="A35" s="29" t="s">
        <v>56</v>
      </c>
      <c r="B35" s="20">
        <f>'[1]6.mell'!E201</f>
        <v>200000000</v>
      </c>
      <c r="C35" s="31">
        <v>218318000</v>
      </c>
      <c r="D35" s="59">
        <f>'[1]6.mell'!F201</f>
        <v>161000000</v>
      </c>
      <c r="E35" s="66"/>
      <c r="F35" s="59"/>
      <c r="G35" s="59"/>
      <c r="H35" s="59"/>
      <c r="J35" s="65"/>
      <c r="K35" s="3"/>
    </row>
    <row r="36" spans="1:13" s="1" customFormat="1" ht="12.75" thickBot="1" x14ac:dyDescent="0.25">
      <c r="A36" s="6" t="s">
        <v>57</v>
      </c>
      <c r="B36" s="32">
        <f>SUM(B30:B35)</f>
        <v>421619388</v>
      </c>
      <c r="C36" s="32">
        <f>SUM(C30:C35)</f>
        <v>486812264</v>
      </c>
      <c r="D36" s="32">
        <f>SUM(D30:D35)</f>
        <v>377468146</v>
      </c>
      <c r="E36" s="6" t="s">
        <v>58</v>
      </c>
      <c r="F36" s="32">
        <f>SUM(F30:F33)</f>
        <v>203421265</v>
      </c>
      <c r="G36" s="32">
        <f>SUM(G30:G33)</f>
        <v>226744001</v>
      </c>
      <c r="H36" s="32">
        <f>SUM(H30:H33)</f>
        <v>164817813</v>
      </c>
      <c r="J36" s="67"/>
      <c r="K36" s="3"/>
    </row>
    <row r="37" spans="1:13" s="1" customFormat="1" ht="13.5" thickBot="1" x14ac:dyDescent="0.25">
      <c r="A37" s="33"/>
      <c r="B37" s="34"/>
      <c r="C37" s="34"/>
      <c r="D37" s="34"/>
      <c r="E37" s="33"/>
      <c r="F37" s="68">
        <v>0</v>
      </c>
      <c r="G37" s="68">
        <v>0</v>
      </c>
      <c r="H37" s="68">
        <v>0</v>
      </c>
    </row>
    <row r="38" spans="1:13" s="1" customFormat="1" ht="13.5" thickBot="1" x14ac:dyDescent="0.25">
      <c r="A38" s="35" t="s">
        <v>59</v>
      </c>
      <c r="B38" s="36"/>
      <c r="C38" s="36"/>
      <c r="D38" s="36"/>
      <c r="E38" s="37" t="s">
        <v>60</v>
      </c>
      <c r="F38" s="69"/>
      <c r="G38" s="69"/>
      <c r="H38" s="69"/>
    </row>
    <row r="39" spans="1:13" s="1" customFormat="1" ht="13.5" thickBot="1" x14ac:dyDescent="0.25">
      <c r="A39" s="38" t="s">
        <v>61</v>
      </c>
      <c r="B39" s="5">
        <f>B37+B29+B38+B36</f>
        <v>613310304</v>
      </c>
      <c r="C39" s="5">
        <f>C37+C29+C38+C36</f>
        <v>768004174</v>
      </c>
      <c r="D39" s="5">
        <f>D37+D29+D38+D36</f>
        <v>1087589485</v>
      </c>
      <c r="E39" s="39" t="s">
        <v>62</v>
      </c>
      <c r="F39" s="23">
        <f>F29+F37+F38+F36</f>
        <v>613310304</v>
      </c>
      <c r="G39" s="23">
        <f>G29+G37+G38+G36</f>
        <v>768004174</v>
      </c>
      <c r="H39" s="23">
        <f>H29+H37+H38+H36</f>
        <v>1087589485</v>
      </c>
      <c r="J39" s="16"/>
    </row>
    <row r="40" spans="1:13" s="1" customFormat="1" x14ac:dyDescent="0.2">
      <c r="C40" s="16"/>
      <c r="D40" s="40"/>
      <c r="E40" s="16"/>
      <c r="F40" s="16"/>
      <c r="G40" s="16"/>
      <c r="H40" s="16"/>
    </row>
    <row r="41" spans="1:13" s="1" customFormat="1" hidden="1" x14ac:dyDescent="0.2">
      <c r="B41" s="16"/>
      <c r="C41" s="1" t="s">
        <v>72</v>
      </c>
      <c r="D41" s="16">
        <v>1086587950</v>
      </c>
      <c r="G41" s="1" t="s">
        <v>72</v>
      </c>
      <c r="H41" s="16">
        <v>1086587950</v>
      </c>
      <c r="J41" s="16"/>
      <c r="M41" s="16"/>
    </row>
    <row r="42" spans="1:13" s="1" customFormat="1" hidden="1" x14ac:dyDescent="0.2">
      <c r="C42" s="1" t="s">
        <v>73</v>
      </c>
      <c r="D42" s="16">
        <v>1001535</v>
      </c>
      <c r="G42" s="1" t="s">
        <v>73</v>
      </c>
      <c r="H42" s="16">
        <v>1001535</v>
      </c>
      <c r="I42" s="16"/>
    </row>
    <row r="43" spans="1:13" s="1" customFormat="1" hidden="1" x14ac:dyDescent="0.2">
      <c r="C43" s="1" t="s">
        <v>74</v>
      </c>
      <c r="D43" s="16">
        <f>SUM(D41:D42)</f>
        <v>1087589485</v>
      </c>
      <c r="E43" s="16"/>
      <c r="G43" s="1" t="s">
        <v>74</v>
      </c>
      <c r="H43" s="16">
        <f>SUM(H41:H42)</f>
        <v>1087589485</v>
      </c>
      <c r="J43" s="16">
        <f>D43-H43</f>
        <v>0</v>
      </c>
      <c r="K43" s="1" t="s">
        <v>75</v>
      </c>
    </row>
    <row r="44" spans="1:13" s="1" customFormat="1" x14ac:dyDescent="0.2"/>
    <row r="45" spans="1:13" s="1" customFormat="1" x14ac:dyDescent="0.2"/>
    <row r="46" spans="1:13" s="1" customFormat="1" x14ac:dyDescent="0.2"/>
    <row r="47" spans="1:13" s="1" customFormat="1" x14ac:dyDescent="0.2"/>
    <row r="48" spans="1:13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</sheetData>
  <mergeCells count="6">
    <mergeCell ref="A1:H1"/>
    <mergeCell ref="A2:H2"/>
    <mergeCell ref="A3:H3"/>
    <mergeCell ref="A4:H4"/>
    <mergeCell ref="B7:D7"/>
    <mergeCell ref="F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2018-02-27T13:24:10Z</dcterms:modified>
</cp:coreProperties>
</file>