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65" windowWidth="12120" windowHeight="8640"/>
  </bookViews>
  <sheets>
    <sheet name="1.Bevétel" sheetId="1" r:id="rId1"/>
    <sheet name="2.Kiadások" sheetId="2" r:id="rId2"/>
    <sheet name="3.mérleg" sheetId="9" r:id="rId3"/>
    <sheet name="4. cofog" sheetId="12" r:id="rId4"/>
    <sheet name="5. ovi" sheetId="14" r:id="rId5"/>
    <sheet name="8. ovi mérleg" sheetId="15" r:id="rId6"/>
    <sheet name="9.-10.-11.mell." sheetId="16" r:id="rId7"/>
  </sheets>
  <calcPr calcId="145621"/>
</workbook>
</file>

<file path=xl/calcChain.xml><?xml version="1.0" encoding="utf-8"?>
<calcChain xmlns="http://schemas.openxmlformats.org/spreadsheetml/2006/main">
  <c r="C34" i="16" l="1"/>
  <c r="C22" i="16"/>
  <c r="C26" i="16" s="1"/>
  <c r="C8" i="16"/>
  <c r="C15" i="16" s="1"/>
  <c r="D29" i="12" l="1"/>
  <c r="C30" i="12"/>
  <c r="C29" i="12"/>
  <c r="F17" i="9"/>
  <c r="F16" i="9"/>
  <c r="F14" i="9"/>
  <c r="F13" i="9"/>
  <c r="F15" i="9" l="1"/>
  <c r="F9" i="9"/>
  <c r="F8" i="9"/>
  <c r="C12" i="9"/>
  <c r="C11" i="9"/>
  <c r="C10" i="9"/>
  <c r="C9" i="9"/>
  <c r="C23" i="12"/>
  <c r="C22" i="12"/>
  <c r="C20" i="12"/>
  <c r="C21" i="12"/>
  <c r="C19" i="12"/>
  <c r="C18" i="12"/>
  <c r="C17" i="12"/>
  <c r="C16" i="12"/>
  <c r="C8" i="12"/>
  <c r="C7" i="12"/>
  <c r="C6" i="12"/>
  <c r="C5" i="12"/>
  <c r="C9" i="15" l="1"/>
  <c r="F9" i="15"/>
  <c r="F8" i="15"/>
  <c r="D31" i="12"/>
  <c r="C31" i="12"/>
  <c r="D38" i="1" l="1"/>
  <c r="C38" i="1"/>
  <c r="D22" i="1"/>
  <c r="D15" i="1"/>
  <c r="C15" i="1"/>
  <c r="C15" i="2" l="1"/>
  <c r="D15" i="2"/>
  <c r="F10" i="9" s="1"/>
  <c r="C24" i="2"/>
  <c r="C25" i="2" s="1"/>
  <c r="D24" i="2"/>
  <c r="D25" i="2" s="1"/>
  <c r="F11" i="9" s="1"/>
  <c r="C30" i="2"/>
  <c r="D30" i="2"/>
  <c r="F12" i="9" s="1"/>
  <c r="C46" i="2"/>
  <c r="C38" i="2" l="1"/>
  <c r="D38" i="2"/>
  <c r="F18" i="9" l="1"/>
  <c r="D42" i="1"/>
  <c r="C42" i="1"/>
  <c r="D40" i="1"/>
  <c r="C40" i="1"/>
  <c r="D33" i="1"/>
  <c r="C33" i="1"/>
  <c r="C22" i="1" l="1"/>
  <c r="D18" i="1"/>
  <c r="C18" i="1"/>
  <c r="C25" i="1" l="1"/>
  <c r="C45" i="1" s="1"/>
  <c r="D25" i="1"/>
  <c r="D51" i="14"/>
  <c r="C51" i="14"/>
  <c r="C37" i="14"/>
  <c r="D23" i="14"/>
  <c r="C23" i="14"/>
  <c r="C29" i="14" s="1"/>
  <c r="D10" i="14"/>
  <c r="C10" i="14"/>
  <c r="D8" i="14"/>
  <c r="C8" i="14"/>
  <c r="D45" i="1" l="1"/>
  <c r="C8" i="9"/>
  <c r="C18" i="9" s="1"/>
  <c r="D29" i="14"/>
  <c r="F10" i="15"/>
  <c r="F11" i="15" s="1"/>
  <c r="C11" i="15" s="1"/>
  <c r="C10" i="15" s="1"/>
  <c r="D12" i="14"/>
  <c r="C12" i="14"/>
</calcChain>
</file>

<file path=xl/sharedStrings.xml><?xml version="1.0" encoding="utf-8"?>
<sst xmlns="http://schemas.openxmlformats.org/spreadsheetml/2006/main" count="410" uniqueCount="211">
  <si>
    <t>Bevételi források megnevezése</t>
  </si>
  <si>
    <t>Bevételek összesen:</t>
  </si>
  <si>
    <t>Bevételek mindösszesen:</t>
  </si>
  <si>
    <t>Megnevezés</t>
  </si>
  <si>
    <t>Munkaadót terhelő járulékok</t>
  </si>
  <si>
    <t>Kiadások összesen:</t>
  </si>
  <si>
    <t>Kiadások mindösszesen:</t>
  </si>
  <si>
    <t>Teljes munkaidőben foglalkoztatottak</t>
  </si>
  <si>
    <t>Létszámkeret összesen:</t>
  </si>
  <si>
    <t>Személyi juttatások</t>
  </si>
  <si>
    <t>Bevételek</t>
  </si>
  <si>
    <t>Kiadások</t>
  </si>
  <si>
    <t>1.</t>
  </si>
  <si>
    <t>2.</t>
  </si>
  <si>
    <t>Közvilágítás</t>
  </si>
  <si>
    <t>A</t>
  </si>
  <si>
    <t>B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</si>
  <si>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</si>
  <si>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</si>
  <si>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</si>
  <si>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</si>
  <si>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</si>
  <si>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</si>
  <si>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</si>
  <si>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</si>
  <si>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</si>
  <si>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</si>
  <si>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</si>
  <si>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</si>
  <si>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</si>
  <si>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</si>
  <si>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</si>
  <si>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</si>
  <si>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</si>
  <si>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</si>
  <si>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</si>
  <si>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</si>
  <si>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</si>
  <si>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</si>
  <si>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</si>
  <si>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</si>
  <si>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</si>
  <si>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32.</t>
  </si>
  <si>
    <t>33.</t>
  </si>
  <si>
    <t>34.</t>
  </si>
  <si>
    <t>35.</t>
  </si>
  <si>
    <t>37.</t>
  </si>
  <si>
    <t>38.</t>
  </si>
  <si>
    <t>39.</t>
  </si>
  <si>
    <t>Közfoglalkoztatott</t>
  </si>
  <si>
    <t>C</t>
  </si>
  <si>
    <t>D</t>
  </si>
  <si>
    <t>I. Bevételek</t>
  </si>
  <si>
    <t>II.    Költségvetési létszámkeret</t>
  </si>
  <si>
    <t>- községgazdálkodás</t>
  </si>
  <si>
    <t>- Közösségi Ház</t>
  </si>
  <si>
    <t>Eredeti előirányzat eFt</t>
  </si>
  <si>
    <t>28.</t>
  </si>
  <si>
    <t>29.</t>
  </si>
  <si>
    <t>30.</t>
  </si>
  <si>
    <t>31.</t>
  </si>
  <si>
    <t>36.</t>
  </si>
  <si>
    <t>Háziorvosi alapellátás</t>
  </si>
  <si>
    <t>Óvoda finanszírozása</t>
  </si>
  <si>
    <t>Közhatalmi bevételek</t>
  </si>
  <si>
    <t>Készletbeszerzés</t>
  </si>
  <si>
    <t>Kommunikációs szolgáltatások</t>
  </si>
  <si>
    <t>Szolgáltatási kiadások</t>
  </si>
  <si>
    <t>Dologi kiadások összesen</t>
  </si>
  <si>
    <t>Civil szervezeteknek átadott pénzeszköz</t>
  </si>
  <si>
    <t>Egyéb működési célú kiadások</t>
  </si>
  <si>
    <t>Dologi kiadások</t>
  </si>
  <si>
    <t>- óvodai térítési díj</t>
  </si>
  <si>
    <t>- átvett pénzeszköz</t>
  </si>
  <si>
    <t xml:space="preserve"> - Készletbeszerzés</t>
  </si>
  <si>
    <t xml:space="preserve"> - Kommunikációs szolgáltatások</t>
  </si>
  <si>
    <t xml:space="preserve"> - Szolgáltatási kiadások</t>
  </si>
  <si>
    <t xml:space="preserve"> - Általános forgalmi adó</t>
  </si>
  <si>
    <t xml:space="preserve"> - Egyéb folyó kiadások</t>
  </si>
  <si>
    <t>- óvodapedagógus</t>
  </si>
  <si>
    <t>- dajka</t>
  </si>
  <si>
    <t>Sorszám</t>
  </si>
  <si>
    <t>F</t>
  </si>
  <si>
    <t>Ssz.</t>
  </si>
  <si>
    <t>J</t>
  </si>
  <si>
    <t>2014. évi előirányzat eFt</t>
  </si>
  <si>
    <t>- Zöldterület-gazdálkodással kapcsolatos feladatok támogatása</t>
  </si>
  <si>
    <t>- Közvilágítás fenntartásának támogatása</t>
  </si>
  <si>
    <t>- Köztemető fenntartással kapcsolatos feladatok támogatása</t>
  </si>
  <si>
    <t>- Közutak fenntartásának támogatása</t>
  </si>
  <si>
    <t>- Óvodapedagógusok és közvetlenül segítők bértámogatása</t>
  </si>
  <si>
    <t>- Óvoda működtetési támogatás</t>
  </si>
  <si>
    <t>- Egyéb önkormányzati feladatok támogatása</t>
  </si>
  <si>
    <t>Települési önkormányzat egyes köznevelési feladatainak támogatása</t>
  </si>
  <si>
    <t>- Gyermekétkeztetési feladatok támogatása</t>
  </si>
  <si>
    <t>- Hozzájárulás pénzbeli szociális ellátásokhoz</t>
  </si>
  <si>
    <t>- Jövedelem pótló támogatások</t>
  </si>
  <si>
    <t>Kulturális feladatok támogatása</t>
  </si>
  <si>
    <t>Közfoglalkoztatás támogatása</t>
  </si>
  <si>
    <t>Működési célú támogatások államháztartáson belülről</t>
  </si>
  <si>
    <t>- Építményadó</t>
  </si>
  <si>
    <t>- Magánszemélyek kommunális adója</t>
  </si>
  <si>
    <t>- Iparűzési adó</t>
  </si>
  <si>
    <t>- Gépjárműadó 40%</t>
  </si>
  <si>
    <t>- Idegenforgalmi adó</t>
  </si>
  <si>
    <t>- Talajterhelési díj</t>
  </si>
  <si>
    <t>- Pótlék</t>
  </si>
  <si>
    <t>Tulajdonosi bevételek (bérleti díjak)</t>
  </si>
  <si>
    <t>Ellátási díjak (térítési díjak)</t>
  </si>
  <si>
    <t>Kamatbevételek</t>
  </si>
  <si>
    <t>Működési bevételek</t>
  </si>
  <si>
    <t>Egyéb működési célú átvett pénzeszközök</t>
  </si>
  <si>
    <t>Működési célú átvett pénzeszközök</t>
  </si>
  <si>
    <t>Felhalmozási célú átvett pénzeszközök</t>
  </si>
  <si>
    <t>Előző évi működési pénzmaradvány</t>
  </si>
  <si>
    <t>Előző évi felhalmozási pénzmaradvány</t>
  </si>
  <si>
    <t>Betegséggel kapcsolatos ellátások (ápolási díj)</t>
  </si>
  <si>
    <t>Különféle befizetések és egyéb dologi kiadások</t>
  </si>
  <si>
    <t>áfa</t>
  </si>
  <si>
    <t>Lakhatással kapcsolatos ellátások (lak.fenn.tám.)</t>
  </si>
  <si>
    <t>- Átmeneti segély</t>
  </si>
  <si>
    <t>- Temetési segély</t>
  </si>
  <si>
    <t>- Tanulmányi ösztöndíjak (Arany János, Bursa)</t>
  </si>
  <si>
    <t>Egyéb nem intézményi ellátások</t>
  </si>
  <si>
    <t>Ellátottak pénzbeli juttatásai</t>
  </si>
  <si>
    <t>Tapolca Környéki Önkormányzati Társulásnak átadott pénzeszköz</t>
  </si>
  <si>
    <t>Beruházások</t>
  </si>
  <si>
    <t>Felújítások</t>
  </si>
  <si>
    <t>Működési tartalék</t>
  </si>
  <si>
    <t>Felhalmozási tartalék</t>
  </si>
  <si>
    <t>Működési pénzmaradvány igénybe vétele</t>
  </si>
  <si>
    <t>Felhalmozási pénzmaradvány igénybe vétele</t>
  </si>
  <si>
    <t>Feladat megnevezése</t>
  </si>
  <si>
    <t>Bevételek előirányzata eFt</t>
  </si>
  <si>
    <t>Kiadások előirányzata eFt</t>
  </si>
  <si>
    <t>Önkormányzati igazgatás</t>
  </si>
  <si>
    <t>Köztemető fenntartás, működtetés</t>
  </si>
  <si>
    <t>Önkormányzati vagyonnal való gazdálkodás</t>
  </si>
  <si>
    <t>Közutak, hidak fenntartása</t>
  </si>
  <si>
    <t>Zöldterület-gazdálkodás</t>
  </si>
  <si>
    <t>Város- és községgazdálkodás</t>
  </si>
  <si>
    <t>Közművelődés - közösségi és társadalmi részvétel fejlesztése</t>
  </si>
  <si>
    <t>Óvodai nevelés, ellátás szakmai feladatai</t>
  </si>
  <si>
    <t>Óvodai nevelés, ellátás működtetési feladatai</t>
  </si>
  <si>
    <t>Óvodai intézményi étkeztetés</t>
  </si>
  <si>
    <t>Iskolai intézményi étkeztetés</t>
  </si>
  <si>
    <t>Betegséggel kapcsolatos pénzbeni ellátások támogatása</t>
  </si>
  <si>
    <t>Munkanélküli aktív korúak ellátása</t>
  </si>
  <si>
    <t>Lakásfenntartással, lakhatással összefüggő ellátások</t>
  </si>
  <si>
    <t>Egyéb szociális pénzbeni ellátások</t>
  </si>
  <si>
    <t>- konyhai kisegítő</t>
  </si>
  <si>
    <t>fő</t>
  </si>
  <si>
    <t>ö s s z e s e n :</t>
  </si>
  <si>
    <t>Önkormányzat szociális, gyermekétkeztetési feladatainak támogatása</t>
  </si>
  <si>
    <t>2015. évi bevételek forrásonkénti megoszlása</t>
  </si>
  <si>
    <t>2015. évi előirányzat eFt</t>
  </si>
  <si>
    <t>I.     2015. évi Kiadások</t>
  </si>
  <si>
    <t>2015. évi bevételek és kiadások feladatonként</t>
  </si>
  <si>
    <t>Taliándörögdi Napköziotthonos Óvoda 2015. évi költségvetési előirányzatainak mérlege</t>
  </si>
  <si>
    <t>Települési önkormányzat működésének támogatása</t>
  </si>
  <si>
    <t>- Üdülőhelyi feladatok támogatása</t>
  </si>
  <si>
    <t>- Lakott külterülettel kapcsolatos feladatok támogatása</t>
  </si>
  <si>
    <t>- Kiegészítő támogatás</t>
  </si>
  <si>
    <t xml:space="preserve"> Szolgáltatási díjak</t>
  </si>
  <si>
    <t xml:space="preserve"> Adósságkonszolidációban részt nem vett települések támogatása</t>
  </si>
  <si>
    <t>Munkanélküli aktív korúak ellátása (rendsz.szoc.seg. FHT)</t>
  </si>
  <si>
    <t>- Iskolakezdési támogatás (tankönyv)</t>
  </si>
  <si>
    <t>- Egyéb (első lakáshoz jutás)</t>
  </si>
  <si>
    <t>Közös hivatal támogatása</t>
  </si>
  <si>
    <t>Tiszteletdíjas polgármester</t>
  </si>
  <si>
    <t>Önkormányzat általános támogatása</t>
  </si>
  <si>
    <t>Gyermekétkeztetési feladatok támogatása</t>
  </si>
  <si>
    <t>Hozzájárulás pénzbeli szociális ellátásokhoz</t>
  </si>
  <si>
    <t>Jövedelempótló támogatás</t>
  </si>
  <si>
    <t>Gyermekvédelmi pénzbeni és természetbeni ellátások</t>
  </si>
  <si>
    <t>Óvoda finanszírozási bevétele</t>
  </si>
  <si>
    <t>- Közös hivatal támogatás átadása</t>
  </si>
  <si>
    <t>- Kistérségi Társulásnak átadott pénzeszköz</t>
  </si>
  <si>
    <t>- Műk.c.pénzeszk.átadás nonprofit szervezetnek</t>
  </si>
  <si>
    <t xml:space="preserve">-- Polgárőrség                                              </t>
  </si>
  <si>
    <t xml:space="preserve">-- Taliándörögd-Halimba SE                      </t>
  </si>
  <si>
    <t>-- Ifjúsági Egyesület, Tűzoltó Egyesület, egyéb szervezetek</t>
  </si>
  <si>
    <t>EGYÉB MŰKÖDÉSI CÉLÚ KIADÁSOK ÖSSZESEN:</t>
  </si>
  <si>
    <t>Támogatási cél megnevezése</t>
  </si>
  <si>
    <t>ezer Ft</t>
  </si>
  <si>
    <t xml:space="preserve">-- Tűzoltó Egyesület                          </t>
  </si>
  <si>
    <t>-- Katasztrófavédelem</t>
  </si>
  <si>
    <t>-- Nyugdíjas Klub, Nagycsaládos Egyesület, Énekkar</t>
  </si>
  <si>
    <t>Felújítási cél megnevezése</t>
  </si>
  <si>
    <t>Belterületi utak, utcák felújítása</t>
  </si>
  <si>
    <t>- Ráskói utca szilárd burkolása</t>
  </si>
  <si>
    <t>- Egyéb belterületi utak felületének megújítása</t>
  </si>
  <si>
    <t>FELÚJÍTÁSOK ÖSSZESEN:</t>
  </si>
  <si>
    <t>Beruházási cél megnevezése</t>
  </si>
  <si>
    <t>Műfüves focipálya építése (önrész)</t>
  </si>
  <si>
    <t>BERUHÁZÁSOK ÖSSZESEN:</t>
  </si>
  <si>
    <t>Taliándörögd Község Önkormányzata 2015. évi költségvetési előirányzatainak mérlege</t>
  </si>
  <si>
    <t>- 76 hrsz-ú ingatlan (épületek és udvar) felújítása turisztikai célra</t>
  </si>
  <si>
    <t>Fogorvosi ellátás támogatása</t>
  </si>
  <si>
    <t>- Fogorvosi ellátás támogatása</t>
  </si>
  <si>
    <r>
      <t xml:space="preserve"> </t>
    </r>
    <r>
      <rPr>
        <sz val="11"/>
        <rFont val="Calibri"/>
        <family val="2"/>
        <charset val="238"/>
        <scheme val="minor"/>
      </rPr>
      <t>9. melléklet a 2/2015.(II.15.) önkormányzati rendelethez</t>
    </r>
  </si>
  <si>
    <r>
      <t xml:space="preserve"> </t>
    </r>
    <r>
      <rPr>
        <sz val="11"/>
        <rFont val="Calibri"/>
        <family val="2"/>
        <charset val="238"/>
        <scheme val="minor"/>
      </rPr>
      <t>10. melléklet a 2/2015.(II.15.) önkormányzati rendelethez</t>
    </r>
  </si>
  <si>
    <r>
      <t xml:space="preserve"> </t>
    </r>
    <r>
      <rPr>
        <sz val="11"/>
        <rFont val="Calibri"/>
        <family val="2"/>
        <charset val="238"/>
        <scheme val="minor"/>
      </rPr>
      <t>11. melléklet az 2/2015.(II.15.) önkormányzati rendelethez</t>
    </r>
  </si>
  <si>
    <t>8. melléklet a 2/2015.(II.15.)  önkormányzati rendelethez</t>
  </si>
  <si>
    <t>7. melléklet a 2/2015.(II.15.)önkormányzati rendelethez</t>
  </si>
  <si>
    <t xml:space="preserve"> 6. melléklet a 2/2015.(II.15.) önkormányzati rendelethet</t>
  </si>
  <si>
    <t>5. melléklet a 2/2015.(II.15.) önkormányzati rendelethez</t>
  </si>
  <si>
    <t>4. melléklet a 2/2015.(II.15.) önkormányzati rendelethez</t>
  </si>
  <si>
    <t>3. melléklet a 2/2015.(II.15.)  önkormányzati rendelethez</t>
  </si>
  <si>
    <r>
      <t xml:space="preserve"> </t>
    </r>
    <r>
      <rPr>
        <sz val="11"/>
        <rFont val="Calibri"/>
        <family val="2"/>
        <charset val="238"/>
        <scheme val="minor"/>
      </rPr>
      <t>2. melléklet a 2/2015.(II.15.) önkormányzati rendelethez</t>
    </r>
  </si>
  <si>
    <t>1. melléklet a 2/2015.(II.15.)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</si>
</sst>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2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3" fontId="6" fillId="0" borderId="16" xfId="0" applyNumberFormat="1" applyFont="1" applyBorder="1"/>
    <xf numFmtId="0" fontId="6" fillId="0" borderId="3" xfId="0" quotePrefix="1" applyFont="1" applyBorder="1"/>
    <xf numFmtId="0" fontId="6" fillId="0" borderId="18" xfId="0" applyFont="1" applyBorder="1" applyAlignment="1">
      <alignment horizontal="center"/>
    </xf>
    <xf numFmtId="0" fontId="6" fillId="0" borderId="7" xfId="0" quotePrefix="1" applyFont="1" applyBorder="1"/>
    <xf numFmtId="0" fontId="6" fillId="0" borderId="6" xfId="0" quotePrefix="1" applyFont="1" applyBorder="1"/>
    <xf numFmtId="3" fontId="0" fillId="0" borderId="0" xfId="0" applyNumberFormat="1" applyFont="1" applyAlignment="1">
      <alignment horizontal="right"/>
    </xf>
    <xf numFmtId="0" fontId="6" fillId="0" borderId="22" xfId="0" applyFont="1" applyBorder="1" applyAlignment="1">
      <alignment horizontal="center"/>
    </xf>
    <xf numFmtId="0" fontId="6" fillId="0" borderId="0" xfId="0" applyFont="1" applyAlignment="1"/>
    <xf numFmtId="0" fontId="8" fillId="0" borderId="4" xfId="0" applyFont="1" applyBorder="1"/>
    <xf numFmtId="3" fontId="6" fillId="0" borderId="39" xfId="0" applyNumberFormat="1" applyFont="1" applyBorder="1"/>
    <xf numFmtId="3" fontId="6" fillId="0" borderId="40" xfId="0" applyNumberFormat="1" applyFont="1" applyBorder="1"/>
    <xf numFmtId="3" fontId="6" fillId="0" borderId="43" xfId="0" applyNumberFormat="1" applyFont="1" applyBorder="1"/>
    <xf numFmtId="3" fontId="8" fillId="0" borderId="44" xfId="0" applyNumberFormat="1" applyFont="1" applyBorder="1"/>
    <xf numFmtId="0" fontId="6" fillId="0" borderId="46" xfId="0" applyFont="1" applyBorder="1"/>
    <xf numFmtId="0" fontId="6" fillId="0" borderId="38" xfId="0" applyFont="1" applyBorder="1" applyAlignment="1">
      <alignment horizontal="center"/>
    </xf>
    <xf numFmtId="3" fontId="6" fillId="0" borderId="0" xfId="0" applyNumberFormat="1" applyFont="1" applyAlignment="1"/>
    <xf numFmtId="3" fontId="6" fillId="0" borderId="3" xfId="0" applyNumberFormat="1" applyFont="1" applyBorder="1"/>
    <xf numFmtId="3" fontId="6" fillId="0" borderId="17" xfId="0" applyNumberFormat="1" applyFont="1" applyBorder="1"/>
    <xf numFmtId="3" fontId="8" fillId="0" borderId="19" xfId="0" applyNumberFormat="1" applyFont="1" applyBorder="1"/>
    <xf numFmtId="3" fontId="9" fillId="0" borderId="27" xfId="0" applyNumberFormat="1" applyFont="1" applyBorder="1"/>
    <xf numFmtId="0" fontId="9" fillId="0" borderId="5" xfId="0" applyFont="1" applyBorder="1"/>
    <xf numFmtId="3" fontId="9" fillId="0" borderId="5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21" xfId="0" applyNumberFormat="1" applyFont="1" applyBorder="1"/>
    <xf numFmtId="0" fontId="6" fillId="0" borderId="3" xfId="0" applyFont="1" applyBorder="1"/>
    <xf numFmtId="3" fontId="6" fillId="0" borderId="0" xfId="0" applyNumberFormat="1" applyFont="1"/>
    <xf numFmtId="0" fontId="6" fillId="0" borderId="0" xfId="0" applyFont="1" applyAlignment="1">
      <alignment horizontal="left"/>
    </xf>
    <xf numFmtId="3" fontId="6" fillId="0" borderId="25" xfId="0" applyNumberFormat="1" applyFont="1" applyBorder="1" applyAlignment="1">
      <alignment horizontal="right"/>
    </xf>
    <xf numFmtId="0" fontId="6" fillId="0" borderId="20" xfId="0" applyFont="1" applyBorder="1" applyAlignment="1">
      <alignment horizontal="center"/>
    </xf>
    <xf numFmtId="0" fontId="7" fillId="0" borderId="0" xfId="0" applyFont="1"/>
    <xf numFmtId="0" fontId="6" fillId="0" borderId="29" xfId="0" applyFont="1" applyBorder="1" applyAlignment="1">
      <alignment horizontal="center"/>
    </xf>
    <xf numFmtId="0" fontId="10" fillId="0" borderId="5" xfId="0" applyFont="1" applyBorder="1"/>
    <xf numFmtId="3" fontId="10" fillId="0" borderId="5" xfId="0" applyNumberFormat="1" applyFont="1" applyBorder="1"/>
    <xf numFmtId="3" fontId="10" fillId="0" borderId="19" xfId="0" applyNumberFormat="1" applyFont="1" applyBorder="1"/>
    <xf numFmtId="0" fontId="10" fillId="0" borderId="0" xfId="0" applyFont="1"/>
    <xf numFmtId="0" fontId="6" fillId="0" borderId="0" xfId="0" applyFont="1" applyBorder="1" applyAlignment="1">
      <alignment horizontal="center"/>
    </xf>
    <xf numFmtId="0" fontId="10" fillId="0" borderId="0" xfId="0" applyFont="1" applyBorder="1"/>
    <xf numFmtId="3" fontId="10" fillId="0" borderId="0" xfId="0" applyNumberFormat="1" applyFont="1" applyBorder="1"/>
    <xf numFmtId="3" fontId="6" fillId="0" borderId="0" xfId="0" applyNumberFormat="1" applyFont="1" applyBorder="1"/>
    <xf numFmtId="0" fontId="6" fillId="0" borderId="0" xfId="0" applyFont="1" applyBorder="1"/>
    <xf numFmtId="3" fontId="6" fillId="0" borderId="0" xfId="0" applyNumberFormat="1" applyFont="1" applyBorder="1" applyAlignment="1">
      <alignment horizontal="center"/>
    </xf>
    <xf numFmtId="0" fontId="6" fillId="0" borderId="11" xfId="0" applyFont="1" applyBorder="1"/>
    <xf numFmtId="3" fontId="6" fillId="0" borderId="37" xfId="0" applyNumberFormat="1" applyFont="1" applyBorder="1"/>
    <xf numFmtId="3" fontId="6" fillId="0" borderId="24" xfId="0" applyNumberFormat="1" applyFont="1" applyBorder="1"/>
    <xf numFmtId="0" fontId="6" fillId="0" borderId="8" xfId="0" applyFont="1" applyBorder="1"/>
    <xf numFmtId="3" fontId="6" fillId="0" borderId="10" xfId="0" applyNumberFormat="1" applyFont="1" applyBorder="1"/>
    <xf numFmtId="3" fontId="6" fillId="0" borderId="31" xfId="0" applyNumberFormat="1" applyFont="1" applyBorder="1"/>
    <xf numFmtId="3" fontId="6" fillId="0" borderId="48" xfId="0" applyNumberFormat="1" applyFont="1" applyBorder="1"/>
    <xf numFmtId="3" fontId="10" fillId="0" borderId="27" xfId="0" applyNumberFormat="1" applyFont="1" applyBorder="1"/>
    <xf numFmtId="0" fontId="6" fillId="0" borderId="26" xfId="0" applyFont="1" applyBorder="1" applyAlignment="1">
      <alignment horizontal="center"/>
    </xf>
    <xf numFmtId="3" fontId="6" fillId="0" borderId="11" xfId="0" applyNumberFormat="1" applyFont="1" applyBorder="1"/>
    <xf numFmtId="3" fontId="11" fillId="0" borderId="2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3" fontId="6" fillId="0" borderId="27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/>
    <xf numFmtId="3" fontId="6" fillId="0" borderId="41" xfId="0" applyNumberFormat="1" applyFont="1" applyBorder="1"/>
    <xf numFmtId="3" fontId="6" fillId="0" borderId="33" xfId="0" applyNumberFormat="1" applyFont="1" applyBorder="1"/>
    <xf numFmtId="0" fontId="6" fillId="0" borderId="13" xfId="0" applyFont="1" applyBorder="1"/>
    <xf numFmtId="3" fontId="6" fillId="0" borderId="30" xfId="0" applyNumberFormat="1" applyFont="1" applyBorder="1"/>
    <xf numFmtId="3" fontId="6" fillId="0" borderId="47" xfId="0" applyNumberFormat="1" applyFont="1" applyBorder="1"/>
    <xf numFmtId="3" fontId="6" fillId="0" borderId="34" xfId="0" applyNumberFormat="1" applyFont="1" applyBorder="1"/>
    <xf numFmtId="0" fontId="6" fillId="0" borderId="32" xfId="0" applyFont="1" applyBorder="1"/>
    <xf numFmtId="3" fontId="6" fillId="0" borderId="35" xfId="0" applyNumberFormat="1" applyFont="1" applyBorder="1"/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/>
    <xf numFmtId="0" fontId="10" fillId="0" borderId="4" xfId="0" applyFont="1" applyBorder="1"/>
    <xf numFmtId="0" fontId="6" fillId="0" borderId="36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10" fillId="0" borderId="0" xfId="0" applyNumberFormat="1" applyFont="1"/>
    <xf numFmtId="0" fontId="6" fillId="0" borderId="5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44" xfId="0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3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center"/>
    </xf>
    <xf numFmtId="0" fontId="13" fillId="0" borderId="3" xfId="0" quotePrefix="1" applyFont="1" applyBorder="1"/>
    <xf numFmtId="3" fontId="13" fillId="0" borderId="39" xfId="0" applyNumberFormat="1" applyFont="1" applyBorder="1"/>
    <xf numFmtId="3" fontId="13" fillId="0" borderId="16" xfId="0" applyNumberFormat="1" applyFont="1" applyBorder="1"/>
    <xf numFmtId="0" fontId="0" fillId="0" borderId="0" xfId="0" applyFont="1"/>
    <xf numFmtId="0" fontId="13" fillId="0" borderId="12" xfId="0" quotePrefix="1" applyFont="1" applyBorder="1"/>
    <xf numFmtId="3" fontId="13" fillId="0" borderId="42" xfId="0" applyNumberFormat="1" applyFont="1" applyBorder="1"/>
    <xf numFmtId="3" fontId="13" fillId="0" borderId="21" xfId="0" applyNumberFormat="1" applyFont="1" applyBorder="1"/>
    <xf numFmtId="0" fontId="13" fillId="0" borderId="6" xfId="0" quotePrefix="1" applyFont="1" applyBorder="1"/>
    <xf numFmtId="3" fontId="13" fillId="0" borderId="40" xfId="0" applyNumberFormat="1" applyFont="1" applyBorder="1"/>
    <xf numFmtId="0" fontId="8" fillId="0" borderId="3" xfId="0" quotePrefix="1" applyFont="1" applyBorder="1"/>
    <xf numFmtId="3" fontId="8" fillId="0" borderId="39" xfId="0" applyNumberFormat="1" applyFont="1" applyBorder="1"/>
    <xf numFmtId="3" fontId="8" fillId="0" borderId="16" xfId="0" applyNumberFormat="1" applyFont="1" applyBorder="1"/>
    <xf numFmtId="0" fontId="8" fillId="0" borderId="3" xfId="0" applyFont="1" applyBorder="1"/>
    <xf numFmtId="0" fontId="8" fillId="0" borderId="6" xfId="0" applyFont="1" applyBorder="1"/>
    <xf numFmtId="3" fontId="8" fillId="0" borderId="40" xfId="0" applyNumberFormat="1" applyFont="1" applyBorder="1"/>
    <xf numFmtId="3" fontId="8" fillId="0" borderId="37" xfId="0" applyNumberFormat="1" applyFont="1" applyBorder="1"/>
    <xf numFmtId="3" fontId="13" fillId="0" borderId="43" xfId="0" applyNumberFormat="1" applyFont="1" applyBorder="1"/>
    <xf numFmtId="0" fontId="13" fillId="0" borderId="7" xfId="0" quotePrefix="1" applyFont="1" applyBorder="1"/>
    <xf numFmtId="3" fontId="13" fillId="0" borderId="31" xfId="0" applyNumberFormat="1" applyFont="1" applyBorder="1"/>
    <xf numFmtId="0" fontId="8" fillId="0" borderId="7" xfId="0" quotePrefix="1" applyFont="1" applyBorder="1"/>
    <xf numFmtId="3" fontId="8" fillId="0" borderId="43" xfId="0" applyNumberFormat="1" applyFont="1" applyBorder="1"/>
    <xf numFmtId="3" fontId="8" fillId="0" borderId="31" xfId="0" applyNumberFormat="1" applyFont="1" applyBorder="1"/>
    <xf numFmtId="3" fontId="6" fillId="0" borderId="51" xfId="0" applyNumberFormat="1" applyFont="1" applyBorder="1"/>
    <xf numFmtId="0" fontId="8" fillId="0" borderId="4" xfId="0" applyFont="1" applyFill="1" applyBorder="1"/>
    <xf numFmtId="3" fontId="8" fillId="0" borderId="27" xfId="0" applyNumberFormat="1" applyFont="1" applyBorder="1"/>
    <xf numFmtId="3" fontId="8" fillId="0" borderId="2" xfId="0" applyNumberFormat="1" applyFont="1" applyBorder="1"/>
    <xf numFmtId="0" fontId="8" fillId="0" borderId="18" xfId="0" applyFont="1" applyFill="1" applyBorder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8" fillId="0" borderId="5" xfId="0" applyNumberFormat="1" applyFont="1" applyBorder="1"/>
    <xf numFmtId="0" fontId="13" fillId="0" borderId="46" xfId="0" applyFont="1" applyBorder="1"/>
    <xf numFmtId="3" fontId="13" fillId="0" borderId="48" xfId="0" applyNumberFormat="1" applyFont="1" applyBorder="1"/>
    <xf numFmtId="3" fontId="13" fillId="0" borderId="8" xfId="0" applyNumberFormat="1" applyFont="1" applyBorder="1"/>
    <xf numFmtId="0" fontId="10" fillId="0" borderId="12" xfId="0" applyFont="1" applyBorder="1"/>
    <xf numFmtId="3" fontId="10" fillId="0" borderId="42" xfId="0" applyNumberFormat="1" applyFont="1" applyBorder="1"/>
    <xf numFmtId="3" fontId="10" fillId="0" borderId="37" xfId="0" applyNumberFormat="1" applyFont="1" applyBorder="1"/>
    <xf numFmtId="0" fontId="10" fillId="0" borderId="3" xfId="0" quotePrefix="1" applyFont="1" applyBorder="1"/>
    <xf numFmtId="3" fontId="10" fillId="0" borderId="39" xfId="0" applyNumberFormat="1" applyFont="1" applyBorder="1"/>
    <xf numFmtId="3" fontId="10" fillId="0" borderId="16" xfId="0" applyNumberFormat="1" applyFont="1" applyBorder="1"/>
    <xf numFmtId="0" fontId="10" fillId="0" borderId="6" xfId="0" applyFont="1" applyBorder="1"/>
    <xf numFmtId="3" fontId="10" fillId="0" borderId="40" xfId="0" applyNumberFormat="1" applyFont="1" applyBorder="1"/>
    <xf numFmtId="0" fontId="10" fillId="0" borderId="3" xfId="0" applyFont="1" applyBorder="1"/>
    <xf numFmtId="0" fontId="8" fillId="0" borderId="5" xfId="0" applyFont="1" applyBorder="1"/>
    <xf numFmtId="3" fontId="6" fillId="0" borderId="37" xfId="0" applyNumberFormat="1" applyFont="1" applyBorder="1" applyAlignment="1">
      <alignment horizontal="center"/>
    </xf>
    <xf numFmtId="3" fontId="6" fillId="0" borderId="16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Fill="1" applyBorder="1"/>
    <xf numFmtId="0" fontId="13" fillId="0" borderId="32" xfId="0" quotePrefix="1" applyFont="1" applyBorder="1"/>
    <xf numFmtId="3" fontId="13" fillId="0" borderId="3" xfId="0" applyNumberFormat="1" applyFont="1" applyBorder="1"/>
    <xf numFmtId="3" fontId="13" fillId="0" borderId="47" xfId="0" applyNumberFormat="1" applyFont="1" applyBorder="1"/>
    <xf numFmtId="3" fontId="14" fillId="0" borderId="16" xfId="0" applyNumberFormat="1" applyFont="1" applyBorder="1"/>
    <xf numFmtId="3" fontId="14" fillId="0" borderId="39" xfId="0" applyNumberFormat="1" applyFont="1" applyBorder="1"/>
    <xf numFmtId="0" fontId="0" fillId="0" borderId="25" xfId="0" applyBorder="1"/>
    <xf numFmtId="3" fontId="6" fillId="0" borderId="19" xfId="0" applyNumberFormat="1" applyFont="1" applyBorder="1" applyAlignment="1">
      <alignment horizontal="right"/>
    </xf>
    <xf numFmtId="0" fontId="0" fillId="0" borderId="13" xfId="0" quotePrefix="1" applyFont="1" applyBorder="1" applyAlignment="1">
      <alignment horizontal="center"/>
    </xf>
    <xf numFmtId="0" fontId="0" fillId="0" borderId="32" xfId="0" quotePrefix="1" applyFont="1" applyBorder="1"/>
    <xf numFmtId="0" fontId="0" fillId="0" borderId="32" xfId="0" quotePrefix="1" applyBorder="1"/>
    <xf numFmtId="0" fontId="16" fillId="0" borderId="32" xfId="0" quotePrefix="1" applyFont="1" applyBorder="1"/>
    <xf numFmtId="0" fontId="16" fillId="0" borderId="53" xfId="0" quotePrefix="1" applyFont="1" applyBorder="1"/>
    <xf numFmtId="0" fontId="0" fillId="0" borderId="4" xfId="0" quotePrefix="1" applyFont="1" applyBorder="1"/>
    <xf numFmtId="0" fontId="0" fillId="0" borderId="30" xfId="0" applyBorder="1"/>
    <xf numFmtId="3" fontId="6" fillId="0" borderId="37" xfId="0" applyNumberFormat="1" applyFont="1" applyBorder="1" applyAlignment="1">
      <alignment horizontal="right"/>
    </xf>
    <xf numFmtId="3" fontId="15" fillId="0" borderId="16" xfId="0" applyNumberFormat="1" applyFont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right"/>
    </xf>
    <xf numFmtId="3" fontId="6" fillId="0" borderId="3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6" fillId="0" borderId="45" xfId="0" applyNumberFormat="1" applyFont="1" applyBorder="1" applyAlignment="1">
      <alignment horizontal="center" vertical="center" wrapText="1"/>
    </xf>
    <xf numFmtId="3" fontId="6" fillId="0" borderId="5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right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3" fontId="12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view="pageLayout" zoomScaleNormal="100" workbookViewId="0">
      <selection activeCell="E3" sqref="E3"/>
    </sheetView>
  </sheetViews>
  <sheetFormatPr defaultRowHeight="12.75" x14ac:dyDescent="0.2"/>
  <cols>
    <col min="1" max="1" width="8.28515625" bestFit="1" customWidth="1"/>
    <col min="2" max="2" width="64.140625" bestFit="1" customWidth="1"/>
    <col min="3" max="3" width="12.7109375" style="1" customWidth="1"/>
    <col min="4" max="4" width="12.28515625" style="1" customWidth="1"/>
  </cols>
  <sheetData>
    <row r="1" spans="1:4" s="18" customFormat="1" ht="15" x14ac:dyDescent="0.25">
      <c r="A1" s="171" t="s">
        <v>210</v>
      </c>
      <c r="B1" s="171"/>
      <c r="C1" s="171"/>
      <c r="D1" s="26"/>
    </row>
    <row r="2" spans="1:4" x14ac:dyDescent="0.2">
      <c r="A2" s="172" t="s">
        <v>154</v>
      </c>
      <c r="B2" s="172"/>
      <c r="C2" s="172"/>
    </row>
    <row r="3" spans="1:4" s="2" customFormat="1" ht="15" x14ac:dyDescent="0.25">
      <c r="A3" s="7"/>
      <c r="B3" s="150"/>
      <c r="C3" s="8"/>
      <c r="D3" s="16"/>
    </row>
    <row r="4" spans="1:4" s="2" customFormat="1" ht="15" customHeight="1" x14ac:dyDescent="0.2">
      <c r="A4" s="175" t="s">
        <v>81</v>
      </c>
      <c r="B4" s="177" t="s">
        <v>0</v>
      </c>
      <c r="C4" s="179" t="s">
        <v>85</v>
      </c>
      <c r="D4" s="173" t="s">
        <v>155</v>
      </c>
    </row>
    <row r="5" spans="1:4" s="2" customFormat="1" ht="27.75" customHeight="1" x14ac:dyDescent="0.2">
      <c r="A5" s="176"/>
      <c r="B5" s="178"/>
      <c r="C5" s="180"/>
      <c r="D5" s="174"/>
    </row>
    <row r="6" spans="1:4" s="2" customFormat="1" ht="15" x14ac:dyDescent="0.2">
      <c r="A6" s="90" t="s">
        <v>15</v>
      </c>
      <c r="B6" s="91" t="s">
        <v>16</v>
      </c>
      <c r="C6" s="93" t="s">
        <v>50</v>
      </c>
      <c r="D6" s="66" t="s">
        <v>51</v>
      </c>
    </row>
    <row r="7" spans="1:4" s="2" customFormat="1" ht="15" x14ac:dyDescent="0.25">
      <c r="A7" s="9" t="s">
        <v>12</v>
      </c>
      <c r="B7" s="107" t="s">
        <v>86</v>
      </c>
      <c r="C7" s="108">
        <v>2388</v>
      </c>
      <c r="D7" s="109">
        <v>2388</v>
      </c>
    </row>
    <row r="8" spans="1:4" s="2" customFormat="1" ht="15" x14ac:dyDescent="0.25">
      <c r="A8" s="10" t="s">
        <v>13</v>
      </c>
      <c r="B8" s="103" t="s">
        <v>87</v>
      </c>
      <c r="C8" s="104">
        <v>2294</v>
      </c>
      <c r="D8" s="105">
        <v>2592</v>
      </c>
    </row>
    <row r="9" spans="1:4" s="2" customFormat="1" ht="15" x14ac:dyDescent="0.25">
      <c r="A9" s="10" t="s">
        <v>17</v>
      </c>
      <c r="B9" s="103" t="s">
        <v>88</v>
      </c>
      <c r="C9" s="104">
        <v>100</v>
      </c>
      <c r="D9" s="105">
        <v>100</v>
      </c>
    </row>
    <row r="10" spans="1:4" s="2" customFormat="1" ht="15" x14ac:dyDescent="0.25">
      <c r="A10" s="10" t="s">
        <v>18</v>
      </c>
      <c r="B10" s="103" t="s">
        <v>89</v>
      </c>
      <c r="C10" s="104">
        <v>1547</v>
      </c>
      <c r="D10" s="105">
        <v>1548</v>
      </c>
    </row>
    <row r="11" spans="1:4" s="2" customFormat="1" ht="15" x14ac:dyDescent="0.25">
      <c r="A11" s="10" t="s">
        <v>19</v>
      </c>
      <c r="B11" s="103" t="s">
        <v>92</v>
      </c>
      <c r="C11" s="104">
        <v>4000</v>
      </c>
      <c r="D11" s="105">
        <v>4000</v>
      </c>
    </row>
    <row r="12" spans="1:4" s="2" customFormat="1" ht="15" x14ac:dyDescent="0.25">
      <c r="A12" s="10" t="s">
        <v>20</v>
      </c>
      <c r="B12" s="103" t="s">
        <v>161</v>
      </c>
      <c r="C12" s="104">
        <v>3</v>
      </c>
      <c r="D12" s="105">
        <v>5</v>
      </c>
    </row>
    <row r="13" spans="1:4" s="2" customFormat="1" ht="15" x14ac:dyDescent="0.25">
      <c r="A13" s="10" t="s">
        <v>21</v>
      </c>
      <c r="B13" s="103" t="s">
        <v>160</v>
      </c>
      <c r="C13" s="104">
        <v>5</v>
      </c>
      <c r="D13" s="105">
        <v>68</v>
      </c>
    </row>
    <row r="14" spans="1:4" s="2" customFormat="1" ht="15" x14ac:dyDescent="0.25">
      <c r="A14" s="10" t="s">
        <v>22</v>
      </c>
      <c r="B14" s="103" t="s">
        <v>162</v>
      </c>
      <c r="C14" s="104">
        <v>667</v>
      </c>
      <c r="D14" s="105">
        <v>1606</v>
      </c>
    </row>
    <row r="15" spans="1:4" s="2" customFormat="1" ht="15" x14ac:dyDescent="0.25">
      <c r="A15" s="10" t="s">
        <v>23</v>
      </c>
      <c r="B15" s="12" t="s">
        <v>159</v>
      </c>
      <c r="C15" s="20">
        <f>SUM(C7:C14)</f>
        <v>11004</v>
      </c>
      <c r="D15" s="11">
        <f>SUM(D7:D14)</f>
        <v>12307</v>
      </c>
    </row>
    <row r="16" spans="1:4" s="106" customFormat="1" ht="15" x14ac:dyDescent="0.25">
      <c r="A16" s="10" t="s">
        <v>24</v>
      </c>
      <c r="B16" s="103" t="s">
        <v>90</v>
      </c>
      <c r="C16" s="104">
        <v>11381</v>
      </c>
      <c r="D16" s="105">
        <v>12679</v>
      </c>
    </row>
    <row r="17" spans="1:4" s="4" customFormat="1" ht="15" x14ac:dyDescent="0.25">
      <c r="A17" s="10" t="s">
        <v>25</v>
      </c>
      <c r="B17" s="103" t="s">
        <v>91</v>
      </c>
      <c r="C17" s="104">
        <v>1176</v>
      </c>
      <c r="D17" s="105">
        <v>1680</v>
      </c>
    </row>
    <row r="18" spans="1:4" s="4" customFormat="1" ht="15" x14ac:dyDescent="0.25">
      <c r="A18" s="10" t="s">
        <v>26</v>
      </c>
      <c r="B18" s="12" t="s">
        <v>93</v>
      </c>
      <c r="C18" s="20">
        <f>SUM(C16:C17)</f>
        <v>12557</v>
      </c>
      <c r="D18" s="11">
        <f>SUM(D16:D17)</f>
        <v>14359</v>
      </c>
    </row>
    <row r="19" spans="1:4" s="5" customFormat="1" ht="15" x14ac:dyDescent="0.25">
      <c r="A19" s="10" t="s">
        <v>27</v>
      </c>
      <c r="B19" s="103" t="s">
        <v>94</v>
      </c>
      <c r="C19" s="104">
        <v>4716</v>
      </c>
      <c r="D19" s="105">
        <v>3953</v>
      </c>
    </row>
    <row r="20" spans="1:4" s="5" customFormat="1" ht="15" x14ac:dyDescent="0.25">
      <c r="A20" s="10" t="s">
        <v>28</v>
      </c>
      <c r="B20" s="110" t="s">
        <v>95</v>
      </c>
      <c r="C20" s="111">
        <v>3228</v>
      </c>
      <c r="D20" s="105">
        <v>3741</v>
      </c>
    </row>
    <row r="21" spans="1:4" s="5" customFormat="1" ht="15" x14ac:dyDescent="0.25">
      <c r="A21" s="10" t="s">
        <v>29</v>
      </c>
      <c r="B21" s="103" t="s">
        <v>96</v>
      </c>
      <c r="C21" s="104">
        <v>8500</v>
      </c>
      <c r="D21" s="105">
        <v>1250</v>
      </c>
    </row>
    <row r="22" spans="1:4" s="5" customFormat="1" ht="15" x14ac:dyDescent="0.25">
      <c r="A22" s="10" t="s">
        <v>30</v>
      </c>
      <c r="B22" s="36" t="s">
        <v>153</v>
      </c>
      <c r="C22" s="20">
        <f>SUM(C19:C21)</f>
        <v>16444</v>
      </c>
      <c r="D22" s="11">
        <f>SUM(D19:D21)</f>
        <v>8944</v>
      </c>
    </row>
    <row r="23" spans="1:4" s="5" customFormat="1" ht="15" x14ac:dyDescent="0.25">
      <c r="A23" s="10" t="s">
        <v>31</v>
      </c>
      <c r="B23" s="12" t="s">
        <v>97</v>
      </c>
      <c r="C23" s="20">
        <v>762</v>
      </c>
      <c r="D23" s="11">
        <v>1200</v>
      </c>
    </row>
    <row r="24" spans="1:4" s="2" customFormat="1" ht="15" x14ac:dyDescent="0.25">
      <c r="A24" s="10" t="s">
        <v>32</v>
      </c>
      <c r="B24" s="12" t="s">
        <v>98</v>
      </c>
      <c r="C24" s="20">
        <v>6028</v>
      </c>
      <c r="D24" s="11">
        <v>7875</v>
      </c>
    </row>
    <row r="25" spans="1:4" s="2" customFormat="1" ht="15.75" x14ac:dyDescent="0.25">
      <c r="A25" s="10" t="s">
        <v>33</v>
      </c>
      <c r="B25" s="112" t="s">
        <v>99</v>
      </c>
      <c r="C25" s="113">
        <f>SUM(C22:C24)+C18+C15</f>
        <v>46795</v>
      </c>
      <c r="D25" s="114">
        <f>SUM(D22:D24)+D18+D15</f>
        <v>44685</v>
      </c>
    </row>
    <row r="26" spans="1:4" s="2" customFormat="1" ht="15" x14ac:dyDescent="0.25">
      <c r="A26" s="10" t="s">
        <v>34</v>
      </c>
      <c r="B26" s="14" t="s">
        <v>100</v>
      </c>
      <c r="C26" s="22">
        <v>2431</v>
      </c>
      <c r="D26" s="11">
        <v>2500</v>
      </c>
    </row>
    <row r="27" spans="1:4" s="2" customFormat="1" ht="15" x14ac:dyDescent="0.25">
      <c r="A27" s="10" t="s">
        <v>35</v>
      </c>
      <c r="B27" s="12" t="s">
        <v>101</v>
      </c>
      <c r="C27" s="20">
        <v>2700</v>
      </c>
      <c r="D27" s="11">
        <v>3000</v>
      </c>
    </row>
    <row r="28" spans="1:4" s="2" customFormat="1" ht="15" x14ac:dyDescent="0.25">
      <c r="A28" s="10" t="s">
        <v>36</v>
      </c>
      <c r="B28" s="12" t="s">
        <v>102</v>
      </c>
      <c r="C28" s="20">
        <v>4000</v>
      </c>
      <c r="D28" s="11">
        <v>5000</v>
      </c>
    </row>
    <row r="29" spans="1:4" s="2" customFormat="1" ht="15" x14ac:dyDescent="0.25">
      <c r="A29" s="10" t="s">
        <v>37</v>
      </c>
      <c r="B29" s="12" t="s">
        <v>103</v>
      </c>
      <c r="C29" s="20">
        <v>2500</v>
      </c>
      <c r="D29" s="11">
        <v>2500</v>
      </c>
    </row>
    <row r="30" spans="1:4" s="2" customFormat="1" ht="15" x14ac:dyDescent="0.25">
      <c r="A30" s="10" t="s">
        <v>38</v>
      </c>
      <c r="B30" s="12" t="s">
        <v>104</v>
      </c>
      <c r="C30" s="20">
        <v>30</v>
      </c>
      <c r="D30" s="11">
        <v>0</v>
      </c>
    </row>
    <row r="31" spans="1:4" s="5" customFormat="1" ht="15" x14ac:dyDescent="0.25">
      <c r="A31" s="10" t="s">
        <v>39</v>
      </c>
      <c r="B31" s="12" t="s">
        <v>105</v>
      </c>
      <c r="C31" s="20">
        <v>10</v>
      </c>
      <c r="D31" s="11">
        <v>40</v>
      </c>
    </row>
    <row r="32" spans="1:4" s="2" customFormat="1" ht="15" x14ac:dyDescent="0.25">
      <c r="A32" s="10" t="s">
        <v>40</v>
      </c>
      <c r="B32" s="15" t="s">
        <v>106</v>
      </c>
      <c r="C32" s="21">
        <v>200</v>
      </c>
      <c r="D32" s="11">
        <v>200</v>
      </c>
    </row>
    <row r="33" spans="1:4" s="2" customFormat="1" ht="15.75" x14ac:dyDescent="0.25">
      <c r="A33" s="10" t="s">
        <v>41</v>
      </c>
      <c r="B33" s="112" t="s">
        <v>64</v>
      </c>
      <c r="C33" s="113">
        <f>SUM(C26:C32)</f>
        <v>11871</v>
      </c>
      <c r="D33" s="114">
        <f>SUM(D26:D32)</f>
        <v>13240</v>
      </c>
    </row>
    <row r="34" spans="1:4" s="2" customFormat="1" ht="15.75" x14ac:dyDescent="0.25">
      <c r="A34" s="10" t="s">
        <v>57</v>
      </c>
      <c r="B34" s="12" t="s">
        <v>163</v>
      </c>
      <c r="C34" s="156">
        <v>50</v>
      </c>
      <c r="D34" s="155">
        <v>20</v>
      </c>
    </row>
    <row r="35" spans="1:4" s="2" customFormat="1" ht="15" x14ac:dyDescent="0.25">
      <c r="A35" s="10" t="s">
        <v>58</v>
      </c>
      <c r="B35" s="12" t="s">
        <v>107</v>
      </c>
      <c r="C35" s="20">
        <v>2220</v>
      </c>
      <c r="D35" s="11">
        <v>2375</v>
      </c>
    </row>
    <row r="36" spans="1:4" s="2" customFormat="1" ht="15" x14ac:dyDescent="0.25">
      <c r="A36" s="10" t="s">
        <v>59</v>
      </c>
      <c r="B36" s="12" t="s">
        <v>108</v>
      </c>
      <c r="C36" s="20">
        <v>698</v>
      </c>
      <c r="D36" s="11">
        <v>732</v>
      </c>
    </row>
    <row r="37" spans="1:4" s="2" customFormat="1" ht="15" x14ac:dyDescent="0.25">
      <c r="A37" s="10" t="s">
        <v>60</v>
      </c>
      <c r="B37" s="12" t="s">
        <v>109</v>
      </c>
      <c r="C37" s="20">
        <v>260</v>
      </c>
      <c r="D37" s="11">
        <v>200</v>
      </c>
    </row>
    <row r="38" spans="1:4" s="5" customFormat="1" ht="15.75" x14ac:dyDescent="0.25">
      <c r="A38" s="10" t="s">
        <v>42</v>
      </c>
      <c r="B38" s="115" t="s">
        <v>110</v>
      </c>
      <c r="C38" s="113">
        <f>SUM(C34:C37)</f>
        <v>3228</v>
      </c>
      <c r="D38" s="114">
        <f>SUM(D34:D37)</f>
        <v>3327</v>
      </c>
    </row>
    <row r="39" spans="1:4" s="2" customFormat="1" ht="15" x14ac:dyDescent="0.25">
      <c r="A39" s="10" t="s">
        <v>43</v>
      </c>
      <c r="B39" s="12" t="s">
        <v>111</v>
      </c>
      <c r="C39" s="20">
        <v>30</v>
      </c>
      <c r="D39" s="11">
        <v>30</v>
      </c>
    </row>
    <row r="40" spans="1:4" s="3" customFormat="1" ht="15.75" x14ac:dyDescent="0.25">
      <c r="A40" s="10" t="s">
        <v>44</v>
      </c>
      <c r="B40" s="115" t="s">
        <v>112</v>
      </c>
      <c r="C40" s="113">
        <f>SUM(C39)</f>
        <v>30</v>
      </c>
      <c r="D40" s="114">
        <f>SUM(D39)</f>
        <v>30</v>
      </c>
    </row>
    <row r="41" spans="1:4" s="3" customFormat="1" ht="15" x14ac:dyDescent="0.25">
      <c r="A41" s="10" t="s">
        <v>45</v>
      </c>
      <c r="B41" s="15" t="s">
        <v>164</v>
      </c>
      <c r="C41" s="21">
        <v>0</v>
      </c>
      <c r="D41" s="11">
        <v>60</v>
      </c>
    </row>
    <row r="42" spans="1:4" s="3" customFormat="1" ht="15.75" x14ac:dyDescent="0.25">
      <c r="A42" s="10" t="s">
        <v>61</v>
      </c>
      <c r="B42" s="112" t="s">
        <v>113</v>
      </c>
      <c r="C42" s="113">
        <f>SUM(C41)</f>
        <v>0</v>
      </c>
      <c r="D42" s="114">
        <f>SUM(D41)</f>
        <v>60</v>
      </c>
    </row>
    <row r="43" spans="1:4" s="3" customFormat="1" ht="15" x14ac:dyDescent="0.25">
      <c r="A43" s="10" t="s">
        <v>46</v>
      </c>
      <c r="B43" s="12" t="s">
        <v>114</v>
      </c>
      <c r="C43" s="20">
        <v>9857</v>
      </c>
      <c r="D43" s="11">
        <v>12742</v>
      </c>
    </row>
    <row r="44" spans="1:4" s="3" customFormat="1" ht="15" x14ac:dyDescent="0.25">
      <c r="A44" s="10" t="s">
        <v>47</v>
      </c>
      <c r="B44" s="12" t="s">
        <v>115</v>
      </c>
      <c r="C44" s="20">
        <v>20279</v>
      </c>
      <c r="D44" s="11">
        <v>30105</v>
      </c>
    </row>
    <row r="45" spans="1:4" s="6" customFormat="1" ht="18.75" x14ac:dyDescent="0.3">
      <c r="A45" s="17" t="s">
        <v>48</v>
      </c>
      <c r="B45" s="31" t="s">
        <v>2</v>
      </c>
      <c r="C45" s="32">
        <f>SUM(C42:C44)+C40+C38+C25+C33</f>
        <v>92060</v>
      </c>
      <c r="D45" s="30">
        <f>SUM(D42:D44)+D40+D38+D33+D25</f>
        <v>104189</v>
      </c>
    </row>
  </sheetData>
  <mergeCells count="6">
    <mergeCell ref="A1:C1"/>
    <mergeCell ref="A2:C2"/>
    <mergeCell ref="D4:D5"/>
    <mergeCell ref="A4:A5"/>
    <mergeCell ref="B4:B5"/>
    <mergeCell ref="C4:C5"/>
  </mergeCells>
  <phoneticPr fontId="0" type="noConversion"/>
  <printOptions horizontalCentered="1"/>
  <pageMargins left="0.55118110236220474" right="0.55118110236220474" top="0.98425196850393704" bottom="0.39370078740157483" header="0.51181102362204722" footer="0.51181102362204722"/>
  <pageSetup paperSize="9" scale="85" orientation="portrait" r:id="rId1"/>
  <headerFooter alignWithMargins="0">
    <oddHeader>&amp;C&amp;"Arial CE,Félkövér"TALIÁNDÖRÖGD KÖZSÉG ÖNKORMÁNYZATA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view="pageLayout" zoomScaleNormal="100" workbookViewId="0">
      <selection activeCell="B3" sqref="B3"/>
    </sheetView>
  </sheetViews>
  <sheetFormatPr defaultRowHeight="15" x14ac:dyDescent="0.25"/>
  <cols>
    <col min="1" max="1" width="7.140625" style="7" customWidth="1"/>
    <col min="2" max="2" width="61.140625" style="7" bestFit="1" customWidth="1"/>
    <col min="3" max="4" width="12.28515625" style="37" customWidth="1"/>
    <col min="5" max="16384" width="9.140625" style="7"/>
  </cols>
  <sheetData>
    <row r="1" spans="1:4" x14ac:dyDescent="0.25">
      <c r="B1" s="181" t="s">
        <v>209</v>
      </c>
      <c r="C1" s="181"/>
    </row>
    <row r="2" spans="1:4" x14ac:dyDescent="0.25">
      <c r="B2" s="8"/>
      <c r="C2" s="8"/>
    </row>
    <row r="3" spans="1:4" x14ac:dyDescent="0.25">
      <c r="B3" s="38" t="s">
        <v>156</v>
      </c>
    </row>
    <row r="4" spans="1:4" ht="15" customHeight="1" x14ac:dyDescent="0.25">
      <c r="B4" s="150"/>
      <c r="C4" s="8"/>
      <c r="D4" s="39"/>
    </row>
    <row r="5" spans="1:4" ht="15" customHeight="1" x14ac:dyDescent="0.25">
      <c r="A5" s="182" t="s">
        <v>83</v>
      </c>
      <c r="B5" s="184" t="s">
        <v>3</v>
      </c>
      <c r="C5" s="186" t="s">
        <v>85</v>
      </c>
      <c r="D5" s="179" t="s">
        <v>155</v>
      </c>
    </row>
    <row r="6" spans="1:4" ht="27.75" customHeight="1" x14ac:dyDescent="0.25">
      <c r="A6" s="183"/>
      <c r="B6" s="185"/>
      <c r="C6" s="187"/>
      <c r="D6" s="180"/>
    </row>
    <row r="7" spans="1:4" ht="12.75" customHeight="1" x14ac:dyDescent="0.25">
      <c r="A7" s="64" t="s">
        <v>15</v>
      </c>
      <c r="B7" s="65" t="s">
        <v>16</v>
      </c>
      <c r="C7" s="94" t="s">
        <v>50</v>
      </c>
      <c r="D7" s="92" t="s">
        <v>51</v>
      </c>
    </row>
    <row r="8" spans="1:4" s="41" customFormat="1" ht="15.75" x14ac:dyDescent="0.25">
      <c r="A8" s="40" t="s">
        <v>12</v>
      </c>
      <c r="B8" s="116" t="s">
        <v>9</v>
      </c>
      <c r="C8" s="117">
        <v>14081</v>
      </c>
      <c r="D8" s="118">
        <v>12823</v>
      </c>
    </row>
    <row r="9" spans="1:4" s="41" customFormat="1" ht="15.75" x14ac:dyDescent="0.25">
      <c r="A9" s="10" t="s">
        <v>13</v>
      </c>
      <c r="B9" s="115" t="s">
        <v>4</v>
      </c>
      <c r="C9" s="113">
        <v>2767</v>
      </c>
      <c r="D9" s="114">
        <v>2680</v>
      </c>
    </row>
    <row r="10" spans="1:4" s="41" customFormat="1" x14ac:dyDescent="0.25">
      <c r="A10" s="10" t="s">
        <v>17</v>
      </c>
      <c r="B10" s="12" t="s">
        <v>65</v>
      </c>
      <c r="C10" s="20">
        <v>3028</v>
      </c>
      <c r="D10" s="11">
        <v>3580</v>
      </c>
    </row>
    <row r="11" spans="1:4" x14ac:dyDescent="0.25">
      <c r="A11" s="10" t="s">
        <v>18</v>
      </c>
      <c r="B11" s="12" t="s">
        <v>66</v>
      </c>
      <c r="C11" s="20">
        <v>580</v>
      </c>
      <c r="D11" s="11">
        <v>630</v>
      </c>
    </row>
    <row r="12" spans="1:4" x14ac:dyDescent="0.25">
      <c r="A12" s="10" t="s">
        <v>19</v>
      </c>
      <c r="B12" s="12" t="s">
        <v>67</v>
      </c>
      <c r="C12" s="20">
        <v>6328</v>
      </c>
      <c r="D12" s="11">
        <v>8798</v>
      </c>
    </row>
    <row r="13" spans="1:4" x14ac:dyDescent="0.25">
      <c r="A13" s="10" t="s">
        <v>20</v>
      </c>
      <c r="B13" s="12" t="s">
        <v>117</v>
      </c>
      <c r="C13" s="20">
        <v>986</v>
      </c>
      <c r="D13" s="11">
        <v>1438</v>
      </c>
    </row>
    <row r="14" spans="1:4" x14ac:dyDescent="0.25">
      <c r="A14" s="10" t="s">
        <v>21</v>
      </c>
      <c r="B14" s="12" t="s">
        <v>118</v>
      </c>
      <c r="C14" s="20">
        <v>2423</v>
      </c>
      <c r="D14" s="11">
        <v>2475</v>
      </c>
    </row>
    <row r="15" spans="1:4" ht="15.75" x14ac:dyDescent="0.25">
      <c r="A15" s="10" t="s">
        <v>22</v>
      </c>
      <c r="B15" s="112" t="s">
        <v>68</v>
      </c>
      <c r="C15" s="113">
        <f>SUM(C10:C14)</f>
        <v>13345</v>
      </c>
      <c r="D15" s="114">
        <f>SUM(D10:D14)</f>
        <v>16921</v>
      </c>
    </row>
    <row r="16" spans="1:4" x14ac:dyDescent="0.25">
      <c r="A16" s="10" t="s">
        <v>23</v>
      </c>
      <c r="B16" s="12" t="s">
        <v>116</v>
      </c>
      <c r="C16" s="20">
        <v>850</v>
      </c>
      <c r="D16" s="11">
        <v>1134</v>
      </c>
    </row>
    <row r="17" spans="1:4" x14ac:dyDescent="0.25">
      <c r="A17" s="10" t="s">
        <v>24</v>
      </c>
      <c r="B17" s="12" t="s">
        <v>165</v>
      </c>
      <c r="C17" s="20">
        <v>7120</v>
      </c>
      <c r="D17" s="11">
        <v>1250</v>
      </c>
    </row>
    <row r="18" spans="1:4" s="41" customFormat="1" x14ac:dyDescent="0.25">
      <c r="A18" s="10" t="s">
        <v>25</v>
      </c>
      <c r="B18" s="12" t="s">
        <v>119</v>
      </c>
      <c r="C18" s="20">
        <v>2500</v>
      </c>
      <c r="D18" s="11">
        <v>2500</v>
      </c>
    </row>
    <row r="19" spans="1:4" s="41" customFormat="1" x14ac:dyDescent="0.25">
      <c r="A19" s="10" t="s">
        <v>26</v>
      </c>
      <c r="B19" s="103" t="s">
        <v>120</v>
      </c>
      <c r="C19" s="104">
        <v>120</v>
      </c>
      <c r="D19" s="105">
        <v>160</v>
      </c>
    </row>
    <row r="20" spans="1:4" s="41" customFormat="1" x14ac:dyDescent="0.25">
      <c r="A20" s="10" t="s">
        <v>27</v>
      </c>
      <c r="B20" s="103" t="s">
        <v>121</v>
      </c>
      <c r="C20" s="104">
        <v>120</v>
      </c>
      <c r="D20" s="105">
        <v>140</v>
      </c>
    </row>
    <row r="21" spans="1:4" s="41" customFormat="1" x14ac:dyDescent="0.25">
      <c r="A21" s="42" t="s">
        <v>28</v>
      </c>
      <c r="B21" s="120" t="s">
        <v>166</v>
      </c>
      <c r="C21" s="119">
        <v>360</v>
      </c>
      <c r="D21" s="105">
        <v>350</v>
      </c>
    </row>
    <row r="22" spans="1:4" s="41" customFormat="1" x14ac:dyDescent="0.25">
      <c r="A22" s="42" t="s">
        <v>29</v>
      </c>
      <c r="B22" s="120" t="s">
        <v>122</v>
      </c>
      <c r="C22" s="119">
        <v>80</v>
      </c>
      <c r="D22" s="121">
        <v>100</v>
      </c>
    </row>
    <row r="23" spans="1:4" s="41" customFormat="1" x14ac:dyDescent="0.25">
      <c r="A23" s="42" t="s">
        <v>30</v>
      </c>
      <c r="B23" s="120" t="s">
        <v>167</v>
      </c>
      <c r="C23" s="119">
        <v>40</v>
      </c>
      <c r="D23" s="121">
        <v>300</v>
      </c>
    </row>
    <row r="24" spans="1:4" s="41" customFormat="1" x14ac:dyDescent="0.25">
      <c r="A24" s="42" t="s">
        <v>31</v>
      </c>
      <c r="B24" s="14" t="s">
        <v>123</v>
      </c>
      <c r="C24" s="22">
        <f>SUM(C19:C23)</f>
        <v>720</v>
      </c>
      <c r="D24" s="58">
        <f>SUM(D19:D23)</f>
        <v>1050</v>
      </c>
    </row>
    <row r="25" spans="1:4" s="41" customFormat="1" ht="15.75" x14ac:dyDescent="0.25">
      <c r="A25" s="42" t="s">
        <v>32</v>
      </c>
      <c r="B25" s="122" t="s">
        <v>124</v>
      </c>
      <c r="C25" s="123">
        <f>SUM(C16:C18)+C24</f>
        <v>11190</v>
      </c>
      <c r="D25" s="124">
        <f>SUM(D16:D18)+D24</f>
        <v>5934</v>
      </c>
    </row>
    <row r="26" spans="1:4" s="41" customFormat="1" x14ac:dyDescent="0.25">
      <c r="A26" s="42" t="s">
        <v>33</v>
      </c>
      <c r="B26" s="14" t="s">
        <v>168</v>
      </c>
      <c r="C26" s="22">
        <v>0</v>
      </c>
      <c r="D26" s="58">
        <v>1133</v>
      </c>
    </row>
    <row r="27" spans="1:4" s="41" customFormat="1" x14ac:dyDescent="0.25">
      <c r="A27" s="42" t="s">
        <v>34</v>
      </c>
      <c r="B27" s="14" t="s">
        <v>125</v>
      </c>
      <c r="C27" s="22">
        <v>1485</v>
      </c>
      <c r="D27" s="58">
        <v>1600</v>
      </c>
    </row>
    <row r="28" spans="1:4" s="41" customFormat="1" x14ac:dyDescent="0.25">
      <c r="A28" s="42" t="s">
        <v>35</v>
      </c>
      <c r="B28" s="14" t="s">
        <v>198</v>
      </c>
      <c r="C28" s="22">
        <v>138</v>
      </c>
      <c r="D28" s="58">
        <v>238</v>
      </c>
    </row>
    <row r="29" spans="1:4" s="41" customFormat="1" x14ac:dyDescent="0.25">
      <c r="A29" s="42" t="s">
        <v>36</v>
      </c>
      <c r="B29" s="14" t="s">
        <v>69</v>
      </c>
      <c r="C29" s="22">
        <v>590</v>
      </c>
      <c r="D29" s="58">
        <v>1000</v>
      </c>
    </row>
    <row r="30" spans="1:4" s="41" customFormat="1" ht="15.75" x14ac:dyDescent="0.25">
      <c r="A30" s="42" t="s">
        <v>37</v>
      </c>
      <c r="B30" s="122" t="s">
        <v>70</v>
      </c>
      <c r="C30" s="123">
        <f>SUM(C26:C29)</f>
        <v>2213</v>
      </c>
      <c r="D30" s="124">
        <f>SUM(D26:D29)</f>
        <v>3971</v>
      </c>
    </row>
    <row r="31" spans="1:4" s="41" customFormat="1" x14ac:dyDescent="0.25">
      <c r="A31" s="42" t="s">
        <v>38</v>
      </c>
      <c r="B31" s="14" t="s">
        <v>126</v>
      </c>
      <c r="C31" s="22">
        <v>3000</v>
      </c>
      <c r="D31" s="58">
        <v>2360</v>
      </c>
    </row>
    <row r="32" spans="1:4" s="41" customFormat="1" x14ac:dyDescent="0.25">
      <c r="A32" s="42" t="s">
        <v>39</v>
      </c>
      <c r="B32" s="14" t="s">
        <v>118</v>
      </c>
      <c r="C32" s="22">
        <v>616</v>
      </c>
      <c r="D32" s="58">
        <v>640</v>
      </c>
    </row>
    <row r="33" spans="1:5" s="41" customFormat="1" x14ac:dyDescent="0.25">
      <c r="A33" s="42" t="s">
        <v>40</v>
      </c>
      <c r="B33" s="14" t="s">
        <v>127</v>
      </c>
      <c r="C33" s="22">
        <v>20000</v>
      </c>
      <c r="D33" s="58">
        <v>23000</v>
      </c>
    </row>
    <row r="34" spans="1:5" s="41" customFormat="1" x14ac:dyDescent="0.25">
      <c r="A34" s="42" t="s">
        <v>41</v>
      </c>
      <c r="B34" s="14" t="s">
        <v>118</v>
      </c>
      <c r="C34" s="22">
        <v>4000</v>
      </c>
      <c r="D34" s="58">
        <v>5800</v>
      </c>
    </row>
    <row r="35" spans="1:5" s="41" customFormat="1" x14ac:dyDescent="0.25">
      <c r="A35" s="42" t="s">
        <v>57</v>
      </c>
      <c r="B35" s="14" t="s">
        <v>63</v>
      </c>
      <c r="C35" s="22">
        <v>17448</v>
      </c>
      <c r="D35" s="11">
        <v>17013</v>
      </c>
    </row>
    <row r="36" spans="1:5" s="41" customFormat="1" x14ac:dyDescent="0.25">
      <c r="A36" s="42" t="s">
        <v>58</v>
      </c>
      <c r="B36" s="14" t="s">
        <v>128</v>
      </c>
      <c r="C36" s="22">
        <v>1700</v>
      </c>
      <c r="D36" s="58">
        <v>4666</v>
      </c>
    </row>
    <row r="37" spans="1:5" s="41" customFormat="1" x14ac:dyDescent="0.25">
      <c r="A37" s="42" t="s">
        <v>59</v>
      </c>
      <c r="B37" s="14" t="s">
        <v>129</v>
      </c>
      <c r="C37" s="22">
        <v>1700</v>
      </c>
      <c r="D37" s="58">
        <v>8381</v>
      </c>
    </row>
    <row r="38" spans="1:5" s="46" customFormat="1" ht="18.75" x14ac:dyDescent="0.3">
      <c r="A38" s="13" t="s">
        <v>60</v>
      </c>
      <c r="B38" s="31" t="s">
        <v>6</v>
      </c>
      <c r="C38" s="32">
        <f>SUM(C30:C37)+C25+C15+C9+C8</f>
        <v>92060</v>
      </c>
      <c r="D38" s="30">
        <f>SUM(D30:D37)+D25+D15+D9+D8</f>
        <v>104189</v>
      </c>
    </row>
    <row r="40" spans="1:5" x14ac:dyDescent="0.25">
      <c r="B40" s="7" t="s">
        <v>53</v>
      </c>
      <c r="C40" s="50"/>
      <c r="E40" s="51"/>
    </row>
    <row r="41" spans="1:5" x14ac:dyDescent="0.25">
      <c r="A41" s="25" t="s">
        <v>12</v>
      </c>
      <c r="B41" s="53" t="s">
        <v>7</v>
      </c>
      <c r="C41" s="54"/>
    </row>
    <row r="42" spans="1:5" x14ac:dyDescent="0.25">
      <c r="A42" s="10" t="s">
        <v>13</v>
      </c>
      <c r="B42" s="15" t="s">
        <v>54</v>
      </c>
      <c r="C42" s="11">
        <v>1</v>
      </c>
    </row>
    <row r="43" spans="1:5" x14ac:dyDescent="0.25">
      <c r="A43" s="10" t="s">
        <v>17</v>
      </c>
      <c r="B43" s="12" t="s">
        <v>55</v>
      </c>
      <c r="C43" s="55">
        <v>1</v>
      </c>
    </row>
    <row r="44" spans="1:5" x14ac:dyDescent="0.25">
      <c r="A44" s="10" t="s">
        <v>18</v>
      </c>
      <c r="B44" s="36" t="s">
        <v>49</v>
      </c>
      <c r="C44" s="11">
        <v>7</v>
      </c>
    </row>
    <row r="45" spans="1:5" x14ac:dyDescent="0.25">
      <c r="A45" s="42" t="s">
        <v>19</v>
      </c>
      <c r="B45" s="56" t="s">
        <v>169</v>
      </c>
      <c r="C45" s="28">
        <v>1</v>
      </c>
    </row>
    <row r="46" spans="1:5" x14ac:dyDescent="0.25">
      <c r="A46" s="13" t="s">
        <v>20</v>
      </c>
      <c r="B46" s="43" t="s">
        <v>8</v>
      </c>
      <c r="C46" s="45">
        <f>SUM(C41:C45)</f>
        <v>10</v>
      </c>
    </row>
    <row r="49" spans="3:3" x14ac:dyDescent="0.25">
      <c r="C49" s="50"/>
    </row>
  </sheetData>
  <mergeCells count="5">
    <mergeCell ref="D5:D6"/>
    <mergeCell ref="B1:C1"/>
    <mergeCell ref="A5:A6"/>
    <mergeCell ref="B5:B6"/>
    <mergeCell ref="C5:C6"/>
  </mergeCells>
  <phoneticPr fontId="0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>
    <oddHeader>&amp;C&amp;"Arial CE,Félkövér"TALIÁNDÖRÖGD KÖZSÉG ÖNKORMÁNYZATA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view="pageLayout" topLeftCell="B1" zoomScaleNormal="100" workbookViewId="0">
      <selection activeCell="B4" sqref="B4"/>
    </sheetView>
  </sheetViews>
  <sheetFormatPr defaultRowHeight="15" x14ac:dyDescent="0.25"/>
  <cols>
    <col min="1" max="1" width="6.5703125" style="7" customWidth="1"/>
    <col min="2" max="2" width="49.85546875" style="7" bestFit="1" customWidth="1"/>
    <col min="3" max="3" width="10.7109375" style="37" customWidth="1"/>
    <col min="4" max="4" width="0.85546875" style="37" customWidth="1"/>
    <col min="5" max="5" width="49.85546875" style="7" customWidth="1"/>
    <col min="6" max="6" width="10.7109375" style="37" customWidth="1"/>
    <col min="7" max="16384" width="9.140625" style="7"/>
  </cols>
  <sheetData>
    <row r="1" spans="1:6" x14ac:dyDescent="0.25">
      <c r="B1" s="188" t="s">
        <v>208</v>
      </c>
      <c r="C1" s="188"/>
      <c r="D1" s="188"/>
      <c r="E1" s="188"/>
      <c r="F1" s="7"/>
    </row>
    <row r="3" spans="1:6" x14ac:dyDescent="0.25">
      <c r="A3" s="171" t="s">
        <v>196</v>
      </c>
      <c r="B3" s="171"/>
      <c r="C3" s="171"/>
      <c r="D3" s="171"/>
      <c r="E3" s="171"/>
      <c r="F3" s="7"/>
    </row>
    <row r="5" spans="1:6" x14ac:dyDescent="0.25">
      <c r="B5" s="33"/>
      <c r="C5" s="33"/>
      <c r="D5" s="33"/>
      <c r="E5" s="33"/>
      <c r="F5" s="33"/>
    </row>
    <row r="6" spans="1:6" ht="45" x14ac:dyDescent="0.25">
      <c r="A6" s="64" t="s">
        <v>83</v>
      </c>
      <c r="B6" s="65" t="s">
        <v>10</v>
      </c>
      <c r="C6" s="66" t="s">
        <v>56</v>
      </c>
      <c r="D6" s="68"/>
      <c r="E6" s="69" t="s">
        <v>11</v>
      </c>
      <c r="F6" s="67" t="s">
        <v>56</v>
      </c>
    </row>
    <row r="7" spans="1:6" x14ac:dyDescent="0.25">
      <c r="A7" s="64" t="s">
        <v>15</v>
      </c>
      <c r="B7" s="65" t="s">
        <v>16</v>
      </c>
      <c r="C7" s="66" t="s">
        <v>50</v>
      </c>
      <c r="D7" s="68"/>
      <c r="E7" s="69" t="s">
        <v>51</v>
      </c>
      <c r="F7" s="68" t="s">
        <v>82</v>
      </c>
    </row>
    <row r="8" spans="1:6" x14ac:dyDescent="0.25">
      <c r="A8" s="40" t="s">
        <v>12</v>
      </c>
      <c r="B8" s="70" t="s">
        <v>99</v>
      </c>
      <c r="C8" s="35">
        <f>'1.Bevétel'!D25</f>
        <v>44685</v>
      </c>
      <c r="D8" s="72"/>
      <c r="E8" s="73" t="s">
        <v>9</v>
      </c>
      <c r="F8" s="71">
        <f>'2.Kiadások'!D8</f>
        <v>12823</v>
      </c>
    </row>
    <row r="9" spans="1:6" x14ac:dyDescent="0.25">
      <c r="A9" s="10" t="s">
        <v>13</v>
      </c>
      <c r="B9" s="36" t="s">
        <v>64</v>
      </c>
      <c r="C9" s="11">
        <f>'1.Bevétel'!D33</f>
        <v>13240</v>
      </c>
      <c r="D9" s="76"/>
      <c r="E9" s="77" t="s">
        <v>4</v>
      </c>
      <c r="F9" s="75">
        <f>'2.Kiadások'!D9</f>
        <v>2680</v>
      </c>
    </row>
    <row r="10" spans="1:6" x14ac:dyDescent="0.25">
      <c r="A10" s="10" t="s">
        <v>17</v>
      </c>
      <c r="B10" s="36" t="s">
        <v>110</v>
      </c>
      <c r="C10" s="11">
        <f>'1.Bevétel'!D38</f>
        <v>3327</v>
      </c>
      <c r="D10" s="76"/>
      <c r="E10" s="77" t="s">
        <v>71</v>
      </c>
      <c r="F10" s="75">
        <f>'2.Kiadások'!D15</f>
        <v>16921</v>
      </c>
    </row>
    <row r="11" spans="1:6" x14ac:dyDescent="0.25">
      <c r="A11" s="10" t="s">
        <v>18</v>
      </c>
      <c r="B11" s="36" t="s">
        <v>112</v>
      </c>
      <c r="C11" s="11">
        <f>'1.Bevétel'!D40</f>
        <v>30</v>
      </c>
      <c r="D11" s="76"/>
      <c r="E11" s="77" t="s">
        <v>124</v>
      </c>
      <c r="F11" s="75">
        <f>'2.Kiadások'!D25</f>
        <v>5934</v>
      </c>
    </row>
    <row r="12" spans="1:6" x14ac:dyDescent="0.25">
      <c r="A12" s="10" t="s">
        <v>19</v>
      </c>
      <c r="B12" s="36" t="s">
        <v>113</v>
      </c>
      <c r="C12" s="11">
        <f>'1.Bevétel'!D42</f>
        <v>60</v>
      </c>
      <c r="D12" s="76"/>
      <c r="E12" s="77" t="s">
        <v>70</v>
      </c>
      <c r="F12" s="75">
        <f>'2.Kiadások'!D30</f>
        <v>3971</v>
      </c>
    </row>
    <row r="13" spans="1:6" x14ac:dyDescent="0.25">
      <c r="A13" s="10" t="s">
        <v>20</v>
      </c>
      <c r="B13" s="36" t="s">
        <v>130</v>
      </c>
      <c r="C13" s="11">
        <v>12742</v>
      </c>
      <c r="D13" s="76"/>
      <c r="E13" s="77" t="s">
        <v>126</v>
      </c>
      <c r="F13" s="75">
        <f>'2.Kiadások'!D31+'2.Kiadások'!D32</f>
        <v>3000</v>
      </c>
    </row>
    <row r="14" spans="1:6" x14ac:dyDescent="0.25">
      <c r="A14" s="10" t="s">
        <v>21</v>
      </c>
      <c r="B14" s="36" t="s">
        <v>131</v>
      </c>
      <c r="C14" s="11">
        <v>30105</v>
      </c>
      <c r="D14" s="76"/>
      <c r="E14" s="77" t="s">
        <v>127</v>
      </c>
      <c r="F14" s="75">
        <f>'2.Kiadások'!D33+'2.Kiadások'!D34</f>
        <v>28800</v>
      </c>
    </row>
    <row r="15" spans="1:6" x14ac:dyDescent="0.25">
      <c r="A15" s="10" t="s">
        <v>23</v>
      </c>
      <c r="B15" s="36"/>
      <c r="C15" s="11"/>
      <c r="D15" s="78"/>
      <c r="E15" s="82" t="s">
        <v>63</v>
      </c>
      <c r="F15" s="75">
        <f>'2.Kiadások'!D35</f>
        <v>17013</v>
      </c>
    </row>
    <row r="16" spans="1:6" x14ac:dyDescent="0.25">
      <c r="A16" s="10" t="s">
        <v>24</v>
      </c>
      <c r="B16" s="36"/>
      <c r="C16" s="11"/>
      <c r="D16" s="78"/>
      <c r="E16" s="82" t="s">
        <v>128</v>
      </c>
      <c r="F16" s="75">
        <f>'2.Kiadások'!D36</f>
        <v>4666</v>
      </c>
    </row>
    <row r="17" spans="1:6" x14ac:dyDescent="0.25">
      <c r="A17" s="17" t="s">
        <v>25</v>
      </c>
      <c r="B17" s="56"/>
      <c r="C17" s="28"/>
      <c r="D17" s="125"/>
      <c r="E17" s="24" t="s">
        <v>129</v>
      </c>
      <c r="F17" s="59">
        <f>'2.Kiadások'!D37</f>
        <v>8381</v>
      </c>
    </row>
    <row r="18" spans="1:6" ht="15.75" x14ac:dyDescent="0.25">
      <c r="A18" s="13" t="s">
        <v>26</v>
      </c>
      <c r="B18" s="126" t="s">
        <v>2</v>
      </c>
      <c r="C18" s="127">
        <f>SUM(C8:C17)</f>
        <v>104189</v>
      </c>
      <c r="D18" s="128"/>
      <c r="E18" s="129" t="s">
        <v>6</v>
      </c>
      <c r="F18" s="127">
        <f>SUM(F8:F17)</f>
        <v>104189</v>
      </c>
    </row>
  </sheetData>
  <mergeCells count="2">
    <mergeCell ref="B1:E1"/>
    <mergeCell ref="A3:E3"/>
  </mergeCells>
  <phoneticPr fontId="0" type="noConversion"/>
  <pageMargins left="0.27559055118110237" right="0.19685039370078741" top="0.98425196850393704" bottom="0.98425196850393704" header="0.51181102362204722" footer="0.51181102362204722"/>
  <pageSetup paperSize="9" orientation="landscape" r:id="rId1"/>
  <headerFooter alignWithMargins="0">
    <oddHeader>&amp;C&amp;"Arial CE,Félkövér"TALIÁNDÖRÖGD KÖZSÉG ÖNKORMÁNYZATA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view="pageLayout" zoomScaleNormal="100" workbookViewId="0">
      <selection activeCell="E4" sqref="E4"/>
    </sheetView>
  </sheetViews>
  <sheetFormatPr defaultRowHeight="15" x14ac:dyDescent="0.25"/>
  <cols>
    <col min="1" max="1" width="3.5703125" style="7" bestFit="1" customWidth="1"/>
    <col min="2" max="2" width="56.5703125" style="7" bestFit="1" customWidth="1"/>
    <col min="3" max="4" width="11.5703125" style="37" customWidth="1"/>
    <col min="5" max="16384" width="9.140625" style="7"/>
  </cols>
  <sheetData>
    <row r="1" spans="1:4" x14ac:dyDescent="0.25">
      <c r="B1" s="189" t="s">
        <v>207</v>
      </c>
      <c r="C1" s="189"/>
    </row>
    <row r="2" spans="1:4" x14ac:dyDescent="0.25">
      <c r="B2" s="33"/>
      <c r="C2" s="33"/>
    </row>
    <row r="3" spans="1:4" ht="38.25" x14ac:dyDescent="0.25">
      <c r="A3" s="80" t="s">
        <v>83</v>
      </c>
      <c r="B3" s="81" t="s">
        <v>132</v>
      </c>
      <c r="C3" s="63" t="s">
        <v>133</v>
      </c>
      <c r="D3" s="63" t="s">
        <v>134</v>
      </c>
    </row>
    <row r="4" spans="1:4" x14ac:dyDescent="0.25">
      <c r="A4" s="95" t="s">
        <v>15</v>
      </c>
      <c r="B4" s="81" t="s">
        <v>16</v>
      </c>
      <c r="C4" s="63" t="s">
        <v>50</v>
      </c>
      <c r="D4" s="96" t="s">
        <v>51</v>
      </c>
    </row>
    <row r="5" spans="1:4" x14ac:dyDescent="0.25">
      <c r="A5" s="84" t="s">
        <v>12</v>
      </c>
      <c r="B5" s="53" t="s">
        <v>170</v>
      </c>
      <c r="C5" s="50">
        <f>'1.Bevétel'!D15</f>
        <v>12307</v>
      </c>
      <c r="D5" s="35">
        <v>0</v>
      </c>
    </row>
    <row r="6" spans="1:4" x14ac:dyDescent="0.25">
      <c r="A6" s="85" t="s">
        <v>13</v>
      </c>
      <c r="B6" s="36" t="s">
        <v>64</v>
      </c>
      <c r="C6" s="20">
        <f>'1.Bevétel'!D33</f>
        <v>13240</v>
      </c>
      <c r="D6" s="11">
        <v>0</v>
      </c>
    </row>
    <row r="7" spans="1:4" x14ac:dyDescent="0.25">
      <c r="A7" s="85" t="s">
        <v>17</v>
      </c>
      <c r="B7" s="36" t="s">
        <v>135</v>
      </c>
      <c r="C7" s="20">
        <f>'1.Bevétel'!D34+'1.Bevétel'!D37+'1.Bevétel'!D41</f>
        <v>280</v>
      </c>
      <c r="D7" s="11">
        <v>9956</v>
      </c>
    </row>
    <row r="8" spans="1:4" x14ac:dyDescent="0.25">
      <c r="A8" s="85" t="s">
        <v>18</v>
      </c>
      <c r="B8" s="36" t="s">
        <v>136</v>
      </c>
      <c r="C8" s="20">
        <f>'1.Bevétel'!D39</f>
        <v>30</v>
      </c>
      <c r="D8" s="11">
        <v>100</v>
      </c>
    </row>
    <row r="9" spans="1:4" x14ac:dyDescent="0.25">
      <c r="A9" s="85" t="s">
        <v>19</v>
      </c>
      <c r="B9" s="36" t="s">
        <v>137</v>
      </c>
      <c r="C9" s="20">
        <v>1975</v>
      </c>
      <c r="D9" s="11">
        <v>6910</v>
      </c>
    </row>
    <row r="10" spans="1:4" x14ac:dyDescent="0.25">
      <c r="A10" s="85" t="s">
        <v>20</v>
      </c>
      <c r="B10" s="36" t="s">
        <v>138</v>
      </c>
      <c r="C10" s="20">
        <v>0</v>
      </c>
      <c r="D10" s="11">
        <v>30350</v>
      </c>
    </row>
    <row r="11" spans="1:4" x14ac:dyDescent="0.25">
      <c r="A11" s="85" t="s">
        <v>21</v>
      </c>
      <c r="B11" s="36" t="s">
        <v>14</v>
      </c>
      <c r="C11" s="20">
        <v>0</v>
      </c>
      <c r="D11" s="11">
        <v>1500</v>
      </c>
    </row>
    <row r="12" spans="1:4" x14ac:dyDescent="0.25">
      <c r="A12" s="85" t="s">
        <v>22</v>
      </c>
      <c r="B12" s="36" t="s">
        <v>139</v>
      </c>
      <c r="C12" s="20">
        <v>0</v>
      </c>
      <c r="D12" s="11">
        <v>3920</v>
      </c>
    </row>
    <row r="13" spans="1:4" x14ac:dyDescent="0.25">
      <c r="A13" s="85" t="s">
        <v>23</v>
      </c>
      <c r="B13" s="36" t="s">
        <v>140</v>
      </c>
      <c r="C13" s="20">
        <v>0</v>
      </c>
      <c r="D13" s="11">
        <v>100</v>
      </c>
    </row>
    <row r="14" spans="1:4" x14ac:dyDescent="0.25">
      <c r="A14" s="85" t="s">
        <v>24</v>
      </c>
      <c r="B14" s="36" t="s">
        <v>62</v>
      </c>
      <c r="C14" s="20">
        <v>0</v>
      </c>
      <c r="D14" s="11">
        <v>450</v>
      </c>
    </row>
    <row r="15" spans="1:4" x14ac:dyDescent="0.25">
      <c r="A15" s="85" t="s">
        <v>25</v>
      </c>
      <c r="B15" s="36" t="s">
        <v>141</v>
      </c>
      <c r="C15" s="20">
        <v>1600</v>
      </c>
      <c r="D15" s="11">
        <v>4951</v>
      </c>
    </row>
    <row r="16" spans="1:4" x14ac:dyDescent="0.25">
      <c r="A16" s="85" t="s">
        <v>26</v>
      </c>
      <c r="B16" s="36" t="s">
        <v>98</v>
      </c>
      <c r="C16" s="20">
        <f>'1.Bevétel'!D24</f>
        <v>7875</v>
      </c>
      <c r="D16" s="11">
        <v>7875</v>
      </c>
    </row>
    <row r="17" spans="1:4" x14ac:dyDescent="0.25">
      <c r="A17" s="85" t="s">
        <v>27</v>
      </c>
      <c r="B17" s="36" t="s">
        <v>142</v>
      </c>
      <c r="C17" s="20">
        <f>'1.Bevétel'!D16</f>
        <v>12679</v>
      </c>
      <c r="D17" s="11">
        <v>11629</v>
      </c>
    </row>
    <row r="18" spans="1:4" x14ac:dyDescent="0.25">
      <c r="A18" s="85" t="s">
        <v>28</v>
      </c>
      <c r="B18" s="36" t="s">
        <v>143</v>
      </c>
      <c r="C18" s="20">
        <f>'1.Bevétel'!D17</f>
        <v>1680</v>
      </c>
      <c r="D18" s="11">
        <v>2730</v>
      </c>
    </row>
    <row r="19" spans="1:4" x14ac:dyDescent="0.25">
      <c r="A19" s="85" t="s">
        <v>29</v>
      </c>
      <c r="B19" s="36" t="s">
        <v>171</v>
      </c>
      <c r="C19" s="20">
        <f>'1.Bevétel'!D19</f>
        <v>3953</v>
      </c>
      <c r="D19" s="11">
        <v>0</v>
      </c>
    </row>
    <row r="20" spans="1:4" x14ac:dyDescent="0.25">
      <c r="A20" s="85" t="s">
        <v>30</v>
      </c>
      <c r="B20" s="36" t="s">
        <v>144</v>
      </c>
      <c r="C20" s="20">
        <f>'5. ovi'!D9</f>
        <v>1275</v>
      </c>
      <c r="D20" s="11">
        <v>3929</v>
      </c>
    </row>
    <row r="21" spans="1:4" x14ac:dyDescent="0.25">
      <c r="A21" s="85" t="s">
        <v>31</v>
      </c>
      <c r="B21" s="36" t="s">
        <v>145</v>
      </c>
      <c r="C21" s="20">
        <f>'1.Bevétel'!D36</f>
        <v>732</v>
      </c>
      <c r="D21" s="11">
        <v>2083</v>
      </c>
    </row>
    <row r="22" spans="1:4" x14ac:dyDescent="0.25">
      <c r="A22" s="85" t="s">
        <v>32</v>
      </c>
      <c r="B22" s="12" t="s">
        <v>172</v>
      </c>
      <c r="C22" s="20">
        <f>'1.Bevétel'!D20</f>
        <v>3741</v>
      </c>
      <c r="D22" s="11">
        <v>0</v>
      </c>
    </row>
    <row r="23" spans="1:4" x14ac:dyDescent="0.25">
      <c r="A23" s="85" t="s">
        <v>33</v>
      </c>
      <c r="B23" s="77" t="s">
        <v>173</v>
      </c>
      <c r="C23" s="27">
        <f>'1.Bevétel'!D21</f>
        <v>1250</v>
      </c>
      <c r="D23" s="75">
        <v>0</v>
      </c>
    </row>
    <row r="24" spans="1:4" x14ac:dyDescent="0.25">
      <c r="A24" s="85" t="s">
        <v>34</v>
      </c>
      <c r="B24" s="77" t="s">
        <v>146</v>
      </c>
      <c r="C24" s="27">
        <v>0</v>
      </c>
      <c r="D24" s="75">
        <v>1134</v>
      </c>
    </row>
    <row r="25" spans="1:4" x14ac:dyDescent="0.25">
      <c r="A25" s="85" t="s">
        <v>35</v>
      </c>
      <c r="B25" s="77" t="s">
        <v>174</v>
      </c>
      <c r="C25" s="27">
        <v>0</v>
      </c>
      <c r="D25" s="75">
        <v>0</v>
      </c>
    </row>
    <row r="26" spans="1:4" x14ac:dyDescent="0.25">
      <c r="A26" s="85" t="s">
        <v>36</v>
      </c>
      <c r="B26" s="77" t="s">
        <v>147</v>
      </c>
      <c r="C26" s="27">
        <v>0</v>
      </c>
      <c r="D26" s="75">
        <v>1250</v>
      </c>
    </row>
    <row r="27" spans="1:4" x14ac:dyDescent="0.25">
      <c r="A27" s="85" t="s">
        <v>37</v>
      </c>
      <c r="B27" s="77" t="s">
        <v>148</v>
      </c>
      <c r="C27" s="27">
        <v>0</v>
      </c>
      <c r="D27" s="75">
        <v>2500</v>
      </c>
    </row>
    <row r="28" spans="1:4" x14ac:dyDescent="0.25">
      <c r="A28" s="85" t="s">
        <v>38</v>
      </c>
      <c r="B28" s="77" t="s">
        <v>149</v>
      </c>
      <c r="C28" s="27">
        <v>0</v>
      </c>
      <c r="D28" s="75">
        <v>1050</v>
      </c>
    </row>
    <row r="29" spans="1:4" x14ac:dyDescent="0.25">
      <c r="A29" s="85" t="s">
        <v>39</v>
      </c>
      <c r="B29" s="152" t="s">
        <v>128</v>
      </c>
      <c r="C29" s="153">
        <f>'1.Bevétel'!D43</f>
        <v>12742</v>
      </c>
      <c r="D29" s="154">
        <f>'2.Kiadások'!D36</f>
        <v>4666</v>
      </c>
    </row>
    <row r="30" spans="1:4" x14ac:dyDescent="0.25">
      <c r="A30" s="87" t="s">
        <v>40</v>
      </c>
      <c r="B30" s="133" t="s">
        <v>129</v>
      </c>
      <c r="C30" s="135">
        <f>'1.Bevétel'!D44</f>
        <v>30105</v>
      </c>
      <c r="D30" s="134">
        <v>8381</v>
      </c>
    </row>
    <row r="31" spans="1:4" ht="15.75" x14ac:dyDescent="0.25">
      <c r="A31" s="86" t="s">
        <v>41</v>
      </c>
      <c r="B31" s="19" t="s">
        <v>5</v>
      </c>
      <c r="C31" s="132">
        <f>SUM(C5:C30)</f>
        <v>105464</v>
      </c>
      <c r="D31" s="127">
        <f>SUM(D5:D30)</f>
        <v>105464</v>
      </c>
    </row>
  </sheetData>
  <mergeCells count="1">
    <mergeCell ref="B1:C1"/>
  </mergeCells>
  <phoneticPr fontId="0" type="noConversion"/>
  <printOptions horizontalCentered="1"/>
  <pageMargins left="0.35433070866141736" right="0.23622047244094491" top="0.98425196850393704" bottom="0.98425196850393704" header="0.51181102362204722" footer="0.51181102362204722"/>
  <pageSetup paperSize="9" orientation="portrait" r:id="rId1"/>
  <headerFooter alignWithMargins="0">
    <oddHeader>&amp;C&amp;"Arial CE,Félkövér"TALIÁNDÖRÖGD KÖZSÉG ÖNKORMÁNYZATA
ÉS INTÉZMÉNYE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view="pageLayout" zoomScaleNormal="100" workbookViewId="0">
      <selection activeCell="F5" sqref="F5"/>
    </sheetView>
  </sheetViews>
  <sheetFormatPr defaultRowHeight="12.75" x14ac:dyDescent="0.2"/>
  <cols>
    <col min="2" max="2" width="54.42578125" customWidth="1"/>
    <col min="3" max="4" width="12.5703125" style="1" customWidth="1"/>
  </cols>
  <sheetData>
    <row r="1" spans="1:4" s="18" customFormat="1" ht="15" x14ac:dyDescent="0.25">
      <c r="A1" s="171" t="s">
        <v>206</v>
      </c>
      <c r="B1" s="171"/>
      <c r="C1" s="171"/>
      <c r="D1" s="26"/>
    </row>
    <row r="2" spans="1:4" s="18" customFormat="1" ht="15" x14ac:dyDescent="0.25">
      <c r="A2" s="130"/>
      <c r="B2" s="130"/>
      <c r="C2" s="130"/>
      <c r="D2" s="26"/>
    </row>
    <row r="3" spans="1:4" ht="15" x14ac:dyDescent="0.25">
      <c r="A3" s="171" t="s">
        <v>154</v>
      </c>
      <c r="B3" s="171"/>
      <c r="C3" s="171"/>
    </row>
    <row r="4" spans="1:4" s="2" customFormat="1" ht="15" x14ac:dyDescent="0.25">
      <c r="A4" s="7"/>
      <c r="B4" s="34"/>
      <c r="C4" s="8"/>
      <c r="D4" s="16"/>
    </row>
    <row r="5" spans="1:4" s="2" customFormat="1" ht="15" customHeight="1" x14ac:dyDescent="0.2">
      <c r="A5" s="175" t="s">
        <v>81</v>
      </c>
      <c r="B5" s="177" t="s">
        <v>0</v>
      </c>
      <c r="C5" s="179" t="s">
        <v>85</v>
      </c>
      <c r="D5" s="179" t="s">
        <v>155</v>
      </c>
    </row>
    <row r="6" spans="1:4" s="2" customFormat="1" ht="26.25" customHeight="1" x14ac:dyDescent="0.2">
      <c r="A6" s="176"/>
      <c r="B6" s="178"/>
      <c r="C6" s="180"/>
      <c r="D6" s="180"/>
    </row>
    <row r="7" spans="1:4" s="2" customFormat="1" ht="15" customHeight="1" x14ac:dyDescent="0.2">
      <c r="A7" s="90" t="s">
        <v>15</v>
      </c>
      <c r="B7" s="91" t="s">
        <v>16</v>
      </c>
      <c r="C7" s="93" t="s">
        <v>50</v>
      </c>
      <c r="D7" s="92" t="s">
        <v>82</v>
      </c>
    </row>
    <row r="8" spans="1:4" s="2" customFormat="1" ht="15" x14ac:dyDescent="0.25">
      <c r="A8" s="9" t="s">
        <v>12</v>
      </c>
      <c r="B8" s="136" t="s">
        <v>144</v>
      </c>
      <c r="C8" s="137">
        <f>SUM(C9)</f>
        <v>1086</v>
      </c>
      <c r="D8" s="138">
        <f t="shared" ref="D8" si="0">SUM(D9)</f>
        <v>1275</v>
      </c>
    </row>
    <row r="9" spans="1:4" s="2" customFormat="1" ht="15" x14ac:dyDescent="0.25">
      <c r="A9" s="10" t="s">
        <v>13</v>
      </c>
      <c r="B9" s="12" t="s">
        <v>72</v>
      </c>
      <c r="C9" s="20">
        <v>1086</v>
      </c>
      <c r="D9" s="11">
        <v>1275</v>
      </c>
    </row>
    <row r="10" spans="1:4" s="2" customFormat="1" ht="15" x14ac:dyDescent="0.25">
      <c r="A10" s="10" t="s">
        <v>17</v>
      </c>
      <c r="B10" s="139" t="s">
        <v>63</v>
      </c>
      <c r="C10" s="140">
        <f>SUM(C11)</f>
        <v>17448</v>
      </c>
      <c r="D10" s="141">
        <f t="shared" ref="D10" si="1">SUM(D11)</f>
        <v>17013</v>
      </c>
    </row>
    <row r="11" spans="1:4" s="2" customFormat="1" ht="15" x14ac:dyDescent="0.25">
      <c r="A11" s="10" t="s">
        <v>18</v>
      </c>
      <c r="B11" s="12" t="s">
        <v>73</v>
      </c>
      <c r="C11" s="20">
        <v>17448</v>
      </c>
      <c r="D11" s="11">
        <v>17013</v>
      </c>
    </row>
    <row r="12" spans="1:4" s="2" customFormat="1" ht="15.75" x14ac:dyDescent="0.25">
      <c r="A12" s="13" t="s">
        <v>19</v>
      </c>
      <c r="B12" s="19" t="s">
        <v>1</v>
      </c>
      <c r="C12" s="23">
        <f>C8+C10</f>
        <v>18534</v>
      </c>
      <c r="D12" s="29">
        <f t="shared" ref="D12" si="2">D8+D10</f>
        <v>18288</v>
      </c>
    </row>
    <row r="15" spans="1:4" ht="15" x14ac:dyDescent="0.25">
      <c r="A15" s="188" t="s">
        <v>205</v>
      </c>
      <c r="B15" s="188"/>
      <c r="C15" s="188"/>
      <c r="D15" s="37"/>
    </row>
    <row r="16" spans="1:4" ht="15" x14ac:dyDescent="0.25">
      <c r="A16" s="131"/>
      <c r="B16" s="131"/>
      <c r="C16" s="131"/>
      <c r="D16" s="37"/>
    </row>
    <row r="17" spans="1:4" ht="15" x14ac:dyDescent="0.25">
      <c r="A17" s="7"/>
      <c r="B17" s="38" t="s">
        <v>156</v>
      </c>
      <c r="C17" s="37"/>
      <c r="D17" s="37"/>
    </row>
    <row r="18" spans="1:4" ht="12.75" customHeight="1" x14ac:dyDescent="0.2">
      <c r="A18" s="182" t="s">
        <v>81</v>
      </c>
      <c r="B18" s="184" t="s">
        <v>3</v>
      </c>
      <c r="C18" s="179" t="s">
        <v>85</v>
      </c>
      <c r="D18" s="179" t="s">
        <v>155</v>
      </c>
    </row>
    <row r="19" spans="1:4" ht="27.75" customHeight="1" x14ac:dyDescent="0.2">
      <c r="A19" s="183"/>
      <c r="B19" s="185"/>
      <c r="C19" s="180"/>
      <c r="D19" s="180"/>
    </row>
    <row r="20" spans="1:4" ht="15" x14ac:dyDescent="0.25">
      <c r="A20" s="13" t="s">
        <v>15</v>
      </c>
      <c r="B20" s="97" t="s">
        <v>16</v>
      </c>
      <c r="C20" s="98" t="s">
        <v>50</v>
      </c>
      <c r="D20" s="99" t="s">
        <v>51</v>
      </c>
    </row>
    <row r="21" spans="1:4" ht="15" x14ac:dyDescent="0.25">
      <c r="A21" s="40" t="s">
        <v>12</v>
      </c>
      <c r="B21" s="142" t="s">
        <v>9</v>
      </c>
      <c r="C21" s="143">
        <v>10182</v>
      </c>
      <c r="D21" s="138">
        <v>10339</v>
      </c>
    </row>
    <row r="22" spans="1:4" ht="15" x14ac:dyDescent="0.25">
      <c r="A22" s="10" t="s">
        <v>13</v>
      </c>
      <c r="B22" s="144" t="s">
        <v>4</v>
      </c>
      <c r="C22" s="140">
        <v>2747</v>
      </c>
      <c r="D22" s="141">
        <v>2790</v>
      </c>
    </row>
    <row r="23" spans="1:4" ht="15" x14ac:dyDescent="0.25">
      <c r="A23" s="10" t="s">
        <v>17</v>
      </c>
      <c r="B23" s="144" t="s">
        <v>71</v>
      </c>
      <c r="C23" s="140">
        <f>SUM(C24:C28)</f>
        <v>5605</v>
      </c>
      <c r="D23" s="141">
        <f>SUM(D24:D28)</f>
        <v>5159</v>
      </c>
    </row>
    <row r="24" spans="1:4" ht="15" x14ac:dyDescent="0.25">
      <c r="A24" s="10" t="s">
        <v>18</v>
      </c>
      <c r="B24" s="12" t="s">
        <v>74</v>
      </c>
      <c r="C24" s="20">
        <v>1538</v>
      </c>
      <c r="D24" s="11">
        <v>2574</v>
      </c>
    </row>
    <row r="25" spans="1:4" ht="15" x14ac:dyDescent="0.25">
      <c r="A25" s="10" t="s">
        <v>19</v>
      </c>
      <c r="B25" s="12" t="s">
        <v>75</v>
      </c>
      <c r="C25" s="20">
        <v>150</v>
      </c>
      <c r="D25" s="11">
        <v>160</v>
      </c>
    </row>
    <row r="26" spans="1:4" ht="15" x14ac:dyDescent="0.25">
      <c r="A26" s="10" t="s">
        <v>20</v>
      </c>
      <c r="B26" s="12" t="s">
        <v>76</v>
      </c>
      <c r="C26" s="20">
        <v>2680</v>
      </c>
      <c r="D26" s="11">
        <v>1090</v>
      </c>
    </row>
    <row r="27" spans="1:4" ht="15" x14ac:dyDescent="0.25">
      <c r="A27" s="10" t="s">
        <v>21</v>
      </c>
      <c r="B27" s="12" t="s">
        <v>77</v>
      </c>
      <c r="C27" s="20">
        <v>1147</v>
      </c>
      <c r="D27" s="11">
        <v>1255</v>
      </c>
    </row>
    <row r="28" spans="1:4" ht="15" x14ac:dyDescent="0.25">
      <c r="A28" s="10" t="s">
        <v>22</v>
      </c>
      <c r="B28" s="36" t="s">
        <v>78</v>
      </c>
      <c r="C28" s="20">
        <v>90</v>
      </c>
      <c r="D28" s="11">
        <v>80</v>
      </c>
    </row>
    <row r="29" spans="1:4" ht="15.75" x14ac:dyDescent="0.25">
      <c r="A29" s="13" t="s">
        <v>23</v>
      </c>
      <c r="B29" s="145" t="s">
        <v>5</v>
      </c>
      <c r="C29" s="23">
        <f>C21+C22+C23</f>
        <v>18534</v>
      </c>
      <c r="D29" s="29">
        <f t="shared" ref="D29" si="3">D21+D22+D23</f>
        <v>18288</v>
      </c>
    </row>
    <row r="30" spans="1:4" ht="15" x14ac:dyDescent="0.25">
      <c r="A30" s="47"/>
      <c r="B30" s="48"/>
      <c r="C30" s="49"/>
      <c r="D30" s="89"/>
    </row>
    <row r="31" spans="1:4" ht="15" x14ac:dyDescent="0.25">
      <c r="A31" s="7"/>
      <c r="B31" s="7" t="s">
        <v>53</v>
      </c>
      <c r="C31" s="50"/>
      <c r="D31" s="37"/>
    </row>
    <row r="32" spans="1:4" ht="15" x14ac:dyDescent="0.25">
      <c r="A32" s="88" t="s">
        <v>15</v>
      </c>
      <c r="B32" s="34" t="s">
        <v>16</v>
      </c>
      <c r="C32" s="52" t="s">
        <v>50</v>
      </c>
      <c r="D32" s="37"/>
    </row>
    <row r="33" spans="1:4" ht="15" x14ac:dyDescent="0.25">
      <c r="A33" s="25" t="s">
        <v>12</v>
      </c>
      <c r="B33" s="53" t="s">
        <v>7</v>
      </c>
      <c r="C33" s="146" t="s">
        <v>151</v>
      </c>
      <c r="D33" s="37"/>
    </row>
    <row r="34" spans="1:4" ht="15" x14ac:dyDescent="0.25">
      <c r="A34" s="10" t="s">
        <v>13</v>
      </c>
      <c r="B34" s="15" t="s">
        <v>79</v>
      </c>
      <c r="C34" s="147">
        <v>2</v>
      </c>
      <c r="D34" s="37"/>
    </row>
    <row r="35" spans="1:4" ht="15" x14ac:dyDescent="0.25">
      <c r="A35" s="10" t="s">
        <v>17</v>
      </c>
      <c r="B35" s="15" t="s">
        <v>80</v>
      </c>
      <c r="C35" s="147">
        <v>1</v>
      </c>
      <c r="D35" s="37"/>
    </row>
    <row r="36" spans="1:4" ht="15" x14ac:dyDescent="0.25">
      <c r="A36" s="10" t="s">
        <v>18</v>
      </c>
      <c r="B36" s="15" t="s">
        <v>150</v>
      </c>
      <c r="C36" s="148">
        <v>1</v>
      </c>
      <c r="D36" s="37"/>
    </row>
    <row r="37" spans="1:4" ht="15" x14ac:dyDescent="0.25">
      <c r="A37" s="13" t="s">
        <v>19</v>
      </c>
      <c r="B37" s="43" t="s">
        <v>8</v>
      </c>
      <c r="C37" s="149">
        <f>SUM(C33:C36)</f>
        <v>4</v>
      </c>
      <c r="D37" s="37"/>
    </row>
    <row r="38" spans="1:4" x14ac:dyDescent="0.2">
      <c r="A38" s="2"/>
    </row>
    <row r="39" spans="1:4" x14ac:dyDescent="0.2">
      <c r="A39" s="2"/>
    </row>
    <row r="41" spans="1:4" ht="15" x14ac:dyDescent="0.25">
      <c r="A41" s="171" t="s">
        <v>204</v>
      </c>
      <c r="B41" s="171"/>
      <c r="C41" s="171"/>
      <c r="D41" s="37"/>
    </row>
    <row r="42" spans="1:4" ht="15" x14ac:dyDescent="0.25">
      <c r="A42" s="79"/>
      <c r="B42" s="79"/>
      <c r="C42" s="79"/>
      <c r="D42" s="37"/>
    </row>
    <row r="43" spans="1:4" ht="15" x14ac:dyDescent="0.25">
      <c r="A43" s="171" t="s">
        <v>157</v>
      </c>
      <c r="B43" s="171"/>
      <c r="C43" s="171"/>
      <c r="D43" s="37"/>
    </row>
    <row r="44" spans="1:4" ht="15" x14ac:dyDescent="0.25">
      <c r="A44" s="34"/>
      <c r="B44" s="34"/>
      <c r="C44" s="34"/>
      <c r="D44" s="37"/>
    </row>
    <row r="45" spans="1:4" ht="15" x14ac:dyDescent="0.25">
      <c r="A45" s="190" t="s">
        <v>52</v>
      </c>
      <c r="B45" s="190"/>
      <c r="C45" s="190"/>
      <c r="D45" s="37"/>
    </row>
    <row r="46" spans="1:4" ht="44.25" customHeight="1" x14ac:dyDescent="0.2">
      <c r="A46" s="81" t="s">
        <v>81</v>
      </c>
      <c r="B46" s="81" t="s">
        <v>132</v>
      </c>
      <c r="C46" s="63" t="s">
        <v>133</v>
      </c>
      <c r="D46" s="63" t="s">
        <v>134</v>
      </c>
    </row>
    <row r="47" spans="1:4" ht="15" x14ac:dyDescent="0.25">
      <c r="A47" s="13" t="s">
        <v>15</v>
      </c>
      <c r="B47" s="100" t="s">
        <v>16</v>
      </c>
      <c r="C47" s="101" t="s">
        <v>50</v>
      </c>
      <c r="D47" s="102" t="s">
        <v>51</v>
      </c>
    </row>
    <row r="48" spans="1:4" ht="15" x14ac:dyDescent="0.25">
      <c r="A48" s="40" t="s">
        <v>12</v>
      </c>
      <c r="B48" s="70" t="s">
        <v>144</v>
      </c>
      <c r="C48" s="62">
        <v>1275</v>
      </c>
      <c r="D48" s="54">
        <v>3929</v>
      </c>
    </row>
    <row r="49" spans="1:4" ht="15" x14ac:dyDescent="0.25">
      <c r="A49" s="40" t="s">
        <v>13</v>
      </c>
      <c r="B49" s="70" t="s">
        <v>142</v>
      </c>
      <c r="C49" s="27">
        <v>17013</v>
      </c>
      <c r="D49" s="74">
        <v>11629</v>
      </c>
    </row>
    <row r="50" spans="1:4" ht="15" x14ac:dyDescent="0.25">
      <c r="A50" s="10" t="s">
        <v>17</v>
      </c>
      <c r="B50" s="36" t="s">
        <v>143</v>
      </c>
      <c r="C50" s="57">
        <v>0</v>
      </c>
      <c r="D50" s="75">
        <v>2730</v>
      </c>
    </row>
    <row r="51" spans="1:4" ht="15" x14ac:dyDescent="0.25">
      <c r="A51" s="61" t="s">
        <v>18</v>
      </c>
      <c r="B51" s="83" t="s">
        <v>152</v>
      </c>
      <c r="C51" s="44">
        <f>SUM(C48:C50)</f>
        <v>18288</v>
      </c>
      <c r="D51" s="60">
        <f>SUM(D48:D50)</f>
        <v>18288</v>
      </c>
    </row>
    <row r="52" spans="1:4" ht="15" x14ac:dyDescent="0.25">
      <c r="A52" s="51"/>
      <c r="B52" s="48"/>
      <c r="C52" s="49"/>
      <c r="D52" s="37"/>
    </row>
    <row r="53" spans="1:4" ht="15" x14ac:dyDescent="0.25">
      <c r="A53" s="7"/>
      <c r="B53" s="7"/>
      <c r="C53" s="37"/>
      <c r="D53" s="37"/>
    </row>
  </sheetData>
  <mergeCells count="14">
    <mergeCell ref="A1:C1"/>
    <mergeCell ref="A3:C3"/>
    <mergeCell ref="A5:A6"/>
    <mergeCell ref="B5:B6"/>
    <mergeCell ref="C5:C6"/>
    <mergeCell ref="A41:C41"/>
    <mergeCell ref="A43:C43"/>
    <mergeCell ref="A45:C45"/>
    <mergeCell ref="A15:C15"/>
    <mergeCell ref="D5:D6"/>
    <mergeCell ref="A18:A19"/>
    <mergeCell ref="B18:B19"/>
    <mergeCell ref="C18:C19"/>
    <mergeCell ref="D18:D19"/>
  </mergeCells>
  <printOptions horizontalCentered="1"/>
  <pageMargins left="0.55118110236220474" right="0.55118110236220474" top="0.98425196850393704" bottom="0.39370078740157483" header="0.51181102362204722" footer="0.51181102362204722"/>
  <pageSetup paperSize="9" scale="85" orientation="portrait" r:id="rId1"/>
  <headerFooter alignWithMargins="0">
    <oddHeader>&amp;C&amp;"Arial CE,Félkövér"TALIÁNDÖRÖGDI NAPKÖZIOTTHONOS ÓVODA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B16" sqref="B16"/>
    </sheetView>
  </sheetViews>
  <sheetFormatPr defaultRowHeight="12.75" x14ac:dyDescent="0.2"/>
  <cols>
    <col min="1" max="1" width="6.5703125" customWidth="1"/>
    <col min="2" max="2" width="50" customWidth="1"/>
    <col min="3" max="3" width="10.7109375" style="1" customWidth="1"/>
    <col min="4" max="4" width="0.85546875" style="1" customWidth="1"/>
    <col min="5" max="5" width="50" customWidth="1"/>
    <col min="6" max="6" width="10.7109375" style="1" customWidth="1"/>
  </cols>
  <sheetData>
    <row r="1" spans="1:6" s="7" customFormat="1" ht="15" x14ac:dyDescent="0.25">
      <c r="B1" s="188" t="s">
        <v>203</v>
      </c>
      <c r="C1" s="188"/>
      <c r="D1" s="188"/>
      <c r="E1" s="188"/>
    </row>
    <row r="2" spans="1:6" s="7" customFormat="1" ht="15" x14ac:dyDescent="0.25">
      <c r="C2" s="37"/>
      <c r="D2" s="37"/>
      <c r="F2" s="37"/>
    </row>
    <row r="3" spans="1:6" s="7" customFormat="1" ht="15" x14ac:dyDescent="0.25">
      <c r="A3" s="171" t="s">
        <v>158</v>
      </c>
      <c r="B3" s="171"/>
      <c r="C3" s="171"/>
      <c r="D3" s="171"/>
      <c r="E3" s="171"/>
    </row>
    <row r="4" spans="1:6" s="7" customFormat="1" ht="15" x14ac:dyDescent="0.25">
      <c r="C4" s="37"/>
      <c r="D4" s="37"/>
      <c r="F4" s="37"/>
    </row>
    <row r="5" spans="1:6" s="7" customFormat="1" ht="15" x14ac:dyDescent="0.25">
      <c r="B5" s="34"/>
      <c r="C5" s="34"/>
      <c r="D5" s="34"/>
      <c r="E5" s="34"/>
      <c r="F5" s="34"/>
    </row>
    <row r="6" spans="1:6" s="7" customFormat="1" ht="45" x14ac:dyDescent="0.25">
      <c r="A6" s="64" t="s">
        <v>83</v>
      </c>
      <c r="B6" s="65" t="s">
        <v>10</v>
      </c>
      <c r="C6" s="66" t="s">
        <v>56</v>
      </c>
      <c r="D6" s="68"/>
      <c r="E6" s="69" t="s">
        <v>11</v>
      </c>
      <c r="F6" s="67" t="s">
        <v>56</v>
      </c>
    </row>
    <row r="7" spans="1:6" s="7" customFormat="1" ht="15" x14ac:dyDescent="0.25">
      <c r="A7" s="64" t="s">
        <v>15</v>
      </c>
      <c r="B7" s="65" t="s">
        <v>16</v>
      </c>
      <c r="C7" s="66" t="s">
        <v>50</v>
      </c>
      <c r="D7" s="68"/>
      <c r="E7" s="69" t="s">
        <v>82</v>
      </c>
      <c r="F7" s="67" t="s">
        <v>84</v>
      </c>
    </row>
    <row r="8" spans="1:6" s="7" customFormat="1" ht="15" x14ac:dyDescent="0.25">
      <c r="A8" s="40" t="s">
        <v>12</v>
      </c>
      <c r="B8" s="70" t="s">
        <v>175</v>
      </c>
      <c r="C8" s="35">
        <v>17013</v>
      </c>
      <c r="D8" s="72"/>
      <c r="E8" s="73" t="s">
        <v>9</v>
      </c>
      <c r="F8" s="71">
        <f>'5. ovi'!D21</f>
        <v>10339</v>
      </c>
    </row>
    <row r="9" spans="1:6" s="7" customFormat="1" ht="15" x14ac:dyDescent="0.25">
      <c r="A9" s="10" t="s">
        <v>13</v>
      </c>
      <c r="B9" s="36" t="s">
        <v>110</v>
      </c>
      <c r="C9" s="11">
        <f>'5. ovi'!D9</f>
        <v>1275</v>
      </c>
      <c r="D9" s="76"/>
      <c r="E9" s="77" t="s">
        <v>4</v>
      </c>
      <c r="F9" s="75">
        <f>'5. ovi'!D22</f>
        <v>2790</v>
      </c>
    </row>
    <row r="10" spans="1:6" s="7" customFormat="1" ht="15" x14ac:dyDescent="0.25">
      <c r="A10" s="10" t="s">
        <v>17</v>
      </c>
      <c r="B10" s="36"/>
      <c r="C10" s="11">
        <f>C11-C9-C8</f>
        <v>0</v>
      </c>
      <c r="D10" s="76"/>
      <c r="E10" s="77" t="s">
        <v>71</v>
      </c>
      <c r="F10" s="75">
        <f>'5. ovi'!D23</f>
        <v>5159</v>
      </c>
    </row>
    <row r="11" spans="1:6" s="7" customFormat="1" ht="15.75" x14ac:dyDescent="0.25">
      <c r="A11" s="61" t="s">
        <v>19</v>
      </c>
      <c r="B11" s="151" t="s">
        <v>2</v>
      </c>
      <c r="C11" s="127">
        <f>F11</f>
        <v>18288</v>
      </c>
      <c r="D11" s="128"/>
      <c r="E11" s="151" t="s">
        <v>6</v>
      </c>
      <c r="F11" s="127">
        <f>SUM(F8:F10)</f>
        <v>18288</v>
      </c>
    </row>
  </sheetData>
  <mergeCells count="2">
    <mergeCell ref="B1:E1"/>
    <mergeCell ref="A3:E3"/>
  </mergeCells>
  <pageMargins left="0.27559055118110237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view="pageLayout" topLeftCell="A13" zoomScaleNormal="100" workbookViewId="0">
      <selection activeCell="D22" sqref="D22"/>
    </sheetView>
  </sheetViews>
  <sheetFormatPr defaultRowHeight="12.75" x14ac:dyDescent="0.2"/>
  <cols>
    <col min="2" max="2" width="53" bestFit="1" customWidth="1"/>
  </cols>
  <sheetData>
    <row r="2" spans="1:4" ht="15" x14ac:dyDescent="0.25">
      <c r="A2" s="191" t="s">
        <v>200</v>
      </c>
      <c r="B2" s="191"/>
      <c r="C2" s="191"/>
      <c r="D2" s="191"/>
    </row>
    <row r="3" spans="1:4" x14ac:dyDescent="0.2">
      <c r="B3" s="157"/>
      <c r="C3" s="157"/>
    </row>
    <row r="4" spans="1:4" ht="15" x14ac:dyDescent="0.25">
      <c r="A4" s="165"/>
      <c r="B4" s="159" t="s">
        <v>183</v>
      </c>
      <c r="C4" s="166" t="s">
        <v>184</v>
      </c>
    </row>
    <row r="5" spans="1:4" ht="15" x14ac:dyDescent="0.25">
      <c r="A5" s="165"/>
      <c r="B5" s="160" t="s">
        <v>176</v>
      </c>
      <c r="C5" s="167">
        <v>1133</v>
      </c>
    </row>
    <row r="6" spans="1:4" ht="15" x14ac:dyDescent="0.25">
      <c r="A6" s="165"/>
      <c r="B6" s="160" t="s">
        <v>177</v>
      </c>
      <c r="C6" s="167">
        <v>1600</v>
      </c>
    </row>
    <row r="7" spans="1:4" ht="15" x14ac:dyDescent="0.25">
      <c r="A7" s="165"/>
      <c r="B7" s="160" t="s">
        <v>199</v>
      </c>
      <c r="C7" s="167">
        <v>238</v>
      </c>
    </row>
    <row r="8" spans="1:4" ht="15" x14ac:dyDescent="0.25">
      <c r="A8" s="165"/>
      <c r="B8" s="161" t="s">
        <v>178</v>
      </c>
      <c r="C8" s="168">
        <f>SUM(C9:C14)</f>
        <v>1000</v>
      </c>
    </row>
    <row r="9" spans="1:4" ht="15" x14ac:dyDescent="0.25">
      <c r="A9" s="165"/>
      <c r="B9" s="162" t="s">
        <v>179</v>
      </c>
      <c r="C9" s="169">
        <v>100</v>
      </c>
    </row>
    <row r="10" spans="1:4" ht="15" x14ac:dyDescent="0.25">
      <c r="A10" s="165"/>
      <c r="B10" s="162" t="s">
        <v>180</v>
      </c>
      <c r="C10" s="169">
        <v>500</v>
      </c>
    </row>
    <row r="11" spans="1:4" ht="15" x14ac:dyDescent="0.25">
      <c r="A11" s="165"/>
      <c r="B11" s="162" t="s">
        <v>181</v>
      </c>
      <c r="C11" s="169">
        <v>100</v>
      </c>
    </row>
    <row r="12" spans="1:4" ht="15" x14ac:dyDescent="0.25">
      <c r="A12" s="165"/>
      <c r="B12" s="162" t="s">
        <v>185</v>
      </c>
      <c r="C12" s="169">
        <v>50</v>
      </c>
    </row>
    <row r="13" spans="1:4" ht="15" x14ac:dyDescent="0.25">
      <c r="A13" s="165"/>
      <c r="B13" s="162" t="s">
        <v>186</v>
      </c>
      <c r="C13" s="169">
        <v>10</v>
      </c>
    </row>
    <row r="14" spans="1:4" ht="15" x14ac:dyDescent="0.25">
      <c r="A14" s="165"/>
      <c r="B14" s="163" t="s">
        <v>187</v>
      </c>
      <c r="C14" s="170">
        <v>240</v>
      </c>
    </row>
    <row r="15" spans="1:4" ht="15" x14ac:dyDescent="0.25">
      <c r="A15" s="165"/>
      <c r="B15" s="164" t="s">
        <v>182</v>
      </c>
      <c r="C15" s="158">
        <f>SUM(C4:C8)</f>
        <v>3971</v>
      </c>
    </row>
    <row r="19" spans="1:4" ht="15" x14ac:dyDescent="0.25">
      <c r="A19" s="191" t="s">
        <v>201</v>
      </c>
      <c r="B19" s="191"/>
      <c r="C19" s="191"/>
      <c r="D19" s="191"/>
    </row>
    <row r="20" spans="1:4" x14ac:dyDescent="0.2">
      <c r="B20" s="157"/>
    </row>
    <row r="21" spans="1:4" ht="15" x14ac:dyDescent="0.25">
      <c r="A21" s="165"/>
      <c r="B21" s="159" t="s">
        <v>188</v>
      </c>
      <c r="C21" s="166" t="s">
        <v>184</v>
      </c>
    </row>
    <row r="22" spans="1:4" ht="15" x14ac:dyDescent="0.25">
      <c r="A22" s="165"/>
      <c r="B22" s="160" t="s">
        <v>189</v>
      </c>
      <c r="C22" s="167">
        <f>SUM(C23:C25)</f>
        <v>28800</v>
      </c>
    </row>
    <row r="23" spans="1:4" ht="15" x14ac:dyDescent="0.25">
      <c r="A23" s="165"/>
      <c r="B23" s="162" t="s">
        <v>190</v>
      </c>
      <c r="C23" s="169">
        <v>9000</v>
      </c>
    </row>
    <row r="24" spans="1:4" ht="15" x14ac:dyDescent="0.25">
      <c r="A24" s="165"/>
      <c r="B24" s="162" t="s">
        <v>197</v>
      </c>
      <c r="C24" s="169">
        <v>8000</v>
      </c>
    </row>
    <row r="25" spans="1:4" ht="15" x14ac:dyDescent="0.25">
      <c r="A25" s="165"/>
      <c r="B25" s="162" t="s">
        <v>191</v>
      </c>
      <c r="C25" s="169">
        <v>11800</v>
      </c>
    </row>
    <row r="26" spans="1:4" ht="15" x14ac:dyDescent="0.25">
      <c r="A26" s="165"/>
      <c r="B26" s="164" t="s">
        <v>192</v>
      </c>
      <c r="C26" s="158">
        <f>SUM(C21:C22)</f>
        <v>28800</v>
      </c>
    </row>
    <row r="30" spans="1:4" ht="15" x14ac:dyDescent="0.25">
      <c r="A30" s="191" t="s">
        <v>202</v>
      </c>
      <c r="B30" s="191"/>
      <c r="C30" s="191"/>
      <c r="D30" s="191"/>
    </row>
    <row r="31" spans="1:4" x14ac:dyDescent="0.2">
      <c r="B31" s="157"/>
    </row>
    <row r="32" spans="1:4" ht="15" x14ac:dyDescent="0.25">
      <c r="A32" s="165"/>
      <c r="B32" s="159" t="s">
        <v>193</v>
      </c>
      <c r="C32" s="166" t="s">
        <v>184</v>
      </c>
    </row>
    <row r="33" spans="1:3" ht="15" x14ac:dyDescent="0.25">
      <c r="A33" s="165"/>
      <c r="B33" s="160" t="s">
        <v>194</v>
      </c>
      <c r="C33" s="167">
        <v>3000</v>
      </c>
    </row>
    <row r="34" spans="1:3" ht="15" x14ac:dyDescent="0.25">
      <c r="A34" s="165"/>
      <c r="B34" s="164" t="s">
        <v>195</v>
      </c>
      <c r="C34" s="158">
        <f>SUM(C32:C33)</f>
        <v>3000</v>
      </c>
    </row>
  </sheetData>
  <mergeCells count="3">
    <mergeCell ref="A2:D2"/>
    <mergeCell ref="A19:D19"/>
    <mergeCell ref="A30:D30"/>
  </mergeCells>
  <pageMargins left="0.7" right="0.7" top="0.75" bottom="0.75" header="0.3" footer="0.3"/>
  <pageSetup paperSize="9" orientation="portrait" r:id="rId1"/>
  <headerFooter>
    <oddHeader>&amp;C&amp;"Arial CE,Félkövér"TALIÁNDÖRÖGD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1.Bevétel</vt:lpstr>
      <vt:lpstr>2.Kiadások</vt:lpstr>
      <vt:lpstr>3.mérleg</vt:lpstr>
      <vt:lpstr>4. cofog</vt:lpstr>
      <vt:lpstr>5. ovi</vt:lpstr>
      <vt:lpstr>8. ovi mérleg</vt:lpstr>
      <vt:lpstr>9.-10.-11.mell.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Önkormányzat Taliándörögd</cp:lastModifiedBy>
  <cp:lastPrinted>2015-01-19T20:13:38Z</cp:lastPrinted>
  <dcterms:created xsi:type="dcterms:W3CDTF">1997-01-17T14:02:09Z</dcterms:created>
  <dcterms:modified xsi:type="dcterms:W3CDTF">2015-01-29T07:46:02Z</dcterms:modified>
</cp:coreProperties>
</file>