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20490" windowHeight="7650"/>
  </bookViews>
  <sheets>
    <sheet name="3.sz.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C6" i="1"/>
  <c r="D6" i="1"/>
  <c r="D18" i="1" s="1"/>
  <c r="E6" i="1"/>
  <c r="G6" i="1"/>
  <c r="H6" i="1"/>
  <c r="I6" i="1"/>
  <c r="I18" i="1" s="1"/>
  <c r="I28" i="1" s="1"/>
  <c r="J6" i="1"/>
  <c r="C7" i="1"/>
  <c r="D7" i="1"/>
  <c r="E7" i="1"/>
  <c r="G7" i="1"/>
  <c r="H7" i="1"/>
  <c r="I7" i="1"/>
  <c r="J7" i="1"/>
  <c r="G8" i="1"/>
  <c r="H8" i="1"/>
  <c r="I8" i="1"/>
  <c r="J8" i="1"/>
  <c r="C9" i="1"/>
  <c r="D9" i="1"/>
  <c r="E9" i="1"/>
  <c r="G9" i="1"/>
  <c r="G18" i="1" s="1"/>
  <c r="G28" i="1" s="1"/>
  <c r="H9" i="1"/>
  <c r="I9" i="1"/>
  <c r="J9" i="1"/>
  <c r="C10" i="1"/>
  <c r="C18" i="1" s="1"/>
  <c r="D10" i="1"/>
  <c r="E10" i="1"/>
  <c r="G10" i="1"/>
  <c r="H10" i="1"/>
  <c r="I10" i="1"/>
  <c r="J10" i="1"/>
  <c r="G11" i="1"/>
  <c r="H11" i="1"/>
  <c r="I11" i="1"/>
  <c r="J11" i="1"/>
  <c r="C12" i="1"/>
  <c r="D12" i="1"/>
  <c r="E12" i="1"/>
  <c r="E18" i="1"/>
  <c r="E29" i="1" s="1"/>
  <c r="H18" i="1"/>
  <c r="J18" i="1"/>
  <c r="C20" i="1"/>
  <c r="C19" i="1" s="1"/>
  <c r="C27" i="1" s="1"/>
  <c r="D20" i="1"/>
  <c r="D19" i="1" s="1"/>
  <c r="D27" i="1" s="1"/>
  <c r="E20" i="1"/>
  <c r="C21" i="1"/>
  <c r="E21" i="1"/>
  <c r="E19" i="1" s="1"/>
  <c r="E27" i="1" s="1"/>
  <c r="E28" i="1" s="1"/>
  <c r="C23" i="1"/>
  <c r="D23" i="1"/>
  <c r="E23" i="1"/>
  <c r="G23" i="1"/>
  <c r="G27" i="1" s="1"/>
  <c r="H23" i="1"/>
  <c r="I23" i="1"/>
  <c r="J23" i="1"/>
  <c r="J27" i="1" s="1"/>
  <c r="J28" i="1" s="1"/>
  <c r="C24" i="1"/>
  <c r="D24" i="1"/>
  <c r="E24" i="1"/>
  <c r="H27" i="1"/>
  <c r="H28" i="1" s="1"/>
  <c r="I27" i="1"/>
  <c r="C36" i="1"/>
  <c r="D36" i="1"/>
  <c r="E36" i="1"/>
  <c r="G36" i="1"/>
  <c r="H36" i="1"/>
  <c r="I36" i="1"/>
  <c r="J36" i="1"/>
  <c r="G37" i="1"/>
  <c r="H37" i="1"/>
  <c r="I37" i="1"/>
  <c r="J37" i="1"/>
  <c r="C38" i="1"/>
  <c r="D38" i="1"/>
  <c r="E38" i="1"/>
  <c r="E47" i="1" s="1"/>
  <c r="G38" i="1"/>
  <c r="H38" i="1"/>
  <c r="I38" i="1"/>
  <c r="J38" i="1"/>
  <c r="J47" i="1" s="1"/>
  <c r="J61" i="1" s="1"/>
  <c r="C39" i="1"/>
  <c r="D39" i="1"/>
  <c r="E39" i="1"/>
  <c r="G39" i="1"/>
  <c r="H39" i="1"/>
  <c r="I39" i="1"/>
  <c r="J39" i="1"/>
  <c r="G40" i="1"/>
  <c r="G47" i="1" s="1"/>
  <c r="G61" i="1" s="1"/>
  <c r="H40" i="1"/>
  <c r="I40" i="1"/>
  <c r="J40" i="1"/>
  <c r="C41" i="1"/>
  <c r="C47" i="1" s="1"/>
  <c r="D41" i="1"/>
  <c r="E41" i="1"/>
  <c r="D47" i="1"/>
  <c r="H62" i="1" s="1"/>
  <c r="H47" i="1"/>
  <c r="H61" i="1" s="1"/>
  <c r="I47" i="1"/>
  <c r="I61" i="1" s="1"/>
  <c r="D48" i="1"/>
  <c r="E48" i="1"/>
  <c r="E60" i="1" s="1"/>
  <c r="C52" i="1"/>
  <c r="C48" i="1" s="1"/>
  <c r="C60" i="1" s="1"/>
  <c r="D52" i="1"/>
  <c r="E52" i="1"/>
  <c r="C54" i="1"/>
  <c r="D54" i="1"/>
  <c r="E54" i="1"/>
  <c r="D60" i="1"/>
  <c r="G60" i="1"/>
  <c r="H60" i="1"/>
  <c r="I60" i="1"/>
  <c r="J60" i="1"/>
  <c r="G63" i="1"/>
  <c r="H63" i="1"/>
  <c r="I63" i="1"/>
  <c r="J63" i="1"/>
  <c r="C29" i="1" l="1"/>
  <c r="C28" i="1"/>
  <c r="G29" i="1"/>
  <c r="H29" i="1"/>
  <c r="D29" i="1"/>
  <c r="I29" i="1"/>
  <c r="D28" i="1"/>
  <c r="C62" i="1"/>
  <c r="C61" i="1"/>
  <c r="C63" i="1" s="1"/>
  <c r="G62" i="1"/>
  <c r="E61" i="1"/>
  <c r="E63" i="1" s="1"/>
  <c r="E62" i="1"/>
  <c r="J62" i="1"/>
  <c r="E30" i="1"/>
  <c r="J30" i="1"/>
  <c r="D61" i="1"/>
  <c r="D63" i="1" s="1"/>
  <c r="J29" i="1"/>
  <c r="I62" i="1"/>
  <c r="D62" i="1"/>
  <c r="D30" i="1" l="1"/>
  <c r="I30" i="1"/>
  <c r="H30" i="1"/>
  <c r="C30" i="1"/>
  <c r="G30" i="1"/>
</calcChain>
</file>

<file path=xl/sharedStrings.xml><?xml version="1.0" encoding="utf-8"?>
<sst xmlns="http://schemas.openxmlformats.org/spreadsheetml/2006/main" count="177" uniqueCount="117">
  <si>
    <t>Tárgyévi  többlet:</t>
  </si>
  <si>
    <t>Tárgyévi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</si>
  <si>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</si>
  <si>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</si>
  <si>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</si>
  <si>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</si>
  <si>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</si>
  <si>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</si>
  <si>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</si>
  <si>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 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</si>
  <si>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</si>
  <si>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</si>
  <si>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</si>
  <si>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</si>
  <si>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</si>
  <si>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</si>
  <si>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</si>
  <si>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</si>
  <si>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</si>
  <si>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</si>
  <si>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</si>
  <si>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</si>
  <si>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</si>
  <si>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</si>
  <si>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</si>
  <si>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</si>
  <si>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</si>
  <si>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</si>
  <si>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</si>
  <si>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</si>
  <si>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</si>
  <si>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</si>
  <si>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</si>
  <si>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</si>
  <si>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</si>
  <si>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</si>
  <si>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</si>
  <si>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</si>
  <si>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</si>
  <si>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</si>
  <si>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</si>
  <si>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</si>
  <si>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</si>
  <si>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</si>
  <si>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</si>
  <si>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</si>
  <si>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</si>
  <si>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</si>
  <si>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</si>
  <si>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</si>
  <si>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</si>
  <si>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</si>
  <si>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</si>
  <si>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</si>
  <si>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</si>
  <si>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</si>
  <si>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</si>
  <si>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</si>
  <si>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</si>
  <si>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</si>
  <si>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</si>
  <si>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</si>
  <si>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</si>
  <si>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</si>
  <si>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</si>
  <si>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</si>
  <si>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</si>
  <si>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</si>
  <si>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</si>
  <si>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</si>
  <si>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I</t>
  </si>
  <si>
    <t>H</t>
  </si>
  <si>
    <t>G</t>
  </si>
  <si>
    <t>F</t>
  </si>
  <si>
    <t>E</t>
  </si>
  <si>
    <t>D</t>
  </si>
  <si>
    <t>C</t>
  </si>
  <si>
    <t>B</t>
  </si>
  <si>
    <t>A</t>
  </si>
  <si>
    <t>teljesítés</t>
  </si>
  <si>
    <t>módosított előirányzat</t>
  </si>
  <si>
    <t>eredeti előirányzat</t>
  </si>
  <si>
    <t>Megnevezés</t>
  </si>
  <si>
    <t>Felhalmozási kiadások</t>
  </si>
  <si>
    <t>Sor-
szám</t>
  </si>
  <si>
    <t>KIADÁSOK ÖSSZESEN (13.+22.)</t>
  </si>
  <si>
    <t>BEVÉTEL ÖSSZESEN (13.+22.)</t>
  </si>
  <si>
    <t>Működési célú finanszírozási kiadások összesen (14.+...+21.)</t>
  </si>
  <si>
    <t>Működési célú finanszírozási bevételek összesen (14.+19.)</t>
  </si>
  <si>
    <t xml:space="preserve">   Értékpapírok bevételei</t>
  </si>
  <si>
    <t>Forgatási célú belföldi, külföldi értékpapírok vásárlása</t>
  </si>
  <si>
    <t xml:space="preserve">   Likviditási célú hitelek, kölcsönök felvétele</t>
  </si>
  <si>
    <t xml:space="preserve">Hiány külső finanszírozásának bevételei (20.+…+21.) </t>
  </si>
  <si>
    <t>egyéb belső finanszírozási kiadások</t>
  </si>
  <si>
    <t xml:space="preserve">   Egyéb belső finanszírozási bevételek</t>
  </si>
  <si>
    <t xml:space="preserve">   Betét visszavonásából származó bevétel </t>
  </si>
  <si>
    <t xml:space="preserve">   Vállalkozási maradvány igénybevétele </t>
  </si>
  <si>
    <t>Likviditási célú hitelek törlesztése</t>
  </si>
  <si>
    <t xml:space="preserve">   Költségvetési maradvány igénybevétele </t>
  </si>
  <si>
    <t>Hiány belső finanszírozásának bevételei (15.+…+18. )</t>
  </si>
  <si>
    <t>Költségvetési kiadások összesen (1.+...+12.)</t>
  </si>
  <si>
    <t>Költségvetési bevételek összesen (1.+2.+4.+5.+7.+…+12.)</t>
  </si>
  <si>
    <t>Egyéb működési bevételek</t>
  </si>
  <si>
    <t>5.-ből EU-s támogatás</t>
  </si>
  <si>
    <t>Egyéb működési célú kiadások</t>
  </si>
  <si>
    <t>Működési célú átvett pénzeszközök</t>
  </si>
  <si>
    <t>Ellátottak pénzbeli juttatásai</t>
  </si>
  <si>
    <t>Közhatalmi bevételek</t>
  </si>
  <si>
    <t xml:space="preserve">Dologi kiadások </t>
  </si>
  <si>
    <t>2.-ból EU-s támogatás</t>
  </si>
  <si>
    <t>Munkaadókat terhelő járulékok és szociális hozzájárulási adó</t>
  </si>
  <si>
    <t>Működési célú támogatások államháztartáson belülről</t>
  </si>
  <si>
    <t>Személyi juttatások</t>
  </si>
  <si>
    <t>Önkormányzatok működési támogatásai</t>
  </si>
  <si>
    <t>Működési kiadások</t>
  </si>
  <si>
    <t>Működési bevételek</t>
  </si>
  <si>
    <t>2020. évi Működési  és  Felhalmozási célú bevételek és kiadások mérlege 
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</si>
</sst>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0" fontId="2" fillId="0" borderId="0" xfId="1" applyFont="1" applyFill="1" applyProtection="1"/>
    <xf numFmtId="0" fontId="3" fillId="0" borderId="0" xfId="1" applyFont="1" applyFill="1" applyProtection="1"/>
    <xf numFmtId="0" fontId="1" fillId="0" borderId="0" xfId="1" applyFill="1" applyAlignment="1" applyProtection="1">
      <alignment horizontal="left" vertical="center" indent="1"/>
    </xf>
    <xf numFmtId="0" fontId="4" fillId="0" borderId="0" xfId="1" applyFont="1" applyFill="1" applyProtection="1"/>
    <xf numFmtId="0" fontId="1" fillId="0" borderId="0" xfId="1" applyFill="1" applyAlignment="1" applyProtection="1"/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1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2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2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left" vertical="center" wrapText="1" indent="2"/>
    </xf>
    <xf numFmtId="164" fontId="8" fillId="0" borderId="5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left" vertical="center" wrapText="1" inden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164" fontId="6" fillId="0" borderId="20" xfId="0" applyNumberFormat="1" applyFont="1" applyFill="1" applyBorder="1" applyAlignment="1" applyProtection="1">
      <alignment horizontal="left" vertical="center" wrapText="1" indent="1"/>
    </xf>
    <xf numFmtId="164" fontId="6" fillId="0" borderId="21" xfId="0" applyNumberFormat="1" applyFont="1" applyFill="1" applyBorder="1" applyAlignment="1" applyProtection="1">
      <alignment horizontal="left" vertical="center" wrapText="1" indent="1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3" xfId="1" applyFont="1" applyFill="1" applyBorder="1" applyProtection="1"/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164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10" fillId="0" borderId="1" xfId="0" applyNumberFormat="1" applyFont="1" applyFill="1" applyBorder="1" applyAlignment="1" applyProtection="1">
      <alignment horizontal="centerContinuous" vertical="center" wrapText="1"/>
    </xf>
    <xf numFmtId="164" fontId="10" fillId="0" borderId="2" xfId="0" applyNumberFormat="1" applyFont="1" applyFill="1" applyBorder="1" applyAlignment="1" applyProtection="1">
      <alignment horizontal="centerContinuous" vertical="center" wrapText="1"/>
    </xf>
    <xf numFmtId="0" fontId="12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center" vertical="center" wrapTex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0" fillId="0" borderId="18" xfId="0" applyNumberFormat="1" applyFont="1" applyFill="1" applyBorder="1" applyAlignment="1" applyProtection="1">
      <alignment horizontal="center" vertical="center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</sheetNames>
    <sheetDataSet>
      <sheetData sheetId="0">
        <row r="6">
          <cell r="C6">
            <v>60222791</v>
          </cell>
          <cell r="D6">
            <v>64422880</v>
          </cell>
          <cell r="E6">
            <v>64422880</v>
          </cell>
        </row>
        <row r="13">
          <cell r="C13">
            <v>31168274</v>
          </cell>
          <cell r="D13">
            <v>37131632</v>
          </cell>
          <cell r="E13">
            <v>41023578</v>
          </cell>
        </row>
        <row r="20">
          <cell r="C20">
            <v>0</v>
          </cell>
          <cell r="D20">
            <v>29033750</v>
          </cell>
          <cell r="E20">
            <v>39753508</v>
          </cell>
        </row>
        <row r="27">
          <cell r="C27">
            <v>27194381</v>
          </cell>
          <cell r="D27">
            <v>29433381</v>
          </cell>
          <cell r="E27">
            <v>29101998</v>
          </cell>
        </row>
        <row r="34">
          <cell r="C34">
            <v>43862961</v>
          </cell>
          <cell r="D34">
            <v>43923120</v>
          </cell>
          <cell r="E34">
            <v>41090253</v>
          </cell>
        </row>
        <row r="45">
          <cell r="C45">
            <v>0</v>
          </cell>
          <cell r="D45">
            <v>0</v>
          </cell>
          <cell r="E45">
            <v>5118875</v>
          </cell>
        </row>
        <row r="51">
          <cell r="C51">
            <v>0</v>
          </cell>
          <cell r="D51">
            <v>1600004</v>
          </cell>
          <cell r="E51">
            <v>1600004</v>
          </cell>
        </row>
        <row r="56">
          <cell r="C56">
            <v>565110</v>
          </cell>
          <cell r="D56">
            <v>565110</v>
          </cell>
          <cell r="E56">
            <v>772140</v>
          </cell>
        </row>
        <row r="66">
          <cell r="C66">
            <v>0</v>
          </cell>
          <cell r="D66">
            <v>0</v>
          </cell>
        </row>
        <row r="72">
          <cell r="C72">
            <v>160460350</v>
          </cell>
          <cell r="D72">
            <v>161629841</v>
          </cell>
          <cell r="E72">
            <v>160305078</v>
          </cell>
        </row>
        <row r="73">
          <cell r="C73">
            <v>0</v>
          </cell>
          <cell r="D73">
            <v>0</v>
          </cell>
        </row>
        <row r="74">
          <cell r="C74">
            <v>29400275</v>
          </cell>
          <cell r="D74">
            <v>29400275</v>
          </cell>
          <cell r="E74">
            <v>22744447</v>
          </cell>
        </row>
        <row r="94">
          <cell r="C94">
            <v>59130103</v>
          </cell>
          <cell r="D94">
            <v>64059698</v>
          </cell>
          <cell r="E94">
            <v>55754960</v>
          </cell>
        </row>
        <row r="95">
          <cell r="C95">
            <v>9652541.0080000013</v>
          </cell>
          <cell r="D95">
            <v>9851736</v>
          </cell>
          <cell r="E95">
            <v>8447503</v>
          </cell>
        </row>
        <row r="96">
          <cell r="C96">
            <v>95027076</v>
          </cell>
          <cell r="D96">
            <v>101771862</v>
          </cell>
          <cell r="E96">
            <v>70467392</v>
          </cell>
        </row>
        <row r="97">
          <cell r="C97">
            <v>8500000</v>
          </cell>
          <cell r="D97">
            <v>8622000</v>
          </cell>
          <cell r="E97">
            <v>6810000</v>
          </cell>
        </row>
        <row r="98">
          <cell r="C98">
            <v>17495607</v>
          </cell>
          <cell r="D98">
            <v>20018014</v>
          </cell>
          <cell r="E98">
            <v>16912328</v>
          </cell>
        </row>
        <row r="110">
          <cell r="C110">
            <v>100108260</v>
          </cell>
          <cell r="D110">
            <v>105040760</v>
          </cell>
          <cell r="E110">
            <v>11072217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27901369</v>
          </cell>
          <cell r="D112">
            <v>53958119</v>
          </cell>
          <cell r="E112">
            <v>23319782</v>
          </cell>
        </row>
        <row r="113">
          <cell r="C113">
            <v>0</v>
          </cell>
          <cell r="D113">
            <v>0</v>
          </cell>
          <cell r="E113">
            <v>0</v>
          </cell>
        </row>
        <row r="114">
          <cell r="C114">
            <v>750000</v>
          </cell>
          <cell r="D114">
            <v>750000</v>
          </cell>
          <cell r="E114">
            <v>0</v>
          </cell>
        </row>
        <row r="124">
          <cell r="C124">
            <v>2500000</v>
          </cell>
          <cell r="D124">
            <v>1258618</v>
          </cell>
          <cell r="E124">
            <v>0</v>
          </cell>
        </row>
        <row r="136">
          <cell r="C136">
            <v>31809186</v>
          </cell>
          <cell r="D136">
            <v>31809186</v>
          </cell>
          <cell r="E136">
            <v>22553307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view="pageLayout" zoomScaleNormal="100" zoomScaleSheetLayoutView="100" workbookViewId="0">
      <selection sqref="A1:J1"/>
    </sheetView>
  </sheetViews>
  <sheetFormatPr defaultRowHeight="15.75" x14ac:dyDescent="0.25"/>
  <cols>
    <col min="1" max="1" width="6.83203125" style="3" customWidth="1"/>
    <col min="2" max="2" width="47.1640625" style="2" customWidth="1"/>
    <col min="3" max="5" width="13.83203125" style="1" customWidth="1"/>
    <col min="6" max="6" width="47.1640625" style="1" customWidth="1"/>
    <col min="7" max="7" width="14.33203125" style="1" customWidth="1"/>
    <col min="8" max="8" width="0" style="1" hidden="1" customWidth="1"/>
    <col min="9" max="10" width="14.33203125" style="1" customWidth="1"/>
    <col min="11" max="16384" width="9.33203125" style="1"/>
  </cols>
  <sheetData>
    <row r="1" spans="1:10" ht="32.25" customHeight="1" x14ac:dyDescent="0.25">
      <c r="A1" s="80" t="s">
        <v>116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95" customHeight="1" thickBot="1" x14ac:dyDescent="0.3">
      <c r="A2" s="50"/>
      <c r="B2" s="73"/>
      <c r="C2" s="50"/>
      <c r="D2" s="50"/>
      <c r="E2" s="50"/>
      <c r="F2" s="50"/>
      <c r="G2" s="72"/>
      <c r="H2" s="51"/>
      <c r="I2" s="51"/>
      <c r="J2" s="50"/>
    </row>
    <row r="3" spans="1:10" ht="15.95" customHeight="1" thickBot="1" x14ac:dyDescent="0.3">
      <c r="A3" s="75" t="s">
        <v>84</v>
      </c>
      <c r="B3" s="71" t="s">
        <v>115</v>
      </c>
      <c r="C3" s="70"/>
      <c r="D3" s="69"/>
      <c r="E3" s="69"/>
      <c r="F3" s="77" t="s">
        <v>114</v>
      </c>
      <c r="G3" s="78"/>
      <c r="H3" s="78"/>
      <c r="I3" s="78"/>
      <c r="J3" s="79"/>
    </row>
    <row r="4" spans="1:10" ht="38.1" customHeight="1" thickBot="1" x14ac:dyDescent="0.3">
      <c r="A4" s="76"/>
      <c r="B4" s="67" t="s">
        <v>82</v>
      </c>
      <c r="C4" s="66" t="s">
        <v>81</v>
      </c>
      <c r="D4" s="68" t="s">
        <v>80</v>
      </c>
      <c r="E4" s="68" t="s">
        <v>79</v>
      </c>
      <c r="F4" s="67" t="s">
        <v>82</v>
      </c>
      <c r="G4" s="66" t="str">
        <f>+C4</f>
        <v>eredeti előirányzat</v>
      </c>
      <c r="H4" s="66" t="str">
        <f>+D4</f>
        <v>módosított előirányzat</v>
      </c>
      <c r="I4" s="48" t="s">
        <v>80</v>
      </c>
      <c r="J4" s="48" t="s">
        <v>79</v>
      </c>
    </row>
    <row r="5" spans="1:10" s="7" customFormat="1" ht="12" customHeight="1" thickBot="1" x14ac:dyDescent="0.25">
      <c r="A5" s="47" t="s">
        <v>78</v>
      </c>
      <c r="B5" s="45" t="s">
        <v>77</v>
      </c>
      <c r="C5" s="44" t="s">
        <v>76</v>
      </c>
      <c r="D5" s="46" t="s">
        <v>75</v>
      </c>
      <c r="E5" s="46" t="s">
        <v>74</v>
      </c>
      <c r="F5" s="45" t="s">
        <v>73</v>
      </c>
      <c r="G5" s="44" t="s">
        <v>72</v>
      </c>
      <c r="H5" s="44" t="s">
        <v>72</v>
      </c>
      <c r="I5" s="44" t="s">
        <v>71</v>
      </c>
      <c r="J5" s="44" t="s">
        <v>70</v>
      </c>
    </row>
    <row r="6" spans="1:10" s="4" customFormat="1" ht="12" customHeight="1" x14ac:dyDescent="0.2">
      <c r="A6" s="20" t="s">
        <v>69</v>
      </c>
      <c r="B6" s="43" t="s">
        <v>113</v>
      </c>
      <c r="C6" s="42">
        <f>SUM('[1]1.sz.mell.'!C6)</f>
        <v>60222791</v>
      </c>
      <c r="D6" s="42">
        <f>SUM('[1]1.sz.mell.'!D6)</f>
        <v>64422880</v>
      </c>
      <c r="E6" s="42">
        <f>SUM('[1]1.sz.mell.'!E6)</f>
        <v>64422880</v>
      </c>
      <c r="F6" s="43" t="s">
        <v>112</v>
      </c>
      <c r="G6" s="42">
        <f>SUM('[1]1.sz.mell.'!C94)</f>
        <v>59130103</v>
      </c>
      <c r="H6" s="42" t="e">
        <f>SUM('[1]1.sz.mell.'!#REF!)</f>
        <v>#REF!</v>
      </c>
      <c r="I6" s="42">
        <f>SUM('[1]1.sz.mell.'!D94)</f>
        <v>64059698</v>
      </c>
      <c r="J6" s="42">
        <f>SUM('[1]1.sz.mell.'!E94)</f>
        <v>55754960</v>
      </c>
    </row>
    <row r="7" spans="1:10" s="4" customFormat="1" ht="20.25" customHeight="1" x14ac:dyDescent="0.2">
      <c r="A7" s="17" t="s">
        <v>66</v>
      </c>
      <c r="B7" s="41" t="s">
        <v>111</v>
      </c>
      <c r="C7" s="32">
        <f>SUM('[1]1.sz.mell.'!C13)</f>
        <v>31168274</v>
      </c>
      <c r="D7" s="32">
        <f>SUM('[1]1.sz.mell.'!D13)</f>
        <v>37131632</v>
      </c>
      <c r="E7" s="32">
        <f>SUM('[1]1.sz.mell.'!E13)</f>
        <v>41023578</v>
      </c>
      <c r="F7" s="41" t="s">
        <v>110</v>
      </c>
      <c r="G7" s="42">
        <f>SUM('[1]1.sz.mell.'!C95)</f>
        <v>9652541.0080000013</v>
      </c>
      <c r="H7" s="42" t="e">
        <f>SUM('[1]1.sz.mell.'!#REF!)</f>
        <v>#REF!</v>
      </c>
      <c r="I7" s="42">
        <f>SUM('[1]1.sz.mell.'!D95)</f>
        <v>9851736</v>
      </c>
      <c r="J7" s="42">
        <f>SUM('[1]1.sz.mell.'!E95)</f>
        <v>8447503</v>
      </c>
    </row>
    <row r="8" spans="1:10" s="4" customFormat="1" ht="12" customHeight="1" x14ac:dyDescent="0.2">
      <c r="A8" s="17" t="s">
        <v>63</v>
      </c>
      <c r="B8" s="41" t="s">
        <v>109</v>
      </c>
      <c r="C8" s="32"/>
      <c r="D8" s="32"/>
      <c r="E8" s="32"/>
      <c r="F8" s="41" t="s">
        <v>108</v>
      </c>
      <c r="G8" s="42">
        <f>SUM('[1]1.sz.mell.'!C96)</f>
        <v>95027076</v>
      </c>
      <c r="H8" s="42" t="e">
        <f>SUM('[1]1.sz.mell.'!#REF!)</f>
        <v>#REF!</v>
      </c>
      <c r="I8" s="42">
        <f>SUM('[1]1.sz.mell.'!D96)</f>
        <v>101771862</v>
      </c>
      <c r="J8" s="42">
        <f>SUM('[1]1.sz.mell.'!E96)</f>
        <v>70467392</v>
      </c>
    </row>
    <row r="9" spans="1:10" s="4" customFormat="1" ht="12" customHeight="1" x14ac:dyDescent="0.2">
      <c r="A9" s="17" t="s">
        <v>60</v>
      </c>
      <c r="B9" s="41" t="s">
        <v>107</v>
      </c>
      <c r="C9" s="32">
        <f>SUM('[1]1.sz.mell.'!C27)</f>
        <v>27194381</v>
      </c>
      <c r="D9" s="32">
        <f>SUM('[1]1.sz.mell.'!D27)</f>
        <v>29433381</v>
      </c>
      <c r="E9" s="32">
        <f>SUM('[1]1.sz.mell.'!E27)</f>
        <v>29101998</v>
      </c>
      <c r="F9" s="41" t="s">
        <v>106</v>
      </c>
      <c r="G9" s="42">
        <f>SUM('[1]1.sz.mell.'!C97)</f>
        <v>8500000</v>
      </c>
      <c r="H9" s="42" t="e">
        <f>SUM('[1]1.sz.mell.'!#REF!)</f>
        <v>#REF!</v>
      </c>
      <c r="I9" s="42">
        <f>SUM('[1]1.sz.mell.'!D97)</f>
        <v>8622000</v>
      </c>
      <c r="J9" s="42">
        <f>SUM('[1]1.sz.mell.'!E97)</f>
        <v>6810000</v>
      </c>
    </row>
    <row r="10" spans="1:10" s="4" customFormat="1" ht="12" customHeight="1" x14ac:dyDescent="0.2">
      <c r="A10" s="17" t="s">
        <v>57</v>
      </c>
      <c r="B10" s="65" t="s">
        <v>105</v>
      </c>
      <c r="C10" s="32">
        <f>SUM('[1]1.sz.mell.'!C51)</f>
        <v>0</v>
      </c>
      <c r="D10" s="32">
        <f>SUM('[1]1.sz.mell.'!D51)</f>
        <v>1600004</v>
      </c>
      <c r="E10" s="32">
        <f>SUM('[1]1.sz.mell.'!E51)</f>
        <v>1600004</v>
      </c>
      <c r="F10" s="41" t="s">
        <v>104</v>
      </c>
      <c r="G10" s="42">
        <f>SUM('[1]1.sz.mell.'!C98)</f>
        <v>17495607</v>
      </c>
      <c r="H10" s="42" t="e">
        <f>SUM('[1]1.sz.mell.'!#REF!)</f>
        <v>#REF!</v>
      </c>
      <c r="I10" s="42">
        <f>SUM('[1]1.sz.mell.'!D98)</f>
        <v>20018014</v>
      </c>
      <c r="J10" s="42">
        <f>SUM('[1]1.sz.mell.'!E98)</f>
        <v>16912328</v>
      </c>
    </row>
    <row r="11" spans="1:10" s="4" customFormat="1" ht="12" customHeight="1" x14ac:dyDescent="0.2">
      <c r="A11" s="17" t="s">
        <v>54</v>
      </c>
      <c r="B11" s="41" t="s">
        <v>103</v>
      </c>
      <c r="C11" s="38"/>
      <c r="D11" s="38"/>
      <c r="E11" s="38"/>
      <c r="F11" s="41" t="s">
        <v>47</v>
      </c>
      <c r="G11" s="32">
        <f>SUM('[1]1.sz.mell.'!C124)</f>
        <v>2500000</v>
      </c>
      <c r="H11" s="32" t="e">
        <f>SUM('[1]1.sz.mell.'!#REF!)</f>
        <v>#REF!</v>
      </c>
      <c r="I11" s="32">
        <f>SUM('[1]1.sz.mell.'!D124)</f>
        <v>1258618</v>
      </c>
      <c r="J11" s="32">
        <f>SUM('[1]1.sz.mell.'!E124)</f>
        <v>0</v>
      </c>
    </row>
    <row r="12" spans="1:10" s="4" customFormat="1" ht="12" customHeight="1" x14ac:dyDescent="0.2">
      <c r="A12" s="17" t="s">
        <v>52</v>
      </c>
      <c r="B12" s="41" t="s">
        <v>102</v>
      </c>
      <c r="C12" s="32">
        <f>SUM('[1]1.sz.mell.'!C34)</f>
        <v>43862961</v>
      </c>
      <c r="D12" s="32">
        <f>SUM('[1]1.sz.mell.'!D34)</f>
        <v>43923120</v>
      </c>
      <c r="E12" s="32">
        <f>SUM('[1]1.sz.mell.'!E34)</f>
        <v>41090253</v>
      </c>
      <c r="F12" s="18"/>
      <c r="G12" s="32"/>
      <c r="H12" s="32"/>
      <c r="I12" s="32"/>
      <c r="J12" s="32"/>
    </row>
    <row r="13" spans="1:10" s="4" customFormat="1" ht="12" customHeight="1" x14ac:dyDescent="0.2">
      <c r="A13" s="17" t="s">
        <v>51</v>
      </c>
      <c r="B13" s="18"/>
      <c r="C13" s="32"/>
      <c r="D13" s="32"/>
      <c r="E13" s="32"/>
      <c r="F13" s="18"/>
      <c r="G13" s="32"/>
      <c r="H13" s="32"/>
      <c r="I13" s="32"/>
      <c r="J13" s="32"/>
    </row>
    <row r="14" spans="1:10" s="4" customFormat="1" ht="12" customHeight="1" x14ac:dyDescent="0.2">
      <c r="A14" s="17" t="s">
        <v>50</v>
      </c>
      <c r="B14" s="64"/>
      <c r="C14" s="38"/>
      <c r="D14" s="38"/>
      <c r="E14" s="38"/>
      <c r="F14" s="18"/>
      <c r="G14" s="32"/>
      <c r="H14" s="32"/>
      <c r="I14" s="32"/>
      <c r="J14" s="32"/>
    </row>
    <row r="15" spans="1:10" s="4" customFormat="1" ht="12" customHeight="1" x14ac:dyDescent="0.2">
      <c r="A15" s="17" t="s">
        <v>49</v>
      </c>
      <c r="B15" s="18"/>
      <c r="C15" s="32"/>
      <c r="D15" s="32"/>
      <c r="E15" s="32"/>
      <c r="F15" s="18"/>
      <c r="G15" s="32"/>
      <c r="H15" s="32"/>
      <c r="I15" s="32"/>
      <c r="J15" s="32"/>
    </row>
    <row r="16" spans="1:10" s="4" customFormat="1" ht="12" customHeight="1" x14ac:dyDescent="0.2">
      <c r="A16" s="17" t="s">
        <v>48</v>
      </c>
      <c r="B16" s="18"/>
      <c r="C16" s="32"/>
      <c r="D16" s="32"/>
      <c r="E16" s="32"/>
      <c r="F16" s="18"/>
      <c r="G16" s="32"/>
      <c r="H16" s="32"/>
      <c r="I16" s="32"/>
      <c r="J16" s="32"/>
    </row>
    <row r="17" spans="1:10" s="4" customFormat="1" ht="12" customHeight="1" thickBot="1" x14ac:dyDescent="0.25">
      <c r="A17" s="17" t="s">
        <v>46</v>
      </c>
      <c r="B17" s="63"/>
      <c r="C17" s="62"/>
      <c r="D17" s="62"/>
      <c r="E17" s="62"/>
      <c r="F17" s="18"/>
      <c r="G17" s="62"/>
      <c r="H17" s="62"/>
      <c r="I17" s="62"/>
      <c r="J17" s="62"/>
    </row>
    <row r="18" spans="1:10" s="4" customFormat="1" ht="21.75" customHeight="1" thickBot="1" x14ac:dyDescent="0.25">
      <c r="A18" s="11" t="s">
        <v>43</v>
      </c>
      <c r="B18" s="13" t="s">
        <v>101</v>
      </c>
      <c r="C18" s="12">
        <f>+C6+C7+C9+C10+C12+C13+C14+C15+C16+C17</f>
        <v>162448407</v>
      </c>
      <c r="D18" s="12">
        <f>+D6+D7+D9+D10+D12+D13+D14+D15+D16+D17</f>
        <v>176511017</v>
      </c>
      <c r="E18" s="12">
        <f>+E6+E7+E9+E10+E12+E13+E14+E15+E16+E17</f>
        <v>177238713</v>
      </c>
      <c r="F18" s="13" t="s">
        <v>100</v>
      </c>
      <c r="G18" s="12">
        <f>SUM(G6:G17)</f>
        <v>192305327.00800002</v>
      </c>
      <c r="H18" s="12" t="e">
        <f>SUM(H6:H17)</f>
        <v>#REF!</v>
      </c>
      <c r="I18" s="12">
        <f>SUM(I6:I17)</f>
        <v>205581928</v>
      </c>
      <c r="J18" s="12">
        <f>SUM(J6:J17)</f>
        <v>158392183</v>
      </c>
    </row>
    <row r="19" spans="1:10" s="4" customFormat="1" ht="12" customHeight="1" x14ac:dyDescent="0.2">
      <c r="A19" s="59" t="s">
        <v>40</v>
      </c>
      <c r="B19" s="28" t="s">
        <v>99</v>
      </c>
      <c r="C19" s="61">
        <f>SUM(C20:C23)</f>
        <v>61666106</v>
      </c>
      <c r="D19" s="61">
        <f>SUM(D20:D23)</f>
        <v>60880097</v>
      </c>
      <c r="E19" s="61">
        <f>SUM(E20:E23)</f>
        <v>53173506</v>
      </c>
      <c r="F19" s="27" t="s">
        <v>41</v>
      </c>
      <c r="G19" s="58"/>
      <c r="H19" s="58"/>
      <c r="I19" s="58"/>
      <c r="J19" s="58"/>
    </row>
    <row r="20" spans="1:10" s="4" customFormat="1" ht="12" customHeight="1" x14ac:dyDescent="0.2">
      <c r="A20" s="57" t="s">
        <v>37</v>
      </c>
      <c r="B20" s="27" t="s">
        <v>98</v>
      </c>
      <c r="C20" s="14">
        <f>SUM('[1]1.sz.mell.'!C72)-128194519</f>
        <v>32265831</v>
      </c>
      <c r="D20" s="14">
        <f>SUM('[1]1.sz.mell.'!D72)-130150019</f>
        <v>31479822</v>
      </c>
      <c r="E20" s="14">
        <f>SUM('[1]1.sz.mell.'!E72)-129876019</f>
        <v>30429059</v>
      </c>
      <c r="F20" s="27" t="s">
        <v>97</v>
      </c>
      <c r="G20" s="14"/>
      <c r="H20" s="14"/>
      <c r="I20" s="14"/>
      <c r="J20" s="14"/>
    </row>
    <row r="21" spans="1:10" s="4" customFormat="1" ht="12" customHeight="1" x14ac:dyDescent="0.2">
      <c r="A21" s="57" t="s">
        <v>34</v>
      </c>
      <c r="B21" s="27" t="s">
        <v>96</v>
      </c>
      <c r="C21" s="14">
        <f>SUM('[1]1.sz.mell.'!C73)</f>
        <v>0</v>
      </c>
      <c r="D21" s="14"/>
      <c r="E21" s="14">
        <f>SUM('[1]1.sz.mell.'!D73)</f>
        <v>0</v>
      </c>
      <c r="F21" s="27" t="s">
        <v>35</v>
      </c>
      <c r="G21" s="14"/>
      <c r="H21" s="14"/>
      <c r="I21" s="14"/>
      <c r="J21" s="14"/>
    </row>
    <row r="22" spans="1:10" s="4" customFormat="1" ht="12" customHeight="1" x14ac:dyDescent="0.2">
      <c r="A22" s="57" t="s">
        <v>31</v>
      </c>
      <c r="B22" s="27" t="s">
        <v>95</v>
      </c>
      <c r="C22" s="14"/>
      <c r="D22" s="14"/>
      <c r="E22" s="14"/>
      <c r="F22" s="27" t="s">
        <v>32</v>
      </c>
      <c r="G22" s="14"/>
      <c r="H22" s="14"/>
      <c r="I22" s="14"/>
      <c r="J22" s="14"/>
    </row>
    <row r="23" spans="1:10" s="4" customFormat="1" ht="12" customHeight="1" x14ac:dyDescent="0.2">
      <c r="A23" s="57" t="s">
        <v>28</v>
      </c>
      <c r="B23" s="27" t="s">
        <v>94</v>
      </c>
      <c r="C23" s="14">
        <f>SUM('[1]1.sz.mell.'!C74)</f>
        <v>29400275</v>
      </c>
      <c r="D23" s="14">
        <f>SUM('[1]1.sz.mell.'!D74)</f>
        <v>29400275</v>
      </c>
      <c r="E23" s="14">
        <f>SUM('[1]1.sz.mell.'!E74)</f>
        <v>22744447</v>
      </c>
      <c r="F23" s="60" t="s">
        <v>93</v>
      </c>
      <c r="G23" s="14">
        <f>SUM('[1]1.sz.mell.'!C136)</f>
        <v>31809186</v>
      </c>
      <c r="H23" s="14" t="e">
        <f>SUM('[1]1.sz.mell.'!#REF!)</f>
        <v>#REF!</v>
      </c>
      <c r="I23" s="14">
        <f>SUM('[1]1.sz.mell.'!D136)</f>
        <v>31809186</v>
      </c>
      <c r="J23" s="14">
        <f>SUM('[1]1.sz.mell.'!E136)</f>
        <v>22553307</v>
      </c>
    </row>
    <row r="24" spans="1:10" s="4" customFormat="1" ht="12" customHeight="1" x14ac:dyDescent="0.2">
      <c r="A24" s="57" t="s">
        <v>25</v>
      </c>
      <c r="B24" s="27" t="s">
        <v>92</v>
      </c>
      <c r="C24" s="25">
        <f>SUM(C25:C26)</f>
        <v>0</v>
      </c>
      <c r="D24" s="25">
        <f>SUM(D25:D26)</f>
        <v>0</v>
      </c>
      <c r="E24" s="25">
        <f>SUM(E25:E26)</f>
        <v>0</v>
      </c>
      <c r="F24" s="27" t="s">
        <v>29</v>
      </c>
      <c r="G24" s="14"/>
      <c r="H24" s="14"/>
      <c r="I24" s="14"/>
      <c r="J24" s="14"/>
    </row>
    <row r="25" spans="1:10" s="4" customFormat="1" ht="12" customHeight="1" x14ac:dyDescent="0.2">
      <c r="A25" s="59" t="s">
        <v>22</v>
      </c>
      <c r="B25" s="28" t="s">
        <v>91</v>
      </c>
      <c r="C25" s="58"/>
      <c r="D25" s="58"/>
      <c r="E25" s="58"/>
      <c r="F25" s="27" t="s">
        <v>90</v>
      </c>
      <c r="G25" s="58"/>
      <c r="H25" s="58"/>
      <c r="I25" s="58"/>
      <c r="J25" s="58"/>
    </row>
    <row r="26" spans="1:10" s="4" customFormat="1" ht="12" customHeight="1" thickBot="1" x14ac:dyDescent="0.25">
      <c r="A26" s="57" t="s">
        <v>19</v>
      </c>
      <c r="B26" s="27" t="s">
        <v>89</v>
      </c>
      <c r="C26" s="14"/>
      <c r="D26" s="14"/>
      <c r="E26" s="14"/>
      <c r="F26" s="43" t="s">
        <v>23</v>
      </c>
      <c r="G26" s="14"/>
      <c r="H26" s="14"/>
      <c r="I26" s="14"/>
      <c r="J26" s="14"/>
    </row>
    <row r="27" spans="1:10" s="4" customFormat="1" ht="22.5" customHeight="1" thickBot="1" x14ac:dyDescent="0.25">
      <c r="A27" s="11" t="s">
        <v>17</v>
      </c>
      <c r="B27" s="13" t="s">
        <v>88</v>
      </c>
      <c r="C27" s="12">
        <f>+C19+C24</f>
        <v>61666106</v>
      </c>
      <c r="D27" s="12">
        <f>+D19+D24</f>
        <v>60880097</v>
      </c>
      <c r="E27" s="12">
        <f>+E19+E24</f>
        <v>53173506</v>
      </c>
      <c r="F27" s="13" t="s">
        <v>87</v>
      </c>
      <c r="G27" s="12">
        <f>SUM(G19:G26)</f>
        <v>31809186</v>
      </c>
      <c r="H27" s="12" t="e">
        <f>SUM(H19:H26)</f>
        <v>#REF!</v>
      </c>
      <c r="I27" s="12">
        <f>SUM(I19:I26)</f>
        <v>31809186</v>
      </c>
      <c r="J27" s="12">
        <f>SUM(J19:J26)</f>
        <v>22553307</v>
      </c>
    </row>
    <row r="28" spans="1:10" s="4" customFormat="1" ht="12" customHeight="1" thickBot="1" x14ac:dyDescent="0.25">
      <c r="A28" s="11" t="s">
        <v>15</v>
      </c>
      <c r="B28" s="10" t="s">
        <v>86</v>
      </c>
      <c r="C28" s="9">
        <f>+C18+C27</f>
        <v>224114513</v>
      </c>
      <c r="D28" s="9">
        <f>+D18+D27</f>
        <v>237391114</v>
      </c>
      <c r="E28" s="9">
        <f>+E18+E27</f>
        <v>230412219</v>
      </c>
      <c r="F28" s="10" t="s">
        <v>85</v>
      </c>
      <c r="G28" s="9">
        <f>+G18+G27</f>
        <v>224114513.00800002</v>
      </c>
      <c r="H28" s="9" t="e">
        <f>+H18+H27</f>
        <v>#REF!</v>
      </c>
      <c r="I28" s="9">
        <f>+I18+I27</f>
        <v>237391114</v>
      </c>
      <c r="J28" s="9">
        <f>+J18+J27</f>
        <v>180945490</v>
      </c>
    </row>
    <row r="29" spans="1:10" s="4" customFormat="1" ht="12" customHeight="1" thickBot="1" x14ac:dyDescent="0.25">
      <c r="A29" s="11" t="s">
        <v>13</v>
      </c>
      <c r="B29" s="10" t="s">
        <v>4</v>
      </c>
      <c r="C29" s="9">
        <f>IF(C18-G18&lt;0,G18-C18,"-")</f>
        <v>29856920.008000016</v>
      </c>
      <c r="D29" s="9">
        <f>IF(D18-I18&lt;0,I18-D18,"-")</f>
        <v>29070911</v>
      </c>
      <c r="E29" s="9" t="str">
        <f>IF(E18-J18&lt;0,J18-E18,"-")</f>
        <v>-</v>
      </c>
      <c r="F29" s="10" t="s">
        <v>3</v>
      </c>
      <c r="G29" s="9" t="str">
        <f>IF(C18-G18&gt;0,C18-G18,"-")</f>
        <v>-</v>
      </c>
      <c r="H29" s="9" t="e">
        <f>IF(D18-H18&gt;0,D18-H18,"-")</f>
        <v>#REF!</v>
      </c>
      <c r="I29" s="9" t="str">
        <f>IF(D18-I18&gt;0,D18-I18,"-")</f>
        <v>-</v>
      </c>
      <c r="J29" s="9">
        <f>IF(E18-J18&gt;0,E18-J18,"-")</f>
        <v>18846530</v>
      </c>
    </row>
    <row r="30" spans="1:10" s="4" customFormat="1" ht="12" customHeight="1" x14ac:dyDescent="0.2">
      <c r="A30" s="56" t="s">
        <v>11</v>
      </c>
      <c r="B30" s="55" t="s">
        <v>1</v>
      </c>
      <c r="C30" s="54">
        <f>IF(C28-G28&lt;0,G28-C28,"-")</f>
        <v>8.0000162124633789E-3</v>
      </c>
      <c r="D30" s="54" t="str">
        <f>IF(D28-I28&lt;0,I28-D28,"-")</f>
        <v>-</v>
      </c>
      <c r="E30" s="54" t="str">
        <f>IF(E28-J28&lt;0,J28-E28,"-")</f>
        <v>-</v>
      </c>
      <c r="F30" s="55" t="s">
        <v>0</v>
      </c>
      <c r="G30" s="54" t="str">
        <f>IF(C28-G28&gt;0,C28-G28,"-")</f>
        <v>-</v>
      </c>
      <c r="H30" s="54" t="e">
        <f>IF(D28-H28&gt;0,D28-H28,"-")</f>
        <v>#REF!</v>
      </c>
      <c r="I30" s="54" t="str">
        <f>IF(D28-I28&gt;0,D28-I28,"-")</f>
        <v>-</v>
      </c>
      <c r="J30" s="54">
        <f>IF(E28-J28&gt;0,E28-J28,"-")</f>
        <v>49466729</v>
      </c>
    </row>
    <row r="31" spans="1:10" s="4" customFormat="1" ht="12" customHeight="1" x14ac:dyDescent="0.2">
      <c r="A31" s="53"/>
      <c r="B31" s="53"/>
      <c r="C31" s="52"/>
      <c r="D31" s="52"/>
      <c r="E31" s="52"/>
      <c r="F31" s="53"/>
      <c r="G31" s="52"/>
      <c r="H31" s="51"/>
      <c r="I31" s="51"/>
      <c r="J31" s="50"/>
    </row>
    <row r="32" spans="1:10" s="4" customFormat="1" ht="12" customHeight="1" thickBot="1" x14ac:dyDescent="0.25">
      <c r="A32" s="53"/>
      <c r="B32" s="53"/>
      <c r="C32" s="52"/>
      <c r="D32" s="52"/>
      <c r="E32" s="52"/>
      <c r="F32" s="53"/>
      <c r="G32" s="52"/>
      <c r="H32" s="51"/>
      <c r="I32" s="51"/>
      <c r="J32" s="50"/>
    </row>
    <row r="33" spans="1:10" s="4" customFormat="1" ht="12" customHeight="1" thickBot="1" x14ac:dyDescent="0.25">
      <c r="A33" s="74" t="s">
        <v>84</v>
      </c>
      <c r="B33" s="49" t="s">
        <v>62</v>
      </c>
      <c r="C33" s="49"/>
      <c r="D33" s="49"/>
      <c r="E33" s="49"/>
      <c r="F33" s="77" t="s">
        <v>83</v>
      </c>
      <c r="G33" s="78"/>
      <c r="H33" s="78"/>
      <c r="I33" s="78"/>
      <c r="J33" s="79"/>
    </row>
    <row r="34" spans="1:10" s="4" customFormat="1" ht="30" customHeight="1" thickBot="1" x14ac:dyDescent="0.25">
      <c r="A34" s="74"/>
      <c r="B34" s="48" t="s">
        <v>82</v>
      </c>
      <c r="C34" s="48" t="s">
        <v>81</v>
      </c>
      <c r="D34" s="48" t="s">
        <v>80</v>
      </c>
      <c r="E34" s="48" t="s">
        <v>79</v>
      </c>
      <c r="F34" s="48" t="s">
        <v>82</v>
      </c>
      <c r="G34" s="48" t="s">
        <v>81</v>
      </c>
      <c r="H34" s="48" t="s">
        <v>81</v>
      </c>
      <c r="I34" s="48" t="s">
        <v>80</v>
      </c>
      <c r="J34" s="48" t="s">
        <v>79</v>
      </c>
    </row>
    <row r="35" spans="1:10" s="4" customFormat="1" ht="12" customHeight="1" thickBot="1" x14ac:dyDescent="0.25">
      <c r="A35" s="47" t="s">
        <v>78</v>
      </c>
      <c r="B35" s="45" t="s">
        <v>77</v>
      </c>
      <c r="C35" s="44" t="s">
        <v>76</v>
      </c>
      <c r="D35" s="46" t="s">
        <v>75</v>
      </c>
      <c r="E35" s="46" t="s">
        <v>74</v>
      </c>
      <c r="F35" s="45" t="s">
        <v>73</v>
      </c>
      <c r="G35" s="44" t="s">
        <v>72</v>
      </c>
      <c r="H35" s="44" t="s">
        <v>72</v>
      </c>
      <c r="I35" s="44" t="s">
        <v>71</v>
      </c>
      <c r="J35" s="44" t="s">
        <v>70</v>
      </c>
    </row>
    <row r="36" spans="1:10" s="4" customFormat="1" ht="12" customHeight="1" x14ac:dyDescent="0.2">
      <c r="A36" s="20" t="s">
        <v>69</v>
      </c>
      <c r="B36" s="43" t="s">
        <v>68</v>
      </c>
      <c r="C36" s="42">
        <f>SUM('[1]1.sz.mell.'!C20)</f>
        <v>0</v>
      </c>
      <c r="D36" s="42">
        <f>SUM('[1]1.sz.mell.'!D20)</f>
        <v>29033750</v>
      </c>
      <c r="E36" s="42">
        <f>SUM('[1]1.sz.mell.'!E20)</f>
        <v>39753508</v>
      </c>
      <c r="F36" s="43" t="s">
        <v>67</v>
      </c>
      <c r="G36" s="42">
        <f>SUM('[1]1.sz.mell.'!C110)</f>
        <v>100108260</v>
      </c>
      <c r="H36" s="42" t="e">
        <f>SUM('[1]1.sz.mell.'!#REF!)</f>
        <v>#REF!</v>
      </c>
      <c r="I36" s="42">
        <f>SUM('[1]1.sz.mell.'!D110)</f>
        <v>105040760</v>
      </c>
      <c r="J36" s="42">
        <f>SUM('[1]1.sz.mell.'!E110)</f>
        <v>11072217</v>
      </c>
    </row>
    <row r="37" spans="1:10" s="4" customFormat="1" ht="12" customHeight="1" x14ac:dyDescent="0.2">
      <c r="A37" s="17" t="s">
        <v>66</v>
      </c>
      <c r="B37" s="41" t="s">
        <v>65</v>
      </c>
      <c r="C37" s="32"/>
      <c r="D37" s="32"/>
      <c r="E37" s="32"/>
      <c r="F37" s="41" t="s">
        <v>64</v>
      </c>
      <c r="G37" s="42">
        <f>SUM('[1]1.sz.mell.'!C111)</f>
        <v>0</v>
      </c>
      <c r="H37" s="42" t="e">
        <f>SUM('[1]1.sz.mell.'!#REF!)</f>
        <v>#REF!</v>
      </c>
      <c r="I37" s="42">
        <f>SUM('[1]1.sz.mell.'!D111)</f>
        <v>0</v>
      </c>
      <c r="J37" s="42">
        <f>SUM('[1]1.sz.mell.'!E111)</f>
        <v>0</v>
      </c>
    </row>
    <row r="38" spans="1:10" s="4" customFormat="1" ht="12" customHeight="1" x14ac:dyDescent="0.2">
      <c r="A38" s="17" t="s">
        <v>63</v>
      </c>
      <c r="B38" s="41" t="s">
        <v>62</v>
      </c>
      <c r="C38" s="32">
        <f>SUM('[1]1.sz.mell.'!C45)</f>
        <v>0</v>
      </c>
      <c r="D38" s="32">
        <f>SUM('[1]1.sz.mell.'!D45)</f>
        <v>0</v>
      </c>
      <c r="E38" s="32">
        <f>SUM('[1]1.sz.mell.'!E45)</f>
        <v>5118875</v>
      </c>
      <c r="F38" s="41" t="s">
        <v>61</v>
      </c>
      <c r="G38" s="42">
        <f>SUM('[1]1.sz.mell.'!C112)</f>
        <v>27901369</v>
      </c>
      <c r="H38" s="42" t="e">
        <f>SUM('[1]1.sz.mell.'!#REF!)</f>
        <v>#REF!</v>
      </c>
      <c r="I38" s="42">
        <f>SUM('[1]1.sz.mell.'!D112)</f>
        <v>53958119</v>
      </c>
      <c r="J38" s="42">
        <f>SUM('[1]1.sz.mell.'!E112)</f>
        <v>23319782</v>
      </c>
    </row>
    <row r="39" spans="1:10" s="4" customFormat="1" ht="12" customHeight="1" x14ac:dyDescent="0.2">
      <c r="A39" s="17" t="s">
        <v>60</v>
      </c>
      <c r="B39" s="41" t="s">
        <v>59</v>
      </c>
      <c r="C39" s="32">
        <f>SUM('[1]1.sz.mell.'!C56)</f>
        <v>565110</v>
      </c>
      <c r="D39" s="32">
        <f>SUM('[1]1.sz.mell.'!D56)</f>
        <v>565110</v>
      </c>
      <c r="E39" s="32">
        <f>SUM('[1]1.sz.mell.'!E56)</f>
        <v>772140</v>
      </c>
      <c r="F39" s="41" t="s">
        <v>58</v>
      </c>
      <c r="G39" s="42">
        <f>SUM('[1]1.sz.mell.'!C113)</f>
        <v>0</v>
      </c>
      <c r="H39" s="42" t="e">
        <f>SUM('[1]1.sz.mell.'!#REF!)</f>
        <v>#REF!</v>
      </c>
      <c r="I39" s="42">
        <f>SUM('[1]1.sz.mell.'!D113)</f>
        <v>0</v>
      </c>
      <c r="J39" s="42">
        <f>SUM('[1]1.sz.mell.'!E113)</f>
        <v>0</v>
      </c>
    </row>
    <row r="40" spans="1:10" s="4" customFormat="1" ht="12" customHeight="1" x14ac:dyDescent="0.2">
      <c r="A40" s="17" t="s">
        <v>57</v>
      </c>
      <c r="B40" s="41" t="s">
        <v>56</v>
      </c>
      <c r="C40" s="32"/>
      <c r="D40" s="32"/>
      <c r="E40" s="32"/>
      <c r="F40" s="41" t="s">
        <v>55</v>
      </c>
      <c r="G40" s="42">
        <f>SUM('[1]1.sz.mell.'!C114)</f>
        <v>750000</v>
      </c>
      <c r="H40" s="42" t="e">
        <f>SUM('[1]1.sz.mell.'!#REF!)</f>
        <v>#REF!</v>
      </c>
      <c r="I40" s="42">
        <f>SUM('[1]1.sz.mell.'!D114)</f>
        <v>750000</v>
      </c>
      <c r="J40" s="42">
        <f>SUM('[1]1.sz.mell.'!E114)</f>
        <v>0</v>
      </c>
    </row>
    <row r="41" spans="1:10" s="4" customFormat="1" ht="12" customHeight="1" x14ac:dyDescent="0.2">
      <c r="A41" s="17" t="s">
        <v>54</v>
      </c>
      <c r="B41" s="41" t="s">
        <v>53</v>
      </c>
      <c r="C41" s="38">
        <f>SUM('[1]1.sz.mell.'!C45)</f>
        <v>0</v>
      </c>
      <c r="D41" s="38">
        <f>SUM('[1]1.sz.mell.'!D45)</f>
        <v>0</v>
      </c>
      <c r="E41" s="38">
        <f>SUM('[1]1.sz.mell.'!D45)</f>
        <v>0</v>
      </c>
      <c r="F41" s="37"/>
      <c r="G41" s="32"/>
      <c r="H41" s="32"/>
      <c r="I41" s="32"/>
      <c r="J41" s="32"/>
    </row>
    <row r="42" spans="1:10" s="4" customFormat="1" ht="12" customHeight="1" x14ac:dyDescent="0.2">
      <c r="A42" s="17" t="s">
        <v>52</v>
      </c>
      <c r="B42" s="18"/>
      <c r="C42" s="32"/>
      <c r="D42" s="32"/>
      <c r="E42" s="32"/>
      <c r="F42" s="37"/>
      <c r="G42" s="32"/>
      <c r="H42" s="32"/>
      <c r="I42" s="32"/>
      <c r="J42" s="32"/>
    </row>
    <row r="43" spans="1:10" s="4" customFormat="1" ht="12" customHeight="1" x14ac:dyDescent="0.2">
      <c r="A43" s="17" t="s">
        <v>51</v>
      </c>
      <c r="B43" s="18"/>
      <c r="C43" s="32"/>
      <c r="D43" s="32"/>
      <c r="E43" s="32"/>
      <c r="F43" s="40"/>
      <c r="G43" s="32"/>
      <c r="H43" s="32"/>
      <c r="I43" s="32"/>
      <c r="J43" s="32"/>
    </row>
    <row r="44" spans="1:10" s="4" customFormat="1" ht="12" customHeight="1" x14ac:dyDescent="0.2">
      <c r="A44" s="17" t="s">
        <v>50</v>
      </c>
      <c r="B44" s="39"/>
      <c r="C44" s="38"/>
      <c r="D44" s="38"/>
      <c r="E44" s="38"/>
      <c r="F44" s="37"/>
      <c r="G44" s="32"/>
      <c r="H44" s="32"/>
      <c r="I44" s="32"/>
      <c r="J44" s="32"/>
    </row>
    <row r="45" spans="1:10" s="4" customFormat="1" ht="12" customHeight="1" x14ac:dyDescent="0.2">
      <c r="A45" s="17" t="s">
        <v>49</v>
      </c>
      <c r="B45" s="18"/>
      <c r="C45" s="38"/>
      <c r="D45" s="38"/>
      <c r="E45" s="38"/>
      <c r="F45" s="37"/>
      <c r="G45" s="32"/>
      <c r="H45" s="32"/>
      <c r="I45" s="32"/>
      <c r="J45" s="32"/>
    </row>
    <row r="46" spans="1:10" s="4" customFormat="1" ht="12" customHeight="1" thickBot="1" x14ac:dyDescent="0.25">
      <c r="A46" s="36" t="s">
        <v>48</v>
      </c>
      <c r="B46" s="35"/>
      <c r="C46" s="34"/>
      <c r="D46" s="34"/>
      <c r="E46" s="34"/>
      <c r="F46" s="33" t="s">
        <v>47</v>
      </c>
      <c r="G46" s="32"/>
      <c r="H46" s="32"/>
      <c r="I46" s="32"/>
      <c r="J46" s="32"/>
    </row>
    <row r="47" spans="1:10" s="4" customFormat="1" ht="25.5" customHeight="1" thickBot="1" x14ac:dyDescent="0.25">
      <c r="A47" s="11" t="s">
        <v>46</v>
      </c>
      <c r="B47" s="13" t="s">
        <v>45</v>
      </c>
      <c r="C47" s="12">
        <f>+C36+C38+C39+C41+C42+C43+C44+C45+C46</f>
        <v>565110</v>
      </c>
      <c r="D47" s="12">
        <f>+D36+D38+D39+D41+D42+D43+D44+D45+D46</f>
        <v>29598860</v>
      </c>
      <c r="E47" s="12">
        <f>+E36+E38+E39+E41+E42+E43+E44+E45+E46</f>
        <v>45644523</v>
      </c>
      <c r="F47" s="13" t="s">
        <v>44</v>
      </c>
      <c r="G47" s="12">
        <f>+G36+G38+G40+G41+G42+G43+G44+G45+G46</f>
        <v>128759629</v>
      </c>
      <c r="H47" s="12" t="e">
        <f>+H36+H38+H40+H41+H42+H43+H44+H45+H46</f>
        <v>#REF!</v>
      </c>
      <c r="I47" s="12">
        <f>+I36+I38+I40+I41+I42+I43+I44+I45+I46</f>
        <v>159748879</v>
      </c>
      <c r="J47" s="12">
        <f>+J36+J38+J40+J41+J42+J43+J44+J45+J46</f>
        <v>34391999</v>
      </c>
    </row>
    <row r="48" spans="1:10" s="4" customFormat="1" ht="12" customHeight="1" x14ac:dyDescent="0.2">
      <c r="A48" s="20" t="s">
        <v>43</v>
      </c>
      <c r="B48" s="31" t="s">
        <v>42</v>
      </c>
      <c r="C48" s="30">
        <f>SUM(C49:C53)</f>
        <v>128194519</v>
      </c>
      <c r="D48" s="30">
        <f>SUM(D49:D53)</f>
        <v>130150019</v>
      </c>
      <c r="E48" s="30">
        <f>SUM(E49:E53)</f>
        <v>129876019</v>
      </c>
      <c r="F48" s="27" t="s">
        <v>41</v>
      </c>
      <c r="G48" s="29"/>
      <c r="H48" s="29"/>
      <c r="I48" s="29"/>
      <c r="J48" s="29"/>
    </row>
    <row r="49" spans="1:10" s="4" customFormat="1" ht="17.25" customHeight="1" x14ac:dyDescent="0.2">
      <c r="A49" s="17" t="s">
        <v>40</v>
      </c>
      <c r="B49" s="21" t="s">
        <v>39</v>
      </c>
      <c r="C49" s="14">
        <v>128194519</v>
      </c>
      <c r="D49" s="14">
        <v>130150019</v>
      </c>
      <c r="E49" s="14">
        <v>129876019</v>
      </c>
      <c r="F49" s="27" t="s">
        <v>38</v>
      </c>
      <c r="G49" s="14"/>
      <c r="H49" s="14"/>
      <c r="I49" s="14"/>
      <c r="J49" s="14"/>
    </row>
    <row r="50" spans="1:10" s="4" customFormat="1" ht="12" customHeight="1" x14ac:dyDescent="0.2">
      <c r="A50" s="20" t="s">
        <v>37</v>
      </c>
      <c r="B50" s="21" t="s">
        <v>36</v>
      </c>
      <c r="C50" s="14"/>
      <c r="D50" s="14"/>
      <c r="E50" s="14"/>
      <c r="F50" s="27" t="s">
        <v>35</v>
      </c>
      <c r="G50" s="14"/>
      <c r="H50" s="14"/>
      <c r="I50" s="14"/>
      <c r="J50" s="14"/>
    </row>
    <row r="51" spans="1:10" s="4" customFormat="1" ht="12" customHeight="1" x14ac:dyDescent="0.2">
      <c r="A51" s="17" t="s">
        <v>34</v>
      </c>
      <c r="B51" s="21" t="s">
        <v>33</v>
      </c>
      <c r="C51" s="14"/>
      <c r="D51" s="14"/>
      <c r="E51" s="14"/>
      <c r="F51" s="27" t="s">
        <v>32</v>
      </c>
      <c r="G51" s="14"/>
      <c r="H51" s="14"/>
      <c r="I51" s="14"/>
      <c r="J51" s="14"/>
    </row>
    <row r="52" spans="1:10" s="4" customFormat="1" ht="12" customHeight="1" x14ac:dyDescent="0.2">
      <c r="A52" s="20" t="s">
        <v>31</v>
      </c>
      <c r="B52" s="21" t="s">
        <v>30</v>
      </c>
      <c r="C52" s="14">
        <f>SUM('[1]1.sz.mell.'!C66)</f>
        <v>0</v>
      </c>
      <c r="D52" s="14">
        <f>SUM('[1]1.sz.mell.'!D66)</f>
        <v>0</v>
      </c>
      <c r="E52" s="14">
        <f>SUM('[1]1.sz.mell.'!D66)</f>
        <v>0</v>
      </c>
      <c r="F52" s="28" t="s">
        <v>29</v>
      </c>
      <c r="G52" s="14"/>
      <c r="H52" s="14"/>
      <c r="I52" s="14"/>
      <c r="J52" s="14"/>
    </row>
    <row r="53" spans="1:10" s="4" customFormat="1" ht="12" customHeight="1" x14ac:dyDescent="0.2">
      <c r="A53" s="17" t="s">
        <v>28</v>
      </c>
      <c r="B53" s="23" t="s">
        <v>27</v>
      </c>
      <c r="C53" s="14"/>
      <c r="D53" s="14"/>
      <c r="E53" s="14"/>
      <c r="F53" s="27" t="s">
        <v>26</v>
      </c>
      <c r="G53" s="14"/>
      <c r="H53" s="14"/>
      <c r="I53" s="14"/>
      <c r="J53" s="14"/>
    </row>
    <row r="54" spans="1:10" s="4" customFormat="1" ht="12" customHeight="1" x14ac:dyDescent="0.2">
      <c r="A54" s="20" t="s">
        <v>25</v>
      </c>
      <c r="B54" s="26" t="s">
        <v>24</v>
      </c>
      <c r="C54" s="25">
        <f>SUM(C55:C59)</f>
        <v>0</v>
      </c>
      <c r="D54" s="25">
        <f>SUM(D55:D59)</f>
        <v>0</v>
      </c>
      <c r="E54" s="25">
        <f>SUM(E55:E59)</f>
        <v>0</v>
      </c>
      <c r="F54" s="24" t="s">
        <v>23</v>
      </c>
      <c r="G54" s="14"/>
      <c r="H54" s="14"/>
      <c r="I54" s="14"/>
      <c r="J54" s="14"/>
    </row>
    <row r="55" spans="1:10" s="4" customFormat="1" ht="12" customHeight="1" x14ac:dyDescent="0.2">
      <c r="A55" s="17" t="s">
        <v>22</v>
      </c>
      <c r="B55" s="23" t="s">
        <v>21</v>
      </c>
      <c r="C55" s="14"/>
      <c r="D55" s="14"/>
      <c r="E55" s="14"/>
      <c r="F55" s="24" t="s">
        <v>20</v>
      </c>
      <c r="G55" s="14"/>
      <c r="H55" s="14"/>
      <c r="I55" s="14"/>
      <c r="J55" s="14"/>
    </row>
    <row r="56" spans="1:10" s="4" customFormat="1" ht="12" customHeight="1" x14ac:dyDescent="0.2">
      <c r="A56" s="20" t="s">
        <v>19</v>
      </c>
      <c r="B56" s="23" t="s">
        <v>18</v>
      </c>
      <c r="C56" s="14"/>
      <c r="D56" s="14"/>
      <c r="E56" s="14"/>
      <c r="F56" s="22"/>
      <c r="G56" s="14"/>
      <c r="H56" s="14"/>
      <c r="I56" s="14"/>
      <c r="J56" s="14"/>
    </row>
    <row r="57" spans="1:10" s="4" customFormat="1" ht="12" customHeight="1" x14ac:dyDescent="0.2">
      <c r="A57" s="17" t="s">
        <v>17</v>
      </c>
      <c r="B57" s="21" t="s">
        <v>16</v>
      </c>
      <c r="C57" s="14"/>
      <c r="D57" s="14"/>
      <c r="E57" s="14"/>
      <c r="F57" s="15"/>
      <c r="G57" s="14"/>
      <c r="H57" s="14"/>
      <c r="I57" s="14"/>
      <c r="J57" s="14"/>
    </row>
    <row r="58" spans="1:10" s="4" customFormat="1" ht="12" customHeight="1" x14ac:dyDescent="0.2">
      <c r="A58" s="20" t="s">
        <v>15</v>
      </c>
      <c r="B58" s="19" t="s">
        <v>14</v>
      </c>
      <c r="C58" s="14"/>
      <c r="D58" s="14"/>
      <c r="E58" s="14"/>
      <c r="F58" s="18"/>
      <c r="G58" s="14"/>
      <c r="H58" s="14"/>
      <c r="I58" s="14"/>
      <c r="J58" s="14"/>
    </row>
    <row r="59" spans="1:10" s="4" customFormat="1" ht="12" customHeight="1" thickBot="1" x14ac:dyDescent="0.25">
      <c r="A59" s="17" t="s">
        <v>13</v>
      </c>
      <c r="B59" s="16" t="s">
        <v>12</v>
      </c>
      <c r="C59" s="14"/>
      <c r="D59" s="14"/>
      <c r="E59" s="14"/>
      <c r="F59" s="15"/>
      <c r="G59" s="14"/>
      <c r="H59" s="14"/>
      <c r="I59" s="14"/>
      <c r="J59" s="14"/>
    </row>
    <row r="60" spans="1:10" s="4" customFormat="1" ht="20.25" customHeight="1" thickBot="1" x14ac:dyDescent="0.25">
      <c r="A60" s="11" t="s">
        <v>11</v>
      </c>
      <c r="B60" s="13" t="s">
        <v>10</v>
      </c>
      <c r="C60" s="12">
        <f>+C48+C54</f>
        <v>128194519</v>
      </c>
      <c r="D60" s="12">
        <f>+D48+D54</f>
        <v>130150019</v>
      </c>
      <c r="E60" s="12">
        <f>+E48+E54</f>
        <v>129876019</v>
      </c>
      <c r="F60" s="13" t="s">
        <v>9</v>
      </c>
      <c r="G60" s="12">
        <f>SUM(G48:G59)</f>
        <v>0</v>
      </c>
      <c r="H60" s="12">
        <f>SUM(H48:H59)</f>
        <v>0</v>
      </c>
      <c r="I60" s="12">
        <f>SUM(I48:I59)</f>
        <v>0</v>
      </c>
      <c r="J60" s="12">
        <f>SUM(J48:J59)</f>
        <v>0</v>
      </c>
    </row>
    <row r="61" spans="1:10" s="4" customFormat="1" ht="12" customHeight="1" thickBot="1" x14ac:dyDescent="0.25">
      <c r="A61" s="11" t="s">
        <v>8</v>
      </c>
      <c r="B61" s="10" t="s">
        <v>7</v>
      </c>
      <c r="C61" s="9">
        <f>+C47+C60</f>
        <v>128759629</v>
      </c>
      <c r="D61" s="9">
        <f>+D47+D60</f>
        <v>159748879</v>
      </c>
      <c r="E61" s="9">
        <f>+E47+E60</f>
        <v>175520542</v>
      </c>
      <c r="F61" s="10" t="s">
        <v>6</v>
      </c>
      <c r="G61" s="9">
        <f>+G47+G60</f>
        <v>128759629</v>
      </c>
      <c r="H61" s="9" t="e">
        <f>+H47+H60</f>
        <v>#REF!</v>
      </c>
      <c r="I61" s="9">
        <f>+I47+I60</f>
        <v>159748879</v>
      </c>
      <c r="J61" s="9">
        <f>+J47+J60</f>
        <v>34391999</v>
      </c>
    </row>
    <row r="62" spans="1:10" s="4" customFormat="1" ht="12" customHeight="1" thickBot="1" x14ac:dyDescent="0.25">
      <c r="A62" s="11" t="s">
        <v>5</v>
      </c>
      <c r="B62" s="10" t="s">
        <v>4</v>
      </c>
      <c r="C62" s="9">
        <f>IF(C47-G47&lt;0,G47-C47,"-")</f>
        <v>128194519</v>
      </c>
      <c r="D62" s="9">
        <f>IF(D47-I47&lt;0,I47-D47,"-")</f>
        <v>130150019</v>
      </c>
      <c r="E62" s="9" t="str">
        <f>IF(E47-J47&lt;0,J47-E47,"-")</f>
        <v>-</v>
      </c>
      <c r="F62" s="10" t="s">
        <v>3</v>
      </c>
      <c r="G62" s="9" t="str">
        <f>IF(C47-G47&gt;0,C47-G47,"-")</f>
        <v>-</v>
      </c>
      <c r="H62" s="9" t="e">
        <f>IF(D47-H47&gt;0,D47-H47,"-")</f>
        <v>#REF!</v>
      </c>
      <c r="I62" s="9" t="str">
        <f>IF(D47-I47&gt;0,D47-I47,"-")</f>
        <v>-</v>
      </c>
      <c r="J62" s="9">
        <f>IF(E47-J47&gt;0,E47-J47,"-")</f>
        <v>11252524</v>
      </c>
    </row>
    <row r="63" spans="1:10" s="4" customFormat="1" ht="12" customHeight="1" thickBot="1" x14ac:dyDescent="0.25">
      <c r="A63" s="11" t="s">
        <v>2</v>
      </c>
      <c r="B63" s="10" t="s">
        <v>1</v>
      </c>
      <c r="C63" s="9" t="str">
        <f>IF(C61-G61&lt;0,G61-C61,"-")</f>
        <v>-</v>
      </c>
      <c r="D63" s="9" t="str">
        <f>IF(D61-I61&lt;0,I61-D61,"-")</f>
        <v>-</v>
      </c>
      <c r="E63" s="9" t="str">
        <f>IF(E61-J61&lt;0,J61-E61,"-")</f>
        <v>-</v>
      </c>
      <c r="F63" s="10" t="s">
        <v>0</v>
      </c>
      <c r="G63" s="9" t="str">
        <f>IF(C56-G56&gt;0,C56-G56,"-")</f>
        <v>-</v>
      </c>
      <c r="H63" s="9" t="str">
        <f>IF(D56-H56&gt;0,D56-H56,"-")</f>
        <v>-</v>
      </c>
      <c r="I63" s="9" t="str">
        <f>IF(D56-I56&gt;0,D56-I56,"-")</f>
        <v>-</v>
      </c>
      <c r="J63" s="9" t="str">
        <f>IF(E56-J56&gt;0,E56-J56,"-")</f>
        <v>-</v>
      </c>
    </row>
    <row r="64" spans="1:10" s="4" customFormat="1" ht="12" customHeight="1" x14ac:dyDescent="0.2"/>
    <row r="65" s="4" customFormat="1" ht="13.5" customHeight="1" x14ac:dyDescent="0.2"/>
    <row r="66" s="4" customFormat="1" ht="12" customHeight="1" x14ac:dyDescent="0.2"/>
    <row r="67" s="4" customFormat="1" ht="12" customHeight="1" x14ac:dyDescent="0.2"/>
    <row r="68" s="4" customFormat="1" ht="12" customHeight="1" x14ac:dyDescent="0.2"/>
    <row r="69" s="4" customFormat="1" ht="12" customHeight="1" x14ac:dyDescent="0.2"/>
    <row r="70" s="4" customFormat="1" ht="12" customHeight="1" x14ac:dyDescent="0.2"/>
    <row r="71" s="4" customFormat="1" ht="12" customHeight="1" x14ac:dyDescent="0.2"/>
    <row r="72" s="4" customFormat="1" ht="12" customHeight="1" x14ac:dyDescent="0.2"/>
    <row r="73" s="4" customFormat="1" ht="12" customHeight="1" x14ac:dyDescent="0.2"/>
    <row r="74" s="4" customFormat="1" ht="12" customHeight="1" x14ac:dyDescent="0.2"/>
    <row r="75" s="4" customFormat="1" ht="12" customHeight="1" x14ac:dyDescent="0.2"/>
    <row r="76" s="4" customFormat="1" ht="12" customHeight="1" x14ac:dyDescent="0.2"/>
    <row r="77" s="4" customFormat="1" ht="12" customHeight="1" x14ac:dyDescent="0.2"/>
    <row r="78" s="4" customFormat="1" ht="12" customHeight="1" x14ac:dyDescent="0.2"/>
    <row r="79" s="4" customFormat="1" ht="12" customHeight="1" x14ac:dyDescent="0.2"/>
    <row r="80" s="4" customFormat="1" ht="12" customHeight="1" x14ac:dyDescent="0.2"/>
    <row r="81" spans="1:2" s="4" customFormat="1" ht="12" customHeight="1" x14ac:dyDescent="0.2"/>
    <row r="82" spans="1:2" s="4" customFormat="1" ht="12" customHeight="1" x14ac:dyDescent="0.2"/>
    <row r="83" spans="1:2" s="4" customFormat="1" ht="12" customHeight="1" x14ac:dyDescent="0.2"/>
    <row r="84" spans="1:2" s="4" customFormat="1" ht="12" customHeight="1" x14ac:dyDescent="0.2"/>
    <row r="85" spans="1:2" ht="16.5" customHeight="1" x14ac:dyDescent="0.25">
      <c r="A85" s="1"/>
      <c r="B85" s="1"/>
    </row>
    <row r="86" spans="1:2" s="8" customFormat="1" ht="16.5" customHeight="1" x14ac:dyDescent="0.25"/>
    <row r="87" spans="1:2" s="8" customFormat="1" ht="16.5" customHeight="1" x14ac:dyDescent="0.25"/>
    <row r="88" spans="1:2" ht="38.1" customHeight="1" x14ac:dyDescent="0.25">
      <c r="A88" s="1"/>
      <c r="B88" s="1"/>
    </row>
    <row r="89" spans="1:2" s="7" customFormat="1" ht="12" customHeight="1" x14ac:dyDescent="0.2"/>
    <row r="90" spans="1:2" ht="12" customHeight="1" x14ac:dyDescent="0.25">
      <c r="A90" s="1"/>
      <c r="B90" s="1"/>
    </row>
    <row r="91" spans="1:2" ht="12" customHeight="1" x14ac:dyDescent="0.25">
      <c r="A91" s="1"/>
      <c r="B91" s="1"/>
    </row>
    <row r="92" spans="1:2" ht="12" customHeight="1" x14ac:dyDescent="0.25">
      <c r="A92" s="1"/>
      <c r="B92" s="1"/>
    </row>
    <row r="93" spans="1:2" ht="12" customHeight="1" x14ac:dyDescent="0.25">
      <c r="A93" s="1"/>
      <c r="B93" s="1"/>
    </row>
    <row r="94" spans="1:2" ht="12" customHeight="1" x14ac:dyDescent="0.25">
      <c r="A94" s="1"/>
      <c r="B94" s="1"/>
    </row>
    <row r="95" spans="1:2" ht="12" customHeight="1" x14ac:dyDescent="0.25">
      <c r="A95" s="1"/>
      <c r="B95" s="1"/>
    </row>
    <row r="96" spans="1:2" ht="12" customHeight="1" x14ac:dyDescent="0.25">
      <c r="A96" s="1"/>
      <c r="B96" s="1"/>
    </row>
    <row r="97" spans="1:2" ht="12" customHeight="1" x14ac:dyDescent="0.25">
      <c r="A97" s="1"/>
      <c r="B97" s="1"/>
    </row>
    <row r="98" spans="1:2" ht="12" customHeight="1" x14ac:dyDescent="0.25">
      <c r="A98" s="1"/>
      <c r="B98" s="1"/>
    </row>
    <row r="99" spans="1:2" ht="12" customHeight="1" x14ac:dyDescent="0.25">
      <c r="A99" s="1"/>
      <c r="B99" s="1"/>
    </row>
    <row r="100" spans="1:2" ht="12" customHeight="1" x14ac:dyDescent="0.25">
      <c r="A100" s="1"/>
      <c r="B100" s="1"/>
    </row>
    <row r="101" spans="1:2" ht="12" customHeight="1" x14ac:dyDescent="0.25">
      <c r="A101" s="1"/>
      <c r="B101" s="1"/>
    </row>
    <row r="102" spans="1:2" ht="12" customHeight="1" x14ac:dyDescent="0.25">
      <c r="A102" s="1"/>
      <c r="B102" s="1"/>
    </row>
    <row r="103" spans="1:2" ht="12" customHeight="1" x14ac:dyDescent="0.25">
      <c r="A103" s="1"/>
      <c r="B103" s="1"/>
    </row>
    <row r="104" spans="1:2" ht="12" customHeight="1" x14ac:dyDescent="0.25">
      <c r="A104" s="1"/>
      <c r="B104" s="1"/>
    </row>
    <row r="105" spans="1:2" ht="12" customHeight="1" x14ac:dyDescent="0.25">
      <c r="A105" s="1"/>
      <c r="B105" s="1"/>
    </row>
    <row r="106" spans="1:2" ht="12" customHeight="1" x14ac:dyDescent="0.25">
      <c r="A106" s="1"/>
      <c r="B106" s="1"/>
    </row>
    <row r="107" spans="1:2" ht="12" customHeight="1" x14ac:dyDescent="0.25">
      <c r="A107" s="1"/>
      <c r="B107" s="1"/>
    </row>
    <row r="108" spans="1:2" ht="12" customHeight="1" x14ac:dyDescent="0.25">
      <c r="A108" s="1"/>
      <c r="B108" s="1"/>
    </row>
    <row r="109" spans="1:2" x14ac:dyDescent="0.25">
      <c r="A109" s="1"/>
      <c r="B109" s="1"/>
    </row>
    <row r="110" spans="1:2" ht="12" customHeight="1" x14ac:dyDescent="0.25">
      <c r="A110" s="1"/>
      <c r="B110" s="1"/>
    </row>
    <row r="111" spans="1:2" ht="12" customHeight="1" x14ac:dyDescent="0.25">
      <c r="A111" s="1"/>
      <c r="B111" s="1"/>
    </row>
    <row r="112" spans="1:2" ht="21.75" customHeight="1" x14ac:dyDescent="0.25">
      <c r="A112" s="1"/>
      <c r="B112" s="1"/>
    </row>
    <row r="113" spans="1:2" ht="24" customHeight="1" x14ac:dyDescent="0.25">
      <c r="A113" s="1"/>
      <c r="B113" s="1"/>
    </row>
    <row r="114" spans="1:2" ht="12" customHeight="1" x14ac:dyDescent="0.25">
      <c r="A114" s="1"/>
      <c r="B114" s="1"/>
    </row>
    <row r="115" spans="1:2" ht="12" customHeight="1" x14ac:dyDescent="0.25">
      <c r="A115" s="1"/>
      <c r="B115" s="1"/>
    </row>
    <row r="116" spans="1:2" ht="12" customHeight="1" x14ac:dyDescent="0.25">
      <c r="A116" s="1"/>
      <c r="B116" s="1"/>
    </row>
    <row r="117" spans="1:2" s="6" customFormat="1" ht="12" customHeight="1" x14ac:dyDescent="0.2"/>
    <row r="118" spans="1:2" ht="12" customHeight="1" x14ac:dyDescent="0.25">
      <c r="A118" s="1"/>
      <c r="B118" s="1"/>
    </row>
    <row r="119" spans="1:2" ht="12" customHeight="1" x14ac:dyDescent="0.25">
      <c r="A119" s="1"/>
      <c r="B119" s="1"/>
    </row>
    <row r="120" spans="1:2" ht="12" customHeight="1" x14ac:dyDescent="0.25">
      <c r="A120" s="1"/>
      <c r="B120" s="1"/>
    </row>
    <row r="121" spans="1:2" ht="12" customHeight="1" x14ac:dyDescent="0.25">
      <c r="A121" s="1"/>
      <c r="B121" s="1"/>
    </row>
    <row r="122" spans="1:2" ht="12" customHeight="1" x14ac:dyDescent="0.25">
      <c r="A122" s="1"/>
      <c r="B122" s="1"/>
    </row>
    <row r="123" spans="1:2" ht="12" customHeight="1" x14ac:dyDescent="0.25">
      <c r="A123" s="1"/>
      <c r="B123" s="1"/>
    </row>
    <row r="124" spans="1:2" ht="12" customHeight="1" x14ac:dyDescent="0.25">
      <c r="A124" s="1"/>
      <c r="B124" s="1"/>
    </row>
    <row r="125" spans="1:2" ht="12" customHeight="1" x14ac:dyDescent="0.25">
      <c r="A125" s="1"/>
      <c r="B125" s="1"/>
    </row>
    <row r="126" spans="1:2" ht="12" customHeight="1" x14ac:dyDescent="0.25">
      <c r="A126" s="1"/>
      <c r="B126" s="1"/>
    </row>
    <row r="127" spans="1:2" ht="12" customHeight="1" x14ac:dyDescent="0.25">
      <c r="A127" s="1"/>
      <c r="B127" s="1"/>
    </row>
    <row r="128" spans="1:2" ht="12" customHeight="1" x14ac:dyDescent="0.25">
      <c r="A128" s="1"/>
      <c r="B128" s="1"/>
    </row>
    <row r="129" spans="1:5" ht="12" customHeight="1" x14ac:dyDescent="0.25">
      <c r="A129" s="1"/>
      <c r="B129" s="1"/>
    </row>
    <row r="130" spans="1:5" ht="12" customHeight="1" x14ac:dyDescent="0.25">
      <c r="A130" s="1"/>
      <c r="B130" s="1"/>
    </row>
    <row r="131" spans="1:5" ht="12" customHeight="1" x14ac:dyDescent="0.25">
      <c r="A131" s="1"/>
      <c r="B131" s="1"/>
    </row>
    <row r="132" spans="1:5" ht="12" customHeight="1" x14ac:dyDescent="0.25">
      <c r="A132" s="1"/>
      <c r="B132" s="1"/>
    </row>
    <row r="133" spans="1:5" ht="12" customHeight="1" x14ac:dyDescent="0.25">
      <c r="A133" s="1"/>
      <c r="B133" s="1"/>
    </row>
    <row r="134" spans="1:5" ht="12" customHeight="1" x14ac:dyDescent="0.25">
      <c r="A134" s="1"/>
      <c r="B134" s="1"/>
    </row>
    <row r="135" spans="1:5" ht="12" customHeight="1" x14ac:dyDescent="0.25">
      <c r="A135" s="1"/>
      <c r="B135" s="1"/>
    </row>
    <row r="136" spans="1:5" ht="12" customHeight="1" x14ac:dyDescent="0.25">
      <c r="A136" s="1"/>
      <c r="B136" s="1"/>
    </row>
    <row r="137" spans="1:5" ht="12" customHeight="1" x14ac:dyDescent="0.25">
      <c r="A137" s="1"/>
      <c r="B137" s="1"/>
    </row>
    <row r="138" spans="1:5" ht="15" customHeight="1" x14ac:dyDescent="0.25">
      <c r="A138" s="5"/>
      <c r="B138" s="5"/>
      <c r="C138" s="5"/>
      <c r="D138" s="5"/>
      <c r="E138" s="5"/>
    </row>
    <row r="139" spans="1:5" s="4" customFormat="1" ht="12.95" customHeight="1" x14ac:dyDescent="0.2"/>
    <row r="140" spans="1:5" ht="12.75" customHeight="1" x14ac:dyDescent="0.25">
      <c r="A140" s="1"/>
      <c r="B140" s="1"/>
    </row>
    <row r="141" spans="1:5" ht="12.75" customHeight="1" x14ac:dyDescent="0.25">
      <c r="A141" s="1"/>
      <c r="B141" s="1"/>
    </row>
    <row r="142" spans="1:5" ht="12.75" customHeight="1" x14ac:dyDescent="0.25">
      <c r="A142" s="1"/>
      <c r="B142" s="1"/>
    </row>
    <row r="143" spans="1:5" x14ac:dyDescent="0.25">
      <c r="A143" s="1"/>
      <c r="B143" s="1"/>
    </row>
    <row r="144" spans="1:5" x14ac:dyDescent="0.25">
      <c r="A144" s="1"/>
      <c r="B144" s="1"/>
    </row>
    <row r="145" spans="1:5" x14ac:dyDescent="0.25">
      <c r="A145" s="1"/>
      <c r="B145" s="1"/>
    </row>
    <row r="146" spans="1:5" ht="18.75" customHeight="1" x14ac:dyDescent="0.25">
      <c r="A146" s="1"/>
      <c r="B146" s="1"/>
    </row>
    <row r="147" spans="1:5" ht="13.5" customHeight="1" x14ac:dyDescent="0.25">
      <c r="A147" s="1"/>
      <c r="B147" s="1"/>
    </row>
    <row r="148" spans="1:5" x14ac:dyDescent="0.25">
      <c r="A148" s="1"/>
      <c r="B148" s="1"/>
    </row>
    <row r="149" spans="1:5" x14ac:dyDescent="0.25">
      <c r="A149" s="1"/>
      <c r="B149" s="1"/>
    </row>
    <row r="150" spans="1:5" ht="7.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s="3" customFormat="1" ht="12.75" customHeight="1" x14ac:dyDescent="0.25">
      <c r="B159" s="2"/>
      <c r="C159" s="1"/>
      <c r="D159" s="1"/>
      <c r="E159" s="1"/>
    </row>
  </sheetData>
  <mergeCells count="5">
    <mergeCell ref="A33:A34"/>
    <mergeCell ref="A3:A4"/>
    <mergeCell ref="F3:J3"/>
    <mergeCell ref="F33:J33"/>
    <mergeCell ref="A1:J1"/>
  </mergeCells>
  <printOptions horizontalCentered="1"/>
  <pageMargins left="0.59055118110236227" right="0.59055118110236227" top="1.0236220472440944" bottom="0.86614173228346458" header="0.51181102362204722" footer="0.51181102362204722"/>
  <pageSetup paperSize="9" scale="80" orientation="landscape" r:id="rId1"/>
  <headerFooter alignWithMargins="0">
    <oddHeader>&amp;R3. melléklet</oddHead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2021-05-20T14:26:29Z</dcterms:created>
  <dcterms:modified xsi:type="dcterms:W3CDTF">2021-05-28T14:36:54Z</dcterms:modified>
</cp:coreProperties>
</file>