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7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2" i="1" l="1"/>
  <c r="G91" i="1"/>
  <c r="G90" i="1"/>
  <c r="F90" i="1"/>
  <c r="E90" i="1"/>
  <c r="D90" i="1"/>
  <c r="G89" i="1"/>
  <c r="F88" i="1"/>
  <c r="G88" i="1" s="1"/>
  <c r="E88" i="1"/>
  <c r="D88" i="1"/>
  <c r="F86" i="1"/>
  <c r="E86" i="1"/>
  <c r="D86" i="1"/>
  <c r="G84" i="1"/>
  <c r="F83" i="1"/>
  <c r="G83" i="1" s="1"/>
  <c r="E83" i="1"/>
  <c r="D83" i="1"/>
  <c r="G82" i="1"/>
  <c r="G80" i="1"/>
  <c r="G78" i="1"/>
  <c r="G77" i="1"/>
  <c r="G76" i="1"/>
  <c r="G75" i="1"/>
  <c r="G74" i="1"/>
  <c r="G73" i="1"/>
  <c r="F73" i="1"/>
  <c r="E73" i="1"/>
  <c r="D73" i="1"/>
  <c r="G72" i="1"/>
  <c r="G71" i="1"/>
  <c r="G70" i="1"/>
  <c r="G69" i="1"/>
  <c r="G68" i="1"/>
  <c r="F68" i="1"/>
  <c r="E68" i="1"/>
  <c r="E66" i="1" s="1"/>
  <c r="D68" i="1"/>
  <c r="G67" i="1"/>
  <c r="F66" i="1"/>
  <c r="G66" i="1" s="1"/>
  <c r="D66" i="1"/>
  <c r="G64" i="1"/>
  <c r="G63" i="1"/>
  <c r="F63" i="1"/>
  <c r="E63" i="1"/>
  <c r="D63" i="1"/>
  <c r="G62" i="1"/>
  <c r="G61" i="1"/>
  <c r="G60" i="1"/>
  <c r="F60" i="1"/>
  <c r="F94" i="1" s="1"/>
  <c r="G94" i="1" s="1"/>
  <c r="E60" i="1"/>
  <c r="D60" i="1"/>
  <c r="D94" i="1" s="1"/>
  <c r="H55" i="1"/>
  <c r="D53" i="1"/>
  <c r="G52" i="1"/>
  <c r="G51" i="1"/>
  <c r="F49" i="1"/>
  <c r="G49" i="1" s="1"/>
  <c r="E49" i="1"/>
  <c r="D49" i="1"/>
  <c r="G48" i="1"/>
  <c r="G47" i="1"/>
  <c r="F47" i="1"/>
  <c r="E47" i="1"/>
  <c r="D47" i="1"/>
  <c r="G46" i="1"/>
  <c r="G45" i="1"/>
  <c r="G44" i="1"/>
  <c r="F44" i="1"/>
  <c r="E44" i="1"/>
  <c r="D44" i="1"/>
  <c r="G43" i="1"/>
  <c r="G42" i="1"/>
  <c r="G41" i="1"/>
  <c r="G40" i="1"/>
  <c r="G39" i="1"/>
  <c r="F37" i="1"/>
  <c r="G37" i="1" s="1"/>
  <c r="E37" i="1"/>
  <c r="D37" i="1"/>
  <c r="G36" i="1"/>
  <c r="G35" i="1"/>
  <c r="G34" i="1"/>
  <c r="G33" i="1"/>
  <c r="F32" i="1"/>
  <c r="G32" i="1" s="1"/>
  <c r="E32" i="1"/>
  <c r="D32" i="1"/>
  <c r="G31" i="1"/>
  <c r="G30" i="1"/>
  <c r="G29" i="1"/>
  <c r="G28" i="1"/>
  <c r="G27" i="1"/>
  <c r="G26" i="1"/>
  <c r="F26" i="1"/>
  <c r="E26" i="1"/>
  <c r="D26" i="1"/>
  <c r="G25" i="1"/>
  <c r="G24" i="1"/>
  <c r="G23" i="1"/>
  <c r="G22" i="1"/>
  <c r="G21" i="1"/>
  <c r="F21" i="1"/>
  <c r="E21" i="1"/>
  <c r="D21" i="1"/>
  <c r="G20" i="1"/>
  <c r="G19" i="1"/>
  <c r="G18" i="1"/>
  <c r="G17" i="1"/>
  <c r="G16" i="1"/>
  <c r="F16" i="1"/>
  <c r="E16" i="1"/>
  <c r="E7" i="1" s="1"/>
  <c r="E53" i="1" s="1"/>
  <c r="D16" i="1"/>
  <c r="G15" i="1"/>
  <c r="G14" i="1"/>
  <c r="G13" i="1"/>
  <c r="G12" i="1"/>
  <c r="G11" i="1"/>
  <c r="G10" i="1"/>
  <c r="G9" i="1"/>
  <c r="F8" i="1"/>
  <c r="G8" i="1" s="1"/>
  <c r="E8" i="1"/>
  <c r="D8" i="1"/>
  <c r="D7" i="1"/>
  <c r="H2" i="1"/>
  <c r="E94" i="1" l="1"/>
  <c r="F7" i="1"/>
  <c r="F53" i="1" l="1"/>
  <c r="G53" i="1" s="1"/>
  <c r="G7" i="1"/>
</calcChain>
</file>

<file path=xl/sharedStrings.xml><?xml version="1.0" encoding="utf-8"?>
<sst xmlns="http://schemas.openxmlformats.org/spreadsheetml/2006/main" count="259" uniqueCount="226">
  <si>
    <t>7. melléklet</t>
  </si>
  <si>
    <t>Balatonakali Önkormányzat kiadásai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</si>
  <si>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</si>
  <si>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</si>
  <si>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</si>
  <si>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</si>
  <si>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</si>
  <si>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</si>
  <si>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</si>
  <si>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</si>
  <si>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</si>
  <si>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</si>
  <si>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</si>
  <si>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</si>
  <si>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</si>
  <si>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</si>
  <si>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</si>
  <si>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</si>
  <si>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</si>
  <si>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</si>
  <si>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</si>
  <si>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</si>
  <si>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</si>
  <si>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</si>
  <si>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</si>
  <si>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Céljuttatás, projektprémium</t>
  </si>
  <si>
    <t>K1103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</si>
  <si>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</si>
  <si>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</si>
  <si>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</si>
  <si>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</si>
  <si>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</si>
  <si>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</si>
  <si>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 Egyéb költségtérítések</t>
  </si>
  <si>
    <t>K1110</t>
  </si>
  <si>
    <t>1.1.7.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</si>
  <si>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</si>
  <si>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</si>
  <si>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</si>
  <si>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</si>
  <si>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</si>
  <si>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</si>
  <si>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</si>
  <si>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</si>
  <si>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</si>
  <si>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</si>
  <si>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</si>
  <si>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</si>
  <si>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</si>
  <si>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</si>
  <si>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</si>
  <si>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</si>
  <si>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</si>
  <si>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</si>
  <si>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</si>
  <si>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</si>
  <si>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</si>
  <si>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</si>
  <si>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</si>
  <si>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</si>
  <si>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</si>
  <si>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</si>
  <si>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</si>
  <si>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</si>
  <si>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</si>
  <si>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</si>
  <si>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</si>
  <si>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</si>
  <si>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</si>
  <si>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</si>
  <si>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</si>
  <si>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</si>
  <si>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</si>
  <si>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</si>
  <si>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</si>
  <si>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</si>
  <si>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</si>
  <si>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</si>
  <si>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</si>
  <si>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</si>
  <si>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</si>
  <si>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</si>
  <si>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</si>
  <si>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</si>
  <si>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</si>
  <si>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</si>
  <si>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</si>
  <si>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</si>
  <si>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</si>
  <si>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</si>
  <si>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</si>
  <si>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</si>
  <si>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</si>
  <si>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</si>
  <si>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</si>
  <si>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</si>
  <si>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</si>
  <si>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</si>
  <si>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</si>
  <si>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</si>
  <si>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</si>
  <si>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</si>
  <si>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</si>
  <si>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</si>
  <si>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</si>
  <si>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</si>
  <si>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</si>
  <si>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</si>
  <si>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</si>
  <si>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</si>
  <si>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</si>
  <si>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</si>
  <si>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</si>
  <si>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</si>
  <si>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</si>
  <si>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</si>
  <si>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</si>
  <si>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</si>
  <si>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</si>
  <si>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</si>
  <si>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</si>
  <si>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</si>
  <si>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</si>
  <si>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</si>
  <si>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</si>
  <si>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</si>
  <si>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</si>
  <si>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kívülre</t>
  </si>
  <si>
    <t>K88</t>
  </si>
  <si>
    <t>9.</t>
  </si>
  <si>
    <t>Finanszírozási kiadások</t>
  </si>
  <si>
    <t>K91</t>
  </si>
  <si>
    <t>9.1</t>
  </si>
  <si>
    <t>Belföldi értékpapírok kiadásai</t>
  </si>
  <si>
    <t>K914</t>
  </si>
  <si>
    <t>9.2</t>
  </si>
  <si>
    <t>ÁH-n belüli megelőlegezések visszafizetése</t>
  </si>
  <si>
    <t>9.3</t>
  </si>
  <si>
    <t xml:space="preserve">Központi, irányító szervi támogatás </t>
  </si>
  <si>
    <t>K915</t>
  </si>
  <si>
    <t>Kiadás összesen</t>
  </si>
  <si>
    <t>7. melléklet folytatása</t>
  </si>
  <si>
    <t>Balatonakali Önkormányzat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</si>
  <si>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</si>
  <si>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</si>
  <si>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</si>
  <si>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</si>
  <si>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</si>
  <si>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</si>
  <si>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</si>
  <si>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</si>
  <si>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</si>
  <si>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</si>
  <si>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Önkormányzatok felhalmozási támogatásai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</si>
  <si>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</si>
  <si>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</si>
  <si>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</si>
  <si>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</si>
  <si>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</si>
  <si>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</si>
  <si>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</si>
  <si>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</si>
  <si>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</si>
  <si>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</si>
  <si>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</si>
  <si>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</si>
  <si>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</si>
  <si>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</si>
  <si>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 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</si>
  <si>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</si>
  <si>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</si>
  <si>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</si>
  <si>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</si>
  <si>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</si>
  <si>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</si>
  <si>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</si>
  <si>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</si>
  <si>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</si>
  <si>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</si>
  <si>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</si>
  <si>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</si>
  <si>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</si>
  <si>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</si>
  <si>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</si>
  <si>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</si>
  <si>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</si>
  <si>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</si>
  <si>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</si>
  <si>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</si>
  <si>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</si>
  <si>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 xml:space="preserve">Általános forgalmi adó visszatérítése </t>
  </si>
  <si>
    <t>B407</t>
  </si>
  <si>
    <t>4.7</t>
  </si>
  <si>
    <t xml:space="preserve">Kamatbevételek </t>
  </si>
  <si>
    <t>B408</t>
  </si>
  <si>
    <t>4.8</t>
  </si>
  <si>
    <t>Biztosító által fizetett kártérítés</t>
  </si>
  <si>
    <t>B410</t>
  </si>
  <si>
    <t>4.9</t>
  </si>
  <si>
    <t xml:space="preserve">Egyéb működési bevételek </t>
  </si>
  <si>
    <t>B411</t>
  </si>
  <si>
    <t>Felhalmozási bevételek</t>
  </si>
  <si>
    <t xml:space="preserve">B5 </t>
  </si>
  <si>
    <t>Ingatlanok értékesítése</t>
  </si>
  <si>
    <t>B51</t>
  </si>
  <si>
    <t>Egyéb tárgyi eszközök értékesítése</t>
  </si>
  <si>
    <t>B52</t>
  </si>
  <si>
    <t>Működési célú átvett pénzeszközök</t>
  </si>
  <si>
    <t>B6</t>
  </si>
  <si>
    <t>Egyéb működési célú átvett pénzeszközök</t>
  </si>
  <si>
    <t>B62</t>
  </si>
  <si>
    <t>Felhalmozási célú átvett pénzeszközök</t>
  </si>
  <si>
    <t>B7</t>
  </si>
  <si>
    <t>Egyéb felhalmozási célú átvett pénzeszközök</t>
  </si>
  <si>
    <t>B73</t>
  </si>
  <si>
    <t>Belföldi finanszírozás bevételei</t>
  </si>
  <si>
    <t>B81</t>
  </si>
  <si>
    <t>Forgatási célú belföldi értékpapírok beváltása</t>
  </si>
  <si>
    <t>B812</t>
  </si>
  <si>
    <t>8.2</t>
  </si>
  <si>
    <t>Maradvány igénybevétele</t>
  </si>
  <si>
    <t>B813</t>
  </si>
  <si>
    <t>8.3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</si>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</sst>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 wrapText="1"/>
    </xf>
    <xf numFmtId="14" fontId="3" fillId="0" borderId="11" xfId="0" applyNumberFormat="1" applyFont="1" applyBorder="1" applyAlignment="1">
      <alignment vertical="center"/>
    </xf>
    <xf numFmtId="0" fontId="0" fillId="0" borderId="0" xfId="0" applyFont="1"/>
    <xf numFmtId="49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/>
    </xf>
    <xf numFmtId="0" fontId="8" fillId="0" borderId="0" xfId="0" applyFont="1"/>
    <xf numFmtId="49" fontId="6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3" fontId="6" fillId="2" borderId="27" xfId="0" applyNumberFormat="1" applyFont="1" applyFill="1" applyBorder="1" applyAlignment="1">
      <alignment horizontal="right" vertical="center"/>
    </xf>
    <xf numFmtId="9" fontId="6" fillId="2" borderId="28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/>
    </xf>
    <xf numFmtId="9" fontId="6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29" xfId="0" applyFont="1" applyBorder="1" applyAlignment="1">
      <alignment vertical="center"/>
    </xf>
    <xf numFmtId="3" fontId="6" fillId="0" borderId="30" xfId="0" applyNumberFormat="1" applyFont="1" applyBorder="1" applyAlignment="1">
      <alignment horizontal="right" vertical="center"/>
    </xf>
    <xf numFmtId="9" fontId="6" fillId="0" borderId="31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9" fontId="2" fillId="0" borderId="31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0" fontId="1" fillId="0" borderId="0" xfId="0" applyFont="1"/>
    <xf numFmtId="3" fontId="6" fillId="0" borderId="34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9" fontId="3" fillId="0" borderId="31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6" fillId="0" borderId="32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2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center"/>
    </xf>
    <xf numFmtId="9" fontId="6" fillId="0" borderId="37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3" fontId="2" fillId="0" borderId="40" xfId="0" applyNumberFormat="1" applyFont="1" applyBorder="1" applyAlignment="1">
      <alignment horizontal="right" vertical="center"/>
    </xf>
    <xf numFmtId="9" fontId="2" fillId="0" borderId="37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3" fontId="2" fillId="0" borderId="43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 wrapText="1"/>
    </xf>
    <xf numFmtId="9" fontId="2" fillId="0" borderId="45" xfId="0" applyNumberFormat="1" applyFont="1" applyBorder="1" applyAlignment="1">
      <alignment horizontal="right" vertical="center"/>
    </xf>
    <xf numFmtId="0" fontId="6" fillId="2" borderId="42" xfId="0" applyFont="1" applyFill="1" applyBorder="1" applyAlignment="1">
      <alignment horizontal="center" vertical="center"/>
    </xf>
    <xf numFmtId="3" fontId="6" fillId="2" borderId="46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4" width="9.7109375" style="1" customWidth="1"/>
    <col min="5" max="6" width="9.7109375" customWidth="1"/>
    <col min="7" max="7" width="9.42578125" customWidth="1"/>
  </cols>
  <sheetData>
    <row r="1" spans="1:8" ht="15" customHeight="1" x14ac:dyDescent="0.2">
      <c r="B1" s="2"/>
      <c r="C1" s="2"/>
      <c r="D1" s="2"/>
      <c r="E1" s="2"/>
      <c r="F1" s="2"/>
      <c r="H1" s="3" t="s">
        <v>0</v>
      </c>
    </row>
    <row r="2" spans="1:8" ht="15" customHeight="1" x14ac:dyDescent="0.2">
      <c r="A2" s="2"/>
      <c r="B2" s="2"/>
      <c r="C2" s="2"/>
      <c r="D2" s="2"/>
      <c r="H2" s="3" t="str">
        <f>'[1]1.sz. melléklet'!H2</f>
        <v>az 9/2017. (XI.27.) önkormányzati rendelethez</v>
      </c>
    </row>
    <row r="3" spans="1:8" ht="15" customHeight="1" x14ac:dyDescent="0.2">
      <c r="A3" s="4" t="s">
        <v>1</v>
      </c>
      <c r="B3" s="4"/>
      <c r="C3" s="4"/>
      <c r="D3" s="4"/>
      <c r="E3" s="4"/>
      <c r="F3" s="4"/>
      <c r="G3" s="4"/>
      <c r="H3" s="4"/>
    </row>
    <row r="4" spans="1:8" ht="12.75" customHeight="1" thickBot="1" x14ac:dyDescent="0.25">
      <c r="A4" s="5"/>
      <c r="B4" s="6"/>
      <c r="C4" s="6"/>
      <c r="D4" s="7"/>
      <c r="E4" s="7"/>
      <c r="F4" s="7"/>
      <c r="G4" s="8" t="s">
        <v>2</v>
      </c>
    </row>
    <row r="5" spans="1:8" ht="36.75" thickTop="1" x14ac:dyDescent="0.2">
      <c r="A5" s="9" t="s">
        <v>3</v>
      </c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2" t="s">
        <v>9</v>
      </c>
    </row>
    <row r="6" spans="1:8" ht="15" customHeight="1" thickBot="1" x14ac:dyDescent="0.25">
      <c r="A6" s="13" t="s">
        <v>10</v>
      </c>
      <c r="B6" s="14" t="s">
        <v>11</v>
      </c>
      <c r="C6" s="15" t="s">
        <v>12</v>
      </c>
      <c r="D6" s="15" t="s">
        <v>13</v>
      </c>
      <c r="E6" s="15" t="s">
        <v>14</v>
      </c>
      <c r="F6" s="15" t="s">
        <v>15</v>
      </c>
      <c r="G6" s="16" t="s">
        <v>16</v>
      </c>
    </row>
    <row r="7" spans="1:8" ht="15" customHeight="1" thickTop="1" x14ac:dyDescent="0.2">
      <c r="A7" s="17" t="s">
        <v>17</v>
      </c>
      <c r="B7" s="18" t="s">
        <v>18</v>
      </c>
      <c r="C7" s="18" t="s">
        <v>19</v>
      </c>
      <c r="D7" s="19">
        <f>D8+D16</f>
        <v>38158551</v>
      </c>
      <c r="E7" s="19">
        <f>E8+E16</f>
        <v>39243206</v>
      </c>
      <c r="F7" s="19">
        <f>F8+F16</f>
        <v>40018347</v>
      </c>
      <c r="G7" s="20">
        <f>F7/D7</f>
        <v>1.0487386431418739</v>
      </c>
    </row>
    <row r="8" spans="1:8" ht="15" customHeight="1" x14ac:dyDescent="0.2">
      <c r="A8" s="21" t="s">
        <v>20</v>
      </c>
      <c r="B8" s="22" t="s">
        <v>21</v>
      </c>
      <c r="C8" s="22" t="s">
        <v>22</v>
      </c>
      <c r="D8" s="23">
        <f>SUM(D9:D15)</f>
        <v>25620810</v>
      </c>
      <c r="E8" s="23">
        <f>SUM(E9:E15)</f>
        <v>26118691</v>
      </c>
      <c r="F8" s="23">
        <f>SUM(F9:F15)</f>
        <v>26403717</v>
      </c>
      <c r="G8" s="24">
        <f>F8/D8</f>
        <v>1.0305574648108315</v>
      </c>
    </row>
    <row r="9" spans="1:8" ht="15" customHeight="1" x14ac:dyDescent="0.2">
      <c r="A9" s="25"/>
      <c r="B9" s="26" t="s">
        <v>23</v>
      </c>
      <c r="C9" s="26" t="s">
        <v>24</v>
      </c>
      <c r="D9" s="27">
        <v>22270340</v>
      </c>
      <c r="E9" s="27">
        <v>22753731</v>
      </c>
      <c r="F9" s="28">
        <v>21460785</v>
      </c>
      <c r="G9" s="29">
        <f t="shared" ref="G9:G53" si="0">F9/D9</f>
        <v>0.96364873639109239</v>
      </c>
    </row>
    <row r="10" spans="1:8" ht="15" customHeight="1" x14ac:dyDescent="0.2">
      <c r="A10" s="25"/>
      <c r="B10" s="26" t="s">
        <v>25</v>
      </c>
      <c r="C10" s="26" t="s">
        <v>26</v>
      </c>
      <c r="D10" s="27">
        <v>873400</v>
      </c>
      <c r="E10" s="27">
        <v>873400</v>
      </c>
      <c r="F10" s="28">
        <v>2630400</v>
      </c>
      <c r="G10" s="29">
        <f t="shared" si="0"/>
        <v>3.0116784978245934</v>
      </c>
    </row>
    <row r="11" spans="1:8" ht="15" customHeight="1" x14ac:dyDescent="0.2">
      <c r="A11" s="25"/>
      <c r="B11" s="26" t="s">
        <v>27</v>
      </c>
      <c r="C11" s="26" t="s">
        <v>28</v>
      </c>
      <c r="D11" s="27">
        <v>62000</v>
      </c>
      <c r="E11" s="27">
        <v>62000</v>
      </c>
      <c r="F11" s="28">
        <v>62000</v>
      </c>
      <c r="G11" s="29">
        <f t="shared" si="0"/>
        <v>1</v>
      </c>
    </row>
    <row r="12" spans="1:8" ht="15" customHeight="1" x14ac:dyDescent="0.2">
      <c r="A12" s="25"/>
      <c r="B12" s="26" t="s">
        <v>29</v>
      </c>
      <c r="C12" s="26" t="s">
        <v>30</v>
      </c>
      <c r="D12" s="27">
        <v>1764630</v>
      </c>
      <c r="E12" s="27">
        <v>1764630</v>
      </c>
      <c r="F12" s="28">
        <v>1582302</v>
      </c>
      <c r="G12" s="29">
        <f t="shared" si="0"/>
        <v>0.89667635708335458</v>
      </c>
    </row>
    <row r="13" spans="1:8" ht="15" customHeight="1" x14ac:dyDescent="0.2">
      <c r="A13" s="25"/>
      <c r="B13" s="26" t="s">
        <v>31</v>
      </c>
      <c r="C13" s="26" t="s">
        <v>32</v>
      </c>
      <c r="D13" s="27">
        <v>93240</v>
      </c>
      <c r="E13" s="27">
        <v>93240</v>
      </c>
      <c r="F13" s="28">
        <v>93240</v>
      </c>
      <c r="G13" s="29">
        <f t="shared" si="0"/>
        <v>1</v>
      </c>
    </row>
    <row r="14" spans="1:8" ht="15" customHeight="1" x14ac:dyDescent="0.2">
      <c r="A14" s="25"/>
      <c r="B14" s="26" t="s">
        <v>33</v>
      </c>
      <c r="C14" s="26" t="s">
        <v>34</v>
      </c>
      <c r="D14" s="27">
        <v>100000</v>
      </c>
      <c r="E14" s="27">
        <v>100000</v>
      </c>
      <c r="F14" s="28">
        <v>100000</v>
      </c>
      <c r="G14" s="29">
        <f t="shared" si="0"/>
        <v>1</v>
      </c>
    </row>
    <row r="15" spans="1:8" ht="15" customHeight="1" x14ac:dyDescent="0.2">
      <c r="A15" s="25"/>
      <c r="B15" s="26" t="s">
        <v>35</v>
      </c>
      <c r="C15" s="26" t="s">
        <v>36</v>
      </c>
      <c r="D15" s="27">
        <v>457200</v>
      </c>
      <c r="E15" s="27">
        <v>471690</v>
      </c>
      <c r="F15" s="28">
        <v>474990</v>
      </c>
      <c r="G15" s="29">
        <f t="shared" si="0"/>
        <v>1.0389107611548556</v>
      </c>
    </row>
    <row r="16" spans="1:8" ht="15" customHeight="1" x14ac:dyDescent="0.2">
      <c r="A16" s="21" t="s">
        <v>37</v>
      </c>
      <c r="B16" s="22" t="s">
        <v>38</v>
      </c>
      <c r="C16" s="22" t="s">
        <v>39</v>
      </c>
      <c r="D16" s="23">
        <f>SUM(D17:D19)</f>
        <v>12537741</v>
      </c>
      <c r="E16" s="23">
        <f>SUM(E17:E19)</f>
        <v>13124515</v>
      </c>
      <c r="F16" s="23">
        <f>SUM(F17:F19)</f>
        <v>13614630</v>
      </c>
      <c r="G16" s="24">
        <f t="shared" si="0"/>
        <v>1.0858917886403938</v>
      </c>
    </row>
    <row r="17" spans="1:7" ht="15" customHeight="1" x14ac:dyDescent="0.2">
      <c r="A17" s="25"/>
      <c r="B17" s="26" t="s">
        <v>40</v>
      </c>
      <c r="C17" s="26" t="s">
        <v>41</v>
      </c>
      <c r="D17" s="27">
        <v>8239978</v>
      </c>
      <c r="E17" s="27">
        <v>8239978</v>
      </c>
      <c r="F17" s="28">
        <v>8695593</v>
      </c>
      <c r="G17" s="29">
        <f t="shared" si="0"/>
        <v>1.0552932301518281</v>
      </c>
    </row>
    <row r="18" spans="1:7" ht="15" customHeight="1" x14ac:dyDescent="0.2">
      <c r="A18" s="25"/>
      <c r="B18" s="26" t="s">
        <v>42</v>
      </c>
      <c r="C18" s="26" t="s">
        <v>43</v>
      </c>
      <c r="D18" s="27">
        <v>1993763</v>
      </c>
      <c r="E18" s="27">
        <v>2580537</v>
      </c>
      <c r="F18" s="28">
        <v>2580437</v>
      </c>
      <c r="G18" s="30">
        <f t="shared" si="0"/>
        <v>1.294254633073239</v>
      </c>
    </row>
    <row r="19" spans="1:7" ht="15" customHeight="1" x14ac:dyDescent="0.2">
      <c r="A19" s="25"/>
      <c r="B19" s="26" t="s">
        <v>44</v>
      </c>
      <c r="C19" s="26" t="s">
        <v>45</v>
      </c>
      <c r="D19" s="27">
        <v>2304000</v>
      </c>
      <c r="E19" s="27">
        <v>2304000</v>
      </c>
      <c r="F19" s="28">
        <v>2338600</v>
      </c>
      <c r="G19" s="30">
        <f t="shared" si="0"/>
        <v>1.0150173611111111</v>
      </c>
    </row>
    <row r="20" spans="1:7" ht="15" customHeight="1" x14ac:dyDescent="0.2">
      <c r="A20" s="31" t="s">
        <v>46</v>
      </c>
      <c r="B20" s="32" t="s">
        <v>47</v>
      </c>
      <c r="C20" s="32" t="s">
        <v>48</v>
      </c>
      <c r="D20" s="33">
        <v>9519653</v>
      </c>
      <c r="E20" s="33">
        <v>9690601</v>
      </c>
      <c r="F20" s="33">
        <v>9888108</v>
      </c>
      <c r="G20" s="20">
        <f t="shared" si="0"/>
        <v>1.0387046670713733</v>
      </c>
    </row>
    <row r="21" spans="1:7" ht="15" customHeight="1" x14ac:dyDescent="0.2">
      <c r="A21" s="31" t="s">
        <v>49</v>
      </c>
      <c r="B21" s="32" t="s">
        <v>50</v>
      </c>
      <c r="C21" s="32" t="s">
        <v>51</v>
      </c>
      <c r="D21" s="33">
        <f>SUM(D22:D26)</f>
        <v>107134500</v>
      </c>
      <c r="E21" s="33">
        <f>SUM(E22:E26)</f>
        <v>112929724</v>
      </c>
      <c r="F21" s="33">
        <f>SUM(F22:F26)</f>
        <v>118518724</v>
      </c>
      <c r="G21" s="20">
        <f t="shared" si="0"/>
        <v>1.1062610456948976</v>
      </c>
    </row>
    <row r="22" spans="1:7" ht="15" customHeight="1" x14ac:dyDescent="0.2">
      <c r="A22" s="21" t="s">
        <v>52</v>
      </c>
      <c r="B22" s="22" t="s">
        <v>53</v>
      </c>
      <c r="C22" s="22" t="s">
        <v>54</v>
      </c>
      <c r="D22" s="23">
        <v>13770000</v>
      </c>
      <c r="E22" s="23">
        <v>13360000</v>
      </c>
      <c r="F22" s="34">
        <v>13375000</v>
      </c>
      <c r="G22" s="24">
        <f t="shared" si="0"/>
        <v>0.97131445170660857</v>
      </c>
    </row>
    <row r="23" spans="1:7" ht="15" customHeight="1" x14ac:dyDescent="0.2">
      <c r="A23" s="21" t="s">
        <v>55</v>
      </c>
      <c r="B23" s="22" t="s">
        <v>56</v>
      </c>
      <c r="C23" s="22" t="s">
        <v>57</v>
      </c>
      <c r="D23" s="23">
        <v>2700000</v>
      </c>
      <c r="E23" s="23">
        <v>2700000</v>
      </c>
      <c r="F23" s="34">
        <v>2700000</v>
      </c>
      <c r="G23" s="24">
        <f t="shared" si="0"/>
        <v>1</v>
      </c>
    </row>
    <row r="24" spans="1:7" ht="15" customHeight="1" x14ac:dyDescent="0.2">
      <c r="A24" s="21" t="s">
        <v>58</v>
      </c>
      <c r="B24" s="22" t="s">
        <v>59</v>
      </c>
      <c r="C24" s="22" t="s">
        <v>60</v>
      </c>
      <c r="D24" s="23">
        <v>62412000</v>
      </c>
      <c r="E24" s="23">
        <v>63572000</v>
      </c>
      <c r="F24" s="34">
        <v>63572000</v>
      </c>
      <c r="G24" s="24">
        <f t="shared" si="0"/>
        <v>1.0185861693264116</v>
      </c>
    </row>
    <row r="25" spans="1:7" ht="15" customHeight="1" x14ac:dyDescent="0.2">
      <c r="A25" s="21" t="s">
        <v>61</v>
      </c>
      <c r="B25" s="22" t="s">
        <v>62</v>
      </c>
      <c r="C25" s="22" t="s">
        <v>63</v>
      </c>
      <c r="D25" s="23">
        <v>365000</v>
      </c>
      <c r="E25" s="23">
        <v>365000</v>
      </c>
      <c r="F25" s="34">
        <v>365000</v>
      </c>
      <c r="G25" s="24">
        <f t="shared" si="0"/>
        <v>1</v>
      </c>
    </row>
    <row r="26" spans="1:7" ht="15" customHeight="1" x14ac:dyDescent="0.2">
      <c r="A26" s="21" t="s">
        <v>64</v>
      </c>
      <c r="B26" s="22" t="s">
        <v>65</v>
      </c>
      <c r="C26" s="22" t="s">
        <v>66</v>
      </c>
      <c r="D26" s="23">
        <f>SUM(D27:D30)</f>
        <v>27887500</v>
      </c>
      <c r="E26" s="23">
        <f>SUM(E27:E30)</f>
        <v>32932724</v>
      </c>
      <c r="F26" s="23">
        <f>SUM(F27:F30)</f>
        <v>38506724</v>
      </c>
      <c r="G26" s="24">
        <f t="shared" si="0"/>
        <v>1.3807879515912147</v>
      </c>
    </row>
    <row r="27" spans="1:7" ht="15" customHeight="1" x14ac:dyDescent="0.2">
      <c r="A27" s="25"/>
      <c r="B27" s="26" t="s">
        <v>67</v>
      </c>
      <c r="C27" s="26" t="s">
        <v>68</v>
      </c>
      <c r="D27" s="27">
        <v>17207500</v>
      </c>
      <c r="E27" s="27">
        <v>17234500</v>
      </c>
      <c r="F27" s="28">
        <v>17234500</v>
      </c>
      <c r="G27" s="29">
        <f t="shared" si="0"/>
        <v>1.0015690832485835</v>
      </c>
    </row>
    <row r="28" spans="1:7" ht="15" customHeight="1" x14ac:dyDescent="0.2">
      <c r="A28" s="25"/>
      <c r="B28" s="35" t="s">
        <v>69</v>
      </c>
      <c r="C28" s="26" t="s">
        <v>70</v>
      </c>
      <c r="D28" s="27">
        <v>10000000</v>
      </c>
      <c r="E28" s="27">
        <v>15000000</v>
      </c>
      <c r="F28" s="28">
        <v>20500000</v>
      </c>
      <c r="G28" s="29">
        <f t="shared" si="0"/>
        <v>2.0499999999999998</v>
      </c>
    </row>
    <row r="29" spans="1:7" ht="15" customHeight="1" x14ac:dyDescent="0.2">
      <c r="A29" s="25"/>
      <c r="B29" s="35" t="s">
        <v>71</v>
      </c>
      <c r="C29" s="26" t="s">
        <v>72</v>
      </c>
      <c r="D29" s="27">
        <v>20000</v>
      </c>
      <c r="E29" s="27">
        <v>38224</v>
      </c>
      <c r="F29" s="28">
        <v>38224</v>
      </c>
      <c r="G29" s="29">
        <f t="shared" si="0"/>
        <v>1.9112</v>
      </c>
    </row>
    <row r="30" spans="1:7" ht="15" customHeight="1" x14ac:dyDescent="0.2">
      <c r="A30" s="25"/>
      <c r="B30" s="35" t="s">
        <v>73</v>
      </c>
      <c r="C30" s="26" t="s">
        <v>74</v>
      </c>
      <c r="D30" s="27">
        <v>660000</v>
      </c>
      <c r="E30" s="27">
        <v>660000</v>
      </c>
      <c r="F30" s="28">
        <v>734000</v>
      </c>
      <c r="G30" s="29">
        <f t="shared" si="0"/>
        <v>1.1121212121212121</v>
      </c>
    </row>
    <row r="31" spans="1:7" s="36" customFormat="1" ht="15" customHeight="1" x14ac:dyDescent="0.2">
      <c r="A31" s="31" t="s">
        <v>75</v>
      </c>
      <c r="B31" s="32" t="s">
        <v>76</v>
      </c>
      <c r="C31" s="32" t="s">
        <v>77</v>
      </c>
      <c r="D31" s="33">
        <v>3700000</v>
      </c>
      <c r="E31" s="33">
        <v>3700000</v>
      </c>
      <c r="F31" s="33">
        <v>3700000</v>
      </c>
      <c r="G31" s="20">
        <f t="shared" si="0"/>
        <v>1</v>
      </c>
    </row>
    <row r="32" spans="1:7" s="36" customFormat="1" ht="15" customHeight="1" x14ac:dyDescent="0.2">
      <c r="A32" s="31" t="s">
        <v>78</v>
      </c>
      <c r="B32" s="32" t="s">
        <v>79</v>
      </c>
      <c r="C32" s="32" t="s">
        <v>80</v>
      </c>
      <c r="D32" s="33">
        <f>SUM(D33:D36)</f>
        <v>116001250</v>
      </c>
      <c r="E32" s="33">
        <f>SUM(E33:E36)</f>
        <v>167026804</v>
      </c>
      <c r="F32" s="33">
        <f>SUM(F33:F36)</f>
        <v>141025264</v>
      </c>
      <c r="G32" s="20">
        <f t="shared" si="0"/>
        <v>1.2157219340308834</v>
      </c>
    </row>
    <row r="33" spans="1:7" s="36" customFormat="1" ht="15" customHeight="1" x14ac:dyDescent="0.2">
      <c r="A33" s="21" t="s">
        <v>81</v>
      </c>
      <c r="B33" s="22" t="s">
        <v>82</v>
      </c>
      <c r="C33" s="22" t="s">
        <v>83</v>
      </c>
      <c r="D33" s="23">
        <v>880000</v>
      </c>
      <c r="E33" s="23">
        <v>4548774</v>
      </c>
      <c r="F33" s="34">
        <v>4548774</v>
      </c>
      <c r="G33" s="20">
        <f t="shared" si="0"/>
        <v>5.1690613636363638</v>
      </c>
    </row>
    <row r="34" spans="1:7" s="36" customFormat="1" ht="15" customHeight="1" x14ac:dyDescent="0.2">
      <c r="A34" s="21" t="s">
        <v>84</v>
      </c>
      <c r="B34" s="22" t="s">
        <v>85</v>
      </c>
      <c r="C34" s="22" t="s">
        <v>86</v>
      </c>
      <c r="D34" s="23">
        <v>15804432</v>
      </c>
      <c r="E34" s="23">
        <v>15804432</v>
      </c>
      <c r="F34" s="34">
        <v>19129000</v>
      </c>
      <c r="G34" s="24">
        <f t="shared" si="0"/>
        <v>1.2103566898196658</v>
      </c>
    </row>
    <row r="35" spans="1:7" s="36" customFormat="1" ht="15" customHeight="1" x14ac:dyDescent="0.2">
      <c r="A35" s="21" t="s">
        <v>87</v>
      </c>
      <c r="B35" s="22" t="s">
        <v>88</v>
      </c>
      <c r="C35" s="22" t="s">
        <v>89</v>
      </c>
      <c r="D35" s="23">
        <v>6975000</v>
      </c>
      <c r="E35" s="23">
        <v>7175000</v>
      </c>
      <c r="F35" s="34">
        <v>17182500</v>
      </c>
      <c r="G35" s="24">
        <f t="shared" si="0"/>
        <v>2.4634408602150537</v>
      </c>
    </row>
    <row r="36" spans="1:7" s="36" customFormat="1" ht="15" customHeight="1" x14ac:dyDescent="0.2">
      <c r="A36" s="21" t="s">
        <v>90</v>
      </c>
      <c r="B36" s="22" t="s">
        <v>91</v>
      </c>
      <c r="C36" s="22" t="s">
        <v>92</v>
      </c>
      <c r="D36" s="23">
        <v>92341818</v>
      </c>
      <c r="E36" s="23">
        <v>139498598</v>
      </c>
      <c r="F36" s="34">
        <v>100164990</v>
      </c>
      <c r="G36" s="24">
        <f t="shared" si="0"/>
        <v>1.0847197095469789</v>
      </c>
    </row>
    <row r="37" spans="1:7" s="36" customFormat="1" ht="15" customHeight="1" x14ac:dyDescent="0.2">
      <c r="A37" s="31" t="s">
        <v>93</v>
      </c>
      <c r="B37" s="32" t="s">
        <v>94</v>
      </c>
      <c r="C37" s="32" t="s">
        <v>95</v>
      </c>
      <c r="D37" s="33">
        <f>SUM(D38:D43)</f>
        <v>117503000</v>
      </c>
      <c r="E37" s="33">
        <f>SUM(E38:E43)</f>
        <v>126065339</v>
      </c>
      <c r="F37" s="33">
        <f>SUM(F38:F43)</f>
        <v>109443387</v>
      </c>
      <c r="G37" s="20">
        <f t="shared" si="0"/>
        <v>0.93140930018808032</v>
      </c>
    </row>
    <row r="38" spans="1:7" s="36" customFormat="1" ht="15" customHeight="1" x14ac:dyDescent="0.2">
      <c r="A38" s="37" t="s">
        <v>96</v>
      </c>
      <c r="B38" s="38" t="s">
        <v>97</v>
      </c>
      <c r="C38" s="38" t="s">
        <v>98</v>
      </c>
      <c r="D38" s="39">
        <v>0</v>
      </c>
      <c r="E38" s="39">
        <v>1200000</v>
      </c>
      <c r="F38" s="34">
        <v>1900000</v>
      </c>
      <c r="G38" s="24"/>
    </row>
    <row r="39" spans="1:7" s="36" customFormat="1" ht="15" customHeight="1" x14ac:dyDescent="0.2">
      <c r="A39" s="37" t="s">
        <v>99</v>
      </c>
      <c r="B39" s="38" t="s">
        <v>100</v>
      </c>
      <c r="C39" s="38" t="s">
        <v>101</v>
      </c>
      <c r="D39" s="39">
        <v>72542000</v>
      </c>
      <c r="E39" s="39">
        <v>74077933</v>
      </c>
      <c r="F39" s="34">
        <v>67223746</v>
      </c>
      <c r="G39" s="24">
        <f t="shared" si="0"/>
        <v>0.92668724325218499</v>
      </c>
    </row>
    <row r="40" spans="1:7" s="40" customFormat="1" ht="15" customHeight="1" x14ac:dyDescent="0.2">
      <c r="A40" s="37" t="s">
        <v>102</v>
      </c>
      <c r="B40" s="38" t="s">
        <v>103</v>
      </c>
      <c r="C40" s="38" t="s">
        <v>104</v>
      </c>
      <c r="D40" s="39">
        <v>247000</v>
      </c>
      <c r="E40" s="39">
        <v>247000</v>
      </c>
      <c r="F40" s="34">
        <v>247000</v>
      </c>
      <c r="G40" s="24">
        <f t="shared" si="0"/>
        <v>1</v>
      </c>
    </row>
    <row r="41" spans="1:7" s="36" customFormat="1" ht="15" customHeight="1" x14ac:dyDescent="0.2">
      <c r="A41" s="37" t="s">
        <v>105</v>
      </c>
      <c r="B41" s="38" t="s">
        <v>106</v>
      </c>
      <c r="C41" s="38" t="s">
        <v>107</v>
      </c>
      <c r="D41" s="39">
        <v>8809000</v>
      </c>
      <c r="E41" s="39">
        <v>12814956</v>
      </c>
      <c r="F41" s="34">
        <v>17460008</v>
      </c>
      <c r="G41" s="24">
        <f t="shared" si="0"/>
        <v>1.9820647065501191</v>
      </c>
    </row>
    <row r="42" spans="1:7" s="36" customFormat="1" ht="15" customHeight="1" x14ac:dyDescent="0.2">
      <c r="A42" s="37" t="s">
        <v>108</v>
      </c>
      <c r="B42" s="38" t="s">
        <v>109</v>
      </c>
      <c r="C42" s="38" t="s">
        <v>110</v>
      </c>
      <c r="D42" s="39">
        <v>14220000</v>
      </c>
      <c r="E42" s="39">
        <v>14220000</v>
      </c>
      <c r="F42" s="34">
        <v>0</v>
      </c>
      <c r="G42" s="24">
        <f t="shared" si="0"/>
        <v>0</v>
      </c>
    </row>
    <row r="43" spans="1:7" s="40" customFormat="1" ht="15" customHeight="1" x14ac:dyDescent="0.2">
      <c r="A43" s="37" t="s">
        <v>111</v>
      </c>
      <c r="B43" s="38" t="s">
        <v>112</v>
      </c>
      <c r="C43" s="38" t="s">
        <v>113</v>
      </c>
      <c r="D43" s="39">
        <v>21685000</v>
      </c>
      <c r="E43" s="39">
        <v>23505450</v>
      </c>
      <c r="F43" s="34">
        <v>22612633</v>
      </c>
      <c r="G43" s="24">
        <f t="shared" si="0"/>
        <v>1.0427776343094304</v>
      </c>
    </row>
    <row r="44" spans="1:7" s="36" customFormat="1" ht="15" customHeight="1" x14ac:dyDescent="0.2">
      <c r="A44" s="41" t="s">
        <v>114</v>
      </c>
      <c r="B44" s="42" t="s">
        <v>115</v>
      </c>
      <c r="C44" s="42" t="s">
        <v>116</v>
      </c>
      <c r="D44" s="43">
        <f>SUM(D45:D46)</f>
        <v>7550000</v>
      </c>
      <c r="E44" s="43">
        <f>SUM(E45:E46)</f>
        <v>49213055</v>
      </c>
      <c r="F44" s="43">
        <f>SUM(F45:F46)</f>
        <v>11905007</v>
      </c>
      <c r="G44" s="24">
        <f t="shared" si="0"/>
        <v>1.576822119205298</v>
      </c>
    </row>
    <row r="45" spans="1:7" s="36" customFormat="1" ht="15" customHeight="1" x14ac:dyDescent="0.2">
      <c r="A45" s="37" t="s">
        <v>117</v>
      </c>
      <c r="B45" s="38" t="s">
        <v>118</v>
      </c>
      <c r="C45" s="38" t="s">
        <v>119</v>
      </c>
      <c r="D45" s="39">
        <v>5945000</v>
      </c>
      <c r="E45" s="39">
        <v>38750555</v>
      </c>
      <c r="F45" s="34">
        <v>9374690</v>
      </c>
      <c r="G45" s="24">
        <f t="shared" si="0"/>
        <v>1.5769032800672835</v>
      </c>
    </row>
    <row r="46" spans="1:7" s="36" customFormat="1" ht="15" customHeight="1" x14ac:dyDescent="0.2">
      <c r="A46" s="37" t="s">
        <v>120</v>
      </c>
      <c r="B46" s="38" t="s">
        <v>121</v>
      </c>
      <c r="C46" s="38" t="s">
        <v>122</v>
      </c>
      <c r="D46" s="39">
        <v>1605000</v>
      </c>
      <c r="E46" s="39">
        <v>10462500</v>
      </c>
      <c r="F46" s="34">
        <v>2530317</v>
      </c>
      <c r="G46" s="24">
        <f t="shared" si="0"/>
        <v>1.5765214953271027</v>
      </c>
    </row>
    <row r="47" spans="1:7" s="36" customFormat="1" ht="15" customHeight="1" x14ac:dyDescent="0.2">
      <c r="A47" s="44" t="s">
        <v>123</v>
      </c>
      <c r="B47" s="42" t="s">
        <v>124</v>
      </c>
      <c r="C47" s="42" t="s">
        <v>125</v>
      </c>
      <c r="D47" s="43">
        <f>SUM(D48:D48)</f>
        <v>300000</v>
      </c>
      <c r="E47" s="43">
        <f>SUM(E48:E48)</f>
        <v>300000</v>
      </c>
      <c r="F47" s="43">
        <f>SUM(F48:F48)</f>
        <v>300000</v>
      </c>
      <c r="G47" s="20">
        <f t="shared" si="0"/>
        <v>1</v>
      </c>
    </row>
    <row r="48" spans="1:7" s="36" customFormat="1" ht="15" customHeight="1" x14ac:dyDescent="0.2">
      <c r="A48" s="45" t="s">
        <v>126</v>
      </c>
      <c r="B48" s="46" t="s">
        <v>127</v>
      </c>
      <c r="C48" s="46" t="s">
        <v>128</v>
      </c>
      <c r="D48" s="47">
        <v>300000</v>
      </c>
      <c r="E48" s="47">
        <v>300000</v>
      </c>
      <c r="F48" s="47">
        <v>300000</v>
      </c>
      <c r="G48" s="24">
        <f t="shared" si="0"/>
        <v>1</v>
      </c>
    </row>
    <row r="49" spans="1:8" s="36" customFormat="1" ht="15" customHeight="1" x14ac:dyDescent="0.2">
      <c r="A49" s="48" t="s">
        <v>129</v>
      </c>
      <c r="B49" s="49" t="s">
        <v>130</v>
      </c>
      <c r="C49" s="50" t="s">
        <v>131</v>
      </c>
      <c r="D49" s="51">
        <f>SUM(D50:D52)</f>
        <v>21281046</v>
      </c>
      <c r="E49" s="51">
        <f t="shared" ref="E49:F49" si="1">SUM(E50:E52)</f>
        <v>21487039</v>
      </c>
      <c r="F49" s="51">
        <f t="shared" si="1"/>
        <v>122481531</v>
      </c>
      <c r="G49" s="20">
        <f t="shared" si="0"/>
        <v>5.7554281401393519</v>
      </c>
    </row>
    <row r="50" spans="1:8" ht="15" customHeight="1" x14ac:dyDescent="0.2">
      <c r="A50" s="52" t="s">
        <v>132</v>
      </c>
      <c r="B50" s="53" t="s">
        <v>133</v>
      </c>
      <c r="C50" s="53" t="s">
        <v>134</v>
      </c>
      <c r="D50" s="54">
        <v>0</v>
      </c>
      <c r="E50" s="55">
        <v>0</v>
      </c>
      <c r="F50" s="34">
        <v>100000000</v>
      </c>
      <c r="G50" s="24"/>
    </row>
    <row r="51" spans="1:8" ht="15" customHeight="1" x14ac:dyDescent="0.2">
      <c r="A51" s="52" t="s">
        <v>135</v>
      </c>
      <c r="B51" s="53" t="s">
        <v>136</v>
      </c>
      <c r="C51" s="53" t="s">
        <v>134</v>
      </c>
      <c r="D51" s="56">
        <v>2209046</v>
      </c>
      <c r="E51" s="57">
        <v>2415039</v>
      </c>
      <c r="F51" s="34">
        <v>2431531</v>
      </c>
      <c r="G51" s="24">
        <f t="shared" si="0"/>
        <v>1.1007154219513764</v>
      </c>
    </row>
    <row r="52" spans="1:8" ht="15" customHeight="1" thickBot="1" x14ac:dyDescent="0.25">
      <c r="A52" s="58" t="s">
        <v>137</v>
      </c>
      <c r="B52" s="59" t="s">
        <v>138</v>
      </c>
      <c r="C52" s="59" t="s">
        <v>139</v>
      </c>
      <c r="D52" s="60">
        <v>19072000</v>
      </c>
      <c r="E52" s="56">
        <v>19072000</v>
      </c>
      <c r="F52" s="34">
        <v>20050000</v>
      </c>
      <c r="G52" s="24">
        <f t="shared" si="0"/>
        <v>1.0512793624161074</v>
      </c>
    </row>
    <row r="53" spans="1:8" ht="15" customHeight="1" thickTop="1" thickBot="1" x14ac:dyDescent="0.25">
      <c r="A53" s="61" t="s">
        <v>140</v>
      </c>
      <c r="B53" s="61"/>
      <c r="C53" s="62"/>
      <c r="D53" s="63">
        <f>D7+D20+D21+D31+D32+D37+D44+D47+D49</f>
        <v>421148000</v>
      </c>
      <c r="E53" s="63">
        <f>E7+E20+E21+E31+E32+E37+E44+E47+E49</f>
        <v>529655768</v>
      </c>
      <c r="F53" s="63">
        <f>F7+F20+F21+F31+F32+F37+F44+F47+F49</f>
        <v>557280368</v>
      </c>
      <c r="G53" s="64">
        <f t="shared" si="0"/>
        <v>1.3232411598772877</v>
      </c>
    </row>
    <row r="54" spans="1:8" ht="15" customHeight="1" thickTop="1" x14ac:dyDescent="0.2">
      <c r="A54" s="65"/>
      <c r="B54" s="65"/>
      <c r="C54" s="65"/>
      <c r="D54" s="66"/>
      <c r="E54" s="66"/>
      <c r="F54" s="66"/>
      <c r="G54" s="67"/>
      <c r="H54" s="3" t="s">
        <v>141</v>
      </c>
    </row>
    <row r="55" spans="1:8" ht="15" customHeight="1" x14ac:dyDescent="0.2">
      <c r="A55" s="68"/>
      <c r="B55" s="68"/>
      <c r="C55" s="68"/>
      <c r="D55" s="68"/>
      <c r="E55" s="69"/>
      <c r="F55" s="69"/>
      <c r="H55" s="3" t="str">
        <f>'[1]1.sz. melléklet'!H2</f>
        <v>az 9/2017. (XI.27.) önkormányzati rendelethez</v>
      </c>
    </row>
    <row r="56" spans="1:8" ht="15" customHeight="1" x14ac:dyDescent="0.2">
      <c r="A56" s="4" t="s">
        <v>142</v>
      </c>
      <c r="B56" s="4"/>
      <c r="C56" s="4"/>
      <c r="D56" s="4"/>
      <c r="E56" s="4"/>
      <c r="F56" s="4"/>
      <c r="G56" s="4"/>
      <c r="H56" s="4"/>
    </row>
    <row r="57" spans="1:8" ht="13.5" thickBot="1" x14ac:dyDescent="0.25">
      <c r="A57" s="68"/>
      <c r="B57" s="70"/>
      <c r="C57" s="70"/>
      <c r="D57" s="7"/>
      <c r="E57" s="7"/>
      <c r="F57" s="7"/>
      <c r="G57" s="8" t="s">
        <v>2</v>
      </c>
    </row>
    <row r="58" spans="1:8" ht="36.75" thickTop="1" x14ac:dyDescent="0.2">
      <c r="A58" s="9" t="s">
        <v>3</v>
      </c>
      <c r="B58" s="10" t="s">
        <v>4</v>
      </c>
      <c r="C58" s="11" t="s">
        <v>5</v>
      </c>
      <c r="D58" s="11" t="s">
        <v>6</v>
      </c>
      <c r="E58" s="11" t="s">
        <v>7</v>
      </c>
      <c r="F58" s="11" t="s">
        <v>8</v>
      </c>
      <c r="G58" s="12" t="s">
        <v>9</v>
      </c>
    </row>
    <row r="59" spans="1:8" ht="15" customHeight="1" thickBot="1" x14ac:dyDescent="0.25">
      <c r="A59" s="13" t="s">
        <v>10</v>
      </c>
      <c r="B59" s="14" t="s">
        <v>11</v>
      </c>
      <c r="C59" s="15" t="s">
        <v>12</v>
      </c>
      <c r="D59" s="15" t="s">
        <v>13</v>
      </c>
      <c r="E59" s="15" t="s">
        <v>14</v>
      </c>
      <c r="F59" s="15" t="s">
        <v>15</v>
      </c>
      <c r="G59" s="16" t="s">
        <v>16</v>
      </c>
    </row>
    <row r="60" spans="1:8" ht="15" customHeight="1" thickTop="1" x14ac:dyDescent="0.2">
      <c r="A60" s="17" t="s">
        <v>143</v>
      </c>
      <c r="B60" s="18" t="s">
        <v>144</v>
      </c>
      <c r="C60" s="71" t="s">
        <v>145</v>
      </c>
      <c r="D60" s="72">
        <f>SUM(D61:D62)</f>
        <v>60653936</v>
      </c>
      <c r="E60" s="72">
        <f>SUM(E61:E62)</f>
        <v>63115716</v>
      </c>
      <c r="F60" s="72">
        <f>SUM(F61:F62)</f>
        <v>72693824</v>
      </c>
      <c r="G60" s="73">
        <f t="shared" ref="G60:G94" si="2">F60/D60</f>
        <v>1.1985013470519044</v>
      </c>
    </row>
    <row r="61" spans="1:8" ht="15" customHeight="1" x14ac:dyDescent="0.2">
      <c r="A61" s="21" t="s">
        <v>20</v>
      </c>
      <c r="B61" s="22" t="s">
        <v>146</v>
      </c>
      <c r="C61" s="74" t="s">
        <v>147</v>
      </c>
      <c r="D61" s="39">
        <v>60001189</v>
      </c>
      <c r="E61" s="39">
        <v>61910321</v>
      </c>
      <c r="F61" s="34">
        <v>71021777</v>
      </c>
      <c r="G61" s="75">
        <f t="shared" si="2"/>
        <v>1.1836728268834806</v>
      </c>
    </row>
    <row r="62" spans="1:8" ht="15" customHeight="1" x14ac:dyDescent="0.2">
      <c r="A62" s="21" t="s">
        <v>37</v>
      </c>
      <c r="B62" s="22" t="s">
        <v>148</v>
      </c>
      <c r="C62" s="76" t="s">
        <v>149</v>
      </c>
      <c r="D62" s="55">
        <v>652747</v>
      </c>
      <c r="E62" s="55">
        <v>1205395</v>
      </c>
      <c r="F62" s="34">
        <v>1672047</v>
      </c>
      <c r="G62" s="75">
        <f t="shared" si="2"/>
        <v>2.5615544766961778</v>
      </c>
    </row>
    <row r="63" spans="1:8" ht="15" customHeight="1" x14ac:dyDescent="0.2">
      <c r="A63" s="31" t="s">
        <v>46</v>
      </c>
      <c r="B63" s="77" t="s">
        <v>150</v>
      </c>
      <c r="C63" s="78" t="s">
        <v>151</v>
      </c>
      <c r="D63" s="79">
        <f>SUM(D64:D65)</f>
        <v>26600000</v>
      </c>
      <c r="E63" s="79">
        <f>SUM(E64:E65)</f>
        <v>128396534</v>
      </c>
      <c r="F63" s="79">
        <f>SUM(F64:F65)</f>
        <v>128396534</v>
      </c>
      <c r="G63" s="20">
        <f t="shared" si="2"/>
        <v>4.8269373684210528</v>
      </c>
    </row>
    <row r="64" spans="1:8" s="82" customFormat="1" ht="15" customHeight="1" x14ac:dyDescent="0.2">
      <c r="A64" s="21" t="s">
        <v>152</v>
      </c>
      <c r="B64" s="22" t="s">
        <v>153</v>
      </c>
      <c r="C64" s="80" t="s">
        <v>154</v>
      </c>
      <c r="D64" s="81">
        <v>26600000</v>
      </c>
      <c r="E64" s="81">
        <v>26600000</v>
      </c>
      <c r="F64" s="34">
        <v>26600000</v>
      </c>
      <c r="G64" s="75">
        <f t="shared" si="2"/>
        <v>1</v>
      </c>
    </row>
    <row r="65" spans="1:9" ht="15" customHeight="1" x14ac:dyDescent="0.2">
      <c r="A65" s="21" t="s">
        <v>155</v>
      </c>
      <c r="B65" s="22" t="s">
        <v>156</v>
      </c>
      <c r="C65" s="74" t="s">
        <v>157</v>
      </c>
      <c r="D65" s="23">
        <v>0</v>
      </c>
      <c r="E65" s="23">
        <v>101796534</v>
      </c>
      <c r="F65" s="34">
        <v>101796534</v>
      </c>
      <c r="G65" s="75"/>
    </row>
    <row r="66" spans="1:9" ht="15" customHeight="1" x14ac:dyDescent="0.2">
      <c r="A66" s="31" t="s">
        <v>49</v>
      </c>
      <c r="B66" s="32" t="s">
        <v>158</v>
      </c>
      <c r="C66" s="77" t="s">
        <v>159</v>
      </c>
      <c r="D66" s="83">
        <f>D67+D68+D72</f>
        <v>78300000</v>
      </c>
      <c r="E66" s="83">
        <f>E67+E68+E72</f>
        <v>78300000</v>
      </c>
      <c r="F66" s="83">
        <f>F67+F68+F72</f>
        <v>78300000</v>
      </c>
      <c r="G66" s="73">
        <f t="shared" si="2"/>
        <v>1</v>
      </c>
    </row>
    <row r="67" spans="1:9" ht="15" customHeight="1" x14ac:dyDescent="0.2">
      <c r="A67" s="21" t="s">
        <v>52</v>
      </c>
      <c r="B67" s="22" t="s">
        <v>160</v>
      </c>
      <c r="C67" s="74" t="s">
        <v>161</v>
      </c>
      <c r="D67" s="23">
        <v>49000000</v>
      </c>
      <c r="E67" s="23">
        <v>49000000</v>
      </c>
      <c r="F67" s="23">
        <v>49000000</v>
      </c>
      <c r="G67" s="75">
        <f t="shared" si="2"/>
        <v>1</v>
      </c>
    </row>
    <row r="68" spans="1:9" ht="15" customHeight="1" x14ac:dyDescent="0.2">
      <c r="A68" s="21" t="s">
        <v>55</v>
      </c>
      <c r="B68" s="22" t="s">
        <v>162</v>
      </c>
      <c r="C68" s="74" t="s">
        <v>163</v>
      </c>
      <c r="D68" s="84">
        <f>SUM(D69:D71)</f>
        <v>29100000</v>
      </c>
      <c r="E68" s="84">
        <f>SUM(E69:E71)</f>
        <v>29100000</v>
      </c>
      <c r="F68" s="84">
        <f>SUM(F69:F71)</f>
        <v>29100000</v>
      </c>
      <c r="G68" s="75">
        <f t="shared" si="2"/>
        <v>1</v>
      </c>
    </row>
    <row r="69" spans="1:9" ht="15" customHeight="1" x14ac:dyDescent="0.2">
      <c r="A69" s="85"/>
      <c r="B69" s="26" t="s">
        <v>164</v>
      </c>
      <c r="C69" s="86" t="s">
        <v>165</v>
      </c>
      <c r="D69" s="27">
        <v>13000000</v>
      </c>
      <c r="E69" s="27">
        <v>13000000</v>
      </c>
      <c r="F69" s="28">
        <v>13000000</v>
      </c>
      <c r="G69" s="87">
        <f t="shared" si="2"/>
        <v>1</v>
      </c>
    </row>
    <row r="70" spans="1:9" ht="15" customHeight="1" x14ac:dyDescent="0.2">
      <c r="A70" s="85"/>
      <c r="B70" s="26" t="s">
        <v>166</v>
      </c>
      <c r="C70" s="86" t="s">
        <v>167</v>
      </c>
      <c r="D70" s="27">
        <v>1600000</v>
      </c>
      <c r="E70" s="27">
        <v>1600000</v>
      </c>
      <c r="F70" s="28">
        <v>1600000</v>
      </c>
      <c r="G70" s="87">
        <f t="shared" si="2"/>
        <v>1</v>
      </c>
    </row>
    <row r="71" spans="1:9" ht="15" customHeight="1" x14ac:dyDescent="0.2">
      <c r="A71" s="85"/>
      <c r="B71" s="26" t="s">
        <v>168</v>
      </c>
      <c r="C71" s="86" t="s">
        <v>169</v>
      </c>
      <c r="D71" s="27">
        <v>14500000</v>
      </c>
      <c r="E71" s="27">
        <v>14500000</v>
      </c>
      <c r="F71" s="28">
        <v>14500000</v>
      </c>
      <c r="G71" s="87">
        <f t="shared" si="2"/>
        <v>1</v>
      </c>
    </row>
    <row r="72" spans="1:9" s="36" customFormat="1" ht="15" customHeight="1" x14ac:dyDescent="0.2">
      <c r="A72" s="21" t="s">
        <v>58</v>
      </c>
      <c r="B72" s="22" t="s">
        <v>170</v>
      </c>
      <c r="C72" s="74" t="s">
        <v>171</v>
      </c>
      <c r="D72" s="23">
        <v>200000</v>
      </c>
      <c r="E72" s="23">
        <v>200000</v>
      </c>
      <c r="F72" s="23">
        <v>200000</v>
      </c>
      <c r="G72" s="75">
        <f t="shared" si="2"/>
        <v>1</v>
      </c>
    </row>
    <row r="73" spans="1:9" ht="15" customHeight="1" x14ac:dyDescent="0.2">
      <c r="A73" s="31" t="s">
        <v>75</v>
      </c>
      <c r="B73" s="32" t="s">
        <v>172</v>
      </c>
      <c r="C73" s="77" t="s">
        <v>173</v>
      </c>
      <c r="D73" s="83">
        <f>SUM(D74:D82)</f>
        <v>63408815</v>
      </c>
      <c r="E73" s="83">
        <f>SUM(E74:E82)</f>
        <v>63408815</v>
      </c>
      <c r="F73" s="83">
        <f>SUM(F74:F82)</f>
        <v>81388815</v>
      </c>
      <c r="G73" s="73">
        <f t="shared" si="2"/>
        <v>1.2835567893833058</v>
      </c>
    </row>
    <row r="74" spans="1:9" s="36" customFormat="1" ht="15" customHeight="1" x14ac:dyDescent="0.2">
      <c r="A74" s="21" t="s">
        <v>174</v>
      </c>
      <c r="B74" s="22" t="s">
        <v>175</v>
      </c>
      <c r="C74" s="74" t="s">
        <v>176</v>
      </c>
      <c r="D74" s="88">
        <v>300000</v>
      </c>
      <c r="E74" s="88">
        <v>300000</v>
      </c>
      <c r="F74" s="34">
        <v>300000</v>
      </c>
      <c r="G74" s="75">
        <f t="shared" si="2"/>
        <v>1</v>
      </c>
      <c r="H74" s="89"/>
      <c r="I74" s="89"/>
    </row>
    <row r="75" spans="1:9" s="36" customFormat="1" ht="15" customHeight="1" x14ac:dyDescent="0.2">
      <c r="A75" s="21" t="s">
        <v>177</v>
      </c>
      <c r="B75" s="22" t="s">
        <v>178</v>
      </c>
      <c r="C75" s="74" t="s">
        <v>179</v>
      </c>
      <c r="D75" s="88">
        <v>35586000</v>
      </c>
      <c r="E75" s="88">
        <v>35586000</v>
      </c>
      <c r="F75" s="34">
        <v>49142000</v>
      </c>
      <c r="G75" s="75">
        <f t="shared" si="2"/>
        <v>1.3809363232731973</v>
      </c>
      <c r="H75" s="89"/>
      <c r="I75" s="89"/>
    </row>
    <row r="76" spans="1:9" s="36" customFormat="1" ht="15" customHeight="1" x14ac:dyDescent="0.2">
      <c r="A76" s="21" t="s">
        <v>180</v>
      </c>
      <c r="B76" s="22" t="s">
        <v>181</v>
      </c>
      <c r="C76" s="74" t="s">
        <v>182</v>
      </c>
      <c r="D76" s="88">
        <v>4800000</v>
      </c>
      <c r="E76" s="88">
        <v>4800000</v>
      </c>
      <c r="F76" s="34">
        <v>4800000</v>
      </c>
      <c r="G76" s="75">
        <f t="shared" si="2"/>
        <v>1</v>
      </c>
      <c r="H76" s="89"/>
      <c r="I76" s="89"/>
    </row>
    <row r="77" spans="1:9" s="36" customFormat="1" ht="15" customHeight="1" x14ac:dyDescent="0.2">
      <c r="A77" s="21" t="s">
        <v>183</v>
      </c>
      <c r="B77" s="22" t="s">
        <v>184</v>
      </c>
      <c r="C77" s="74" t="s">
        <v>185</v>
      </c>
      <c r="D77" s="88">
        <v>6000000</v>
      </c>
      <c r="E77" s="88">
        <v>6000000</v>
      </c>
      <c r="F77" s="34">
        <v>6299000</v>
      </c>
      <c r="G77" s="75">
        <f t="shared" si="2"/>
        <v>1.0498333333333334</v>
      </c>
      <c r="H77" s="89"/>
      <c r="I77" s="89"/>
    </row>
    <row r="78" spans="1:9" s="36" customFormat="1" ht="15" customHeight="1" x14ac:dyDescent="0.2">
      <c r="A78" s="21" t="s">
        <v>186</v>
      </c>
      <c r="B78" s="22" t="s">
        <v>187</v>
      </c>
      <c r="C78" s="74" t="s">
        <v>188</v>
      </c>
      <c r="D78" s="88">
        <v>15722000</v>
      </c>
      <c r="E78" s="88">
        <v>15722000</v>
      </c>
      <c r="F78" s="34">
        <v>19201000</v>
      </c>
      <c r="G78" s="75">
        <f t="shared" si="2"/>
        <v>1.2212822796081924</v>
      </c>
      <c r="H78" s="89"/>
      <c r="I78" s="89"/>
    </row>
    <row r="79" spans="1:9" s="36" customFormat="1" ht="15" customHeight="1" x14ac:dyDescent="0.2">
      <c r="A79" s="21" t="s">
        <v>189</v>
      </c>
      <c r="B79" s="90" t="s">
        <v>190</v>
      </c>
      <c r="C79" s="91" t="s">
        <v>191</v>
      </c>
      <c r="D79" s="88">
        <v>0</v>
      </c>
      <c r="E79" s="88">
        <v>0</v>
      </c>
      <c r="F79" s="34">
        <v>0</v>
      </c>
      <c r="G79" s="75"/>
      <c r="H79" s="89"/>
      <c r="I79" s="89"/>
    </row>
    <row r="80" spans="1:9" s="36" customFormat="1" ht="15" customHeight="1" x14ac:dyDescent="0.2">
      <c r="A80" s="21" t="s">
        <v>192</v>
      </c>
      <c r="B80" s="91" t="s">
        <v>193</v>
      </c>
      <c r="C80" s="91" t="s">
        <v>194</v>
      </c>
      <c r="D80" s="88">
        <v>1000000</v>
      </c>
      <c r="E80" s="88">
        <v>1000000</v>
      </c>
      <c r="F80" s="34">
        <v>1000000</v>
      </c>
      <c r="G80" s="75">
        <f t="shared" si="2"/>
        <v>1</v>
      </c>
      <c r="H80" s="89"/>
      <c r="I80" s="89"/>
    </row>
    <row r="81" spans="1:9" s="36" customFormat="1" ht="15" customHeight="1" x14ac:dyDescent="0.2">
      <c r="A81" s="21" t="s">
        <v>195</v>
      </c>
      <c r="B81" s="22" t="s">
        <v>196</v>
      </c>
      <c r="C81" s="74" t="s">
        <v>197</v>
      </c>
      <c r="D81" s="88">
        <v>0</v>
      </c>
      <c r="E81" s="88">
        <v>0</v>
      </c>
      <c r="F81" s="34">
        <v>646000</v>
      </c>
      <c r="G81" s="75"/>
      <c r="H81" s="89"/>
      <c r="I81" s="89"/>
    </row>
    <row r="82" spans="1:9" s="36" customFormat="1" ht="15" customHeight="1" x14ac:dyDescent="0.2">
      <c r="A82" s="21" t="s">
        <v>198</v>
      </c>
      <c r="B82" s="91" t="s">
        <v>199</v>
      </c>
      <c r="C82" s="91" t="s">
        <v>200</v>
      </c>
      <c r="D82" s="88">
        <v>815</v>
      </c>
      <c r="E82" s="88">
        <v>815</v>
      </c>
      <c r="F82" s="34">
        <v>815</v>
      </c>
      <c r="G82" s="75">
        <f t="shared" si="2"/>
        <v>1</v>
      </c>
      <c r="H82" s="89"/>
      <c r="I82" s="89"/>
    </row>
    <row r="83" spans="1:9" ht="15" customHeight="1" x14ac:dyDescent="0.2">
      <c r="A83" s="31" t="s">
        <v>78</v>
      </c>
      <c r="B83" s="32" t="s">
        <v>201</v>
      </c>
      <c r="C83" s="77" t="s">
        <v>202</v>
      </c>
      <c r="D83" s="92">
        <f t="shared" ref="D83:F83" si="3">SUM(D84:D85)</f>
        <v>11529000</v>
      </c>
      <c r="E83" s="92">
        <f t="shared" si="3"/>
        <v>11529000</v>
      </c>
      <c r="F83" s="92">
        <f t="shared" si="3"/>
        <v>11529000</v>
      </c>
      <c r="G83" s="73">
        <f t="shared" si="2"/>
        <v>1</v>
      </c>
    </row>
    <row r="84" spans="1:9" ht="15" customHeight="1" x14ac:dyDescent="0.2">
      <c r="A84" s="21" t="s">
        <v>81</v>
      </c>
      <c r="B84" s="68" t="s">
        <v>203</v>
      </c>
      <c r="C84" s="74" t="s">
        <v>204</v>
      </c>
      <c r="D84" s="84">
        <v>11529000</v>
      </c>
      <c r="E84" s="93">
        <v>11529000</v>
      </c>
      <c r="F84" s="94">
        <v>11529000</v>
      </c>
      <c r="G84" s="73">
        <f t="shared" si="2"/>
        <v>1</v>
      </c>
    </row>
    <row r="85" spans="1:9" ht="15" customHeight="1" x14ac:dyDescent="0.2">
      <c r="A85" s="21" t="s">
        <v>84</v>
      </c>
      <c r="B85" s="22" t="s">
        <v>205</v>
      </c>
      <c r="C85" s="74" t="s">
        <v>206</v>
      </c>
      <c r="D85" s="95">
        <v>0</v>
      </c>
      <c r="E85" s="95">
        <v>0</v>
      </c>
      <c r="F85" s="95">
        <v>0</v>
      </c>
      <c r="G85" s="73"/>
    </row>
    <row r="86" spans="1:9" s="40" customFormat="1" ht="15" customHeight="1" x14ac:dyDescent="0.2">
      <c r="A86" s="31" t="s">
        <v>93</v>
      </c>
      <c r="B86" s="96" t="s">
        <v>207</v>
      </c>
      <c r="C86" s="97" t="s">
        <v>208</v>
      </c>
      <c r="D86" s="83">
        <f>SUM(D87:D87)</f>
        <v>0</v>
      </c>
      <c r="E86" s="83">
        <f>SUM(E87:E87)</f>
        <v>4000400</v>
      </c>
      <c r="F86" s="83">
        <f>SUM(F87:F87)</f>
        <v>4050400</v>
      </c>
      <c r="G86" s="73"/>
    </row>
    <row r="87" spans="1:9" ht="15" customHeight="1" x14ac:dyDescent="0.2">
      <c r="A87" s="21" t="s">
        <v>96</v>
      </c>
      <c r="B87" s="98" t="s">
        <v>209</v>
      </c>
      <c r="C87" s="99" t="s">
        <v>210</v>
      </c>
      <c r="D87" s="95">
        <v>0</v>
      </c>
      <c r="E87" s="95">
        <v>4000400</v>
      </c>
      <c r="F87" s="34">
        <v>4050400</v>
      </c>
      <c r="G87" s="73"/>
    </row>
    <row r="88" spans="1:9" ht="15" customHeight="1" x14ac:dyDescent="0.2">
      <c r="A88" s="31" t="s">
        <v>114</v>
      </c>
      <c r="B88" s="96" t="s">
        <v>211</v>
      </c>
      <c r="C88" s="97" t="s">
        <v>212</v>
      </c>
      <c r="D88" s="83">
        <f>SUM(D89:D89)</f>
        <v>132000</v>
      </c>
      <c r="E88" s="83">
        <f>SUM(E89:E89)</f>
        <v>132000</v>
      </c>
      <c r="F88" s="83">
        <f>SUM(F89:F89)</f>
        <v>132000</v>
      </c>
      <c r="G88" s="73">
        <f t="shared" si="2"/>
        <v>1</v>
      </c>
    </row>
    <row r="89" spans="1:9" ht="15" customHeight="1" x14ac:dyDescent="0.2">
      <c r="A89" s="21" t="s">
        <v>117</v>
      </c>
      <c r="B89" s="98" t="s">
        <v>213</v>
      </c>
      <c r="C89" s="99" t="s">
        <v>214</v>
      </c>
      <c r="D89" s="23">
        <v>132000</v>
      </c>
      <c r="E89" s="23">
        <v>132000</v>
      </c>
      <c r="F89" s="23">
        <v>132000</v>
      </c>
      <c r="G89" s="75">
        <f t="shared" si="2"/>
        <v>1</v>
      </c>
    </row>
    <row r="90" spans="1:9" ht="15" customHeight="1" x14ac:dyDescent="0.2">
      <c r="A90" s="100" t="s">
        <v>123</v>
      </c>
      <c r="B90" s="101" t="s">
        <v>215</v>
      </c>
      <c r="C90" s="102" t="s">
        <v>216</v>
      </c>
      <c r="D90" s="103">
        <f>SUM(D91:D93)</f>
        <v>180524249</v>
      </c>
      <c r="E90" s="103">
        <f>SUM(E91:E93)</f>
        <v>180773303</v>
      </c>
      <c r="F90" s="103">
        <f>SUM(F91:F93)</f>
        <v>180789795</v>
      </c>
      <c r="G90" s="104">
        <f t="shared" si="2"/>
        <v>1.0014709713596426</v>
      </c>
    </row>
    <row r="91" spans="1:9" ht="15" customHeight="1" x14ac:dyDescent="0.2">
      <c r="A91" s="21" t="s">
        <v>126</v>
      </c>
      <c r="B91" s="105" t="s">
        <v>217</v>
      </c>
      <c r="C91" s="106" t="s">
        <v>218</v>
      </c>
      <c r="D91" s="107">
        <v>100000000</v>
      </c>
      <c r="E91" s="107">
        <v>100000000</v>
      </c>
      <c r="F91" s="34">
        <v>100000000</v>
      </c>
      <c r="G91" s="108">
        <f t="shared" si="2"/>
        <v>1</v>
      </c>
    </row>
    <row r="92" spans="1:9" ht="15" customHeight="1" x14ac:dyDescent="0.2">
      <c r="A92" s="21" t="s">
        <v>219</v>
      </c>
      <c r="B92" s="109" t="s">
        <v>220</v>
      </c>
      <c r="C92" s="110" t="s">
        <v>221</v>
      </c>
      <c r="D92" s="54">
        <v>80524249</v>
      </c>
      <c r="E92" s="54">
        <v>80567310</v>
      </c>
      <c r="F92" s="34">
        <v>80567310</v>
      </c>
      <c r="G92" s="108">
        <f t="shared" si="2"/>
        <v>1.0005347581695545</v>
      </c>
    </row>
    <row r="93" spans="1:9" ht="15" customHeight="1" thickBot="1" x14ac:dyDescent="0.25">
      <c r="A93" s="21" t="s">
        <v>222</v>
      </c>
      <c r="B93" s="111" t="s">
        <v>223</v>
      </c>
      <c r="C93" s="112" t="s">
        <v>224</v>
      </c>
      <c r="D93" s="113">
        <v>0</v>
      </c>
      <c r="E93" s="113">
        <v>205993</v>
      </c>
      <c r="F93" s="114">
        <v>222485</v>
      </c>
      <c r="G93" s="115"/>
    </row>
    <row r="94" spans="1:9" ht="15" customHeight="1" thickTop="1" thickBot="1" x14ac:dyDescent="0.25">
      <c r="A94" s="61" t="s">
        <v>225</v>
      </c>
      <c r="B94" s="61"/>
      <c r="C94" s="116"/>
      <c r="D94" s="117">
        <f>D60+D63+D66+D73+D86+D88+D90+D83</f>
        <v>421148000</v>
      </c>
      <c r="E94" s="117">
        <f>E60+E63+E66+E73+E86+E88+E90+E83</f>
        <v>529655768</v>
      </c>
      <c r="F94" s="117">
        <f>F60+F63+F66+F73+F86+F88+F90+F83</f>
        <v>557280368</v>
      </c>
      <c r="G94" s="64">
        <f t="shared" si="2"/>
        <v>1.3232411598772877</v>
      </c>
    </row>
    <row r="95" spans="1:9" ht="15" customHeight="1" thickTop="1" x14ac:dyDescent="0.2"/>
  </sheetData>
  <sheetProtection selectLockedCells="1" selectUnlockedCells="1"/>
  <mergeCells count="4">
    <mergeCell ref="A3:H3"/>
    <mergeCell ref="A53:B53"/>
    <mergeCell ref="A56:H56"/>
    <mergeCell ref="A94:B94"/>
  </mergeCells>
  <pageMargins left="0.74791666666666667" right="0.74791666666666667" top="0.98402777777777772" bottom="0.98402777777777772" header="0.51180555555555551" footer="0.51180555555555551"/>
  <pageSetup paperSize="9" scale="88" firstPageNumber="0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2017-11-29T08:36:00Z</dcterms:created>
  <dcterms:modified xsi:type="dcterms:W3CDTF">2017-11-29T08:36:11Z</dcterms:modified>
</cp:coreProperties>
</file>