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8. önk. műk fe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6" i="1" l="1"/>
  <c r="F106" i="1"/>
  <c r="G105" i="1"/>
  <c r="F105" i="1"/>
  <c r="F104" i="1"/>
  <c r="G103" i="1"/>
  <c r="F103" i="1"/>
  <c r="G102" i="1"/>
  <c r="F102" i="1"/>
  <c r="F107" i="1" s="1"/>
  <c r="I95" i="1"/>
  <c r="I94" i="1"/>
  <c r="H94" i="1"/>
  <c r="I93" i="1"/>
  <c r="H93" i="1"/>
  <c r="K90" i="1"/>
  <c r="K97" i="1" s="1"/>
  <c r="J90" i="1"/>
  <c r="J97" i="1" s="1"/>
  <c r="J100" i="1" s="1"/>
  <c r="I90" i="1"/>
  <c r="I97" i="1" s="1"/>
  <c r="G90" i="1"/>
  <c r="H90" i="1" s="1"/>
  <c r="F90" i="1"/>
  <c r="F97" i="1" s="1"/>
  <c r="E90" i="1"/>
  <c r="E97" i="1" s="1"/>
  <c r="G87" i="1"/>
  <c r="H87" i="1" s="1"/>
  <c r="I82" i="1"/>
  <c r="H82" i="1"/>
  <c r="I81" i="1"/>
  <c r="H81" i="1"/>
  <c r="I80" i="1"/>
  <c r="H80" i="1"/>
  <c r="K79" i="1"/>
  <c r="K85" i="1" s="1"/>
  <c r="I79" i="1"/>
  <c r="I85" i="1" s="1"/>
  <c r="G79" i="1"/>
  <c r="H79" i="1" s="1"/>
  <c r="F79" i="1"/>
  <c r="F85" i="1" s="1"/>
  <c r="E79" i="1"/>
  <c r="E85" i="1" s="1"/>
  <c r="J76" i="1"/>
  <c r="G76" i="1"/>
  <c r="I73" i="1"/>
  <c r="H73" i="1"/>
  <c r="I71" i="1"/>
  <c r="K70" i="1"/>
  <c r="K76" i="1" s="1"/>
  <c r="J70" i="1"/>
  <c r="I70" i="1"/>
  <c r="I76" i="1" s="1"/>
  <c r="G70" i="1"/>
  <c r="H70" i="1" s="1"/>
  <c r="F70" i="1"/>
  <c r="F76" i="1" s="1"/>
  <c r="E70" i="1"/>
  <c r="E76" i="1" s="1"/>
  <c r="G67" i="1"/>
  <c r="H67" i="1" s="1"/>
  <c r="I62" i="1"/>
  <c r="H62" i="1"/>
  <c r="I61" i="1"/>
  <c r="H61" i="1"/>
  <c r="I60" i="1"/>
  <c r="H60" i="1"/>
  <c r="K59" i="1"/>
  <c r="K65" i="1" s="1"/>
  <c r="I59" i="1"/>
  <c r="I65" i="1" s="1"/>
  <c r="G59" i="1"/>
  <c r="H59" i="1" s="1"/>
  <c r="F59" i="1"/>
  <c r="F65" i="1" s="1"/>
  <c r="E59" i="1"/>
  <c r="E65" i="1" s="1"/>
  <c r="G55" i="1"/>
  <c r="H55" i="1" s="1"/>
  <c r="F53" i="1"/>
  <c r="I50" i="1"/>
  <c r="H50" i="1"/>
  <c r="I49" i="1"/>
  <c r="H49" i="1"/>
  <c r="I48" i="1"/>
  <c r="H48" i="1"/>
  <c r="I47" i="1"/>
  <c r="I53" i="1" s="1"/>
  <c r="G47" i="1"/>
  <c r="G53" i="1" s="1"/>
  <c r="H53" i="1" s="1"/>
  <c r="F47" i="1"/>
  <c r="E47" i="1"/>
  <c r="E53" i="1" s="1"/>
  <c r="F43" i="1"/>
  <c r="I40" i="1"/>
  <c r="H40" i="1"/>
  <c r="I37" i="1"/>
  <c r="I43" i="1" s="1"/>
  <c r="G37" i="1"/>
  <c r="G43" i="1" s="1"/>
  <c r="H43" i="1" s="1"/>
  <c r="F37" i="1"/>
  <c r="E37" i="1"/>
  <c r="E43" i="1" s="1"/>
  <c r="K33" i="1"/>
  <c r="I30" i="1"/>
  <c r="H30" i="1"/>
  <c r="I28" i="1"/>
  <c r="H28" i="1"/>
  <c r="I27" i="1"/>
  <c r="I24" i="1"/>
  <c r="H24" i="1"/>
  <c r="I22" i="1"/>
  <c r="G22" i="1"/>
  <c r="G104" i="1" s="1"/>
  <c r="F22" i="1"/>
  <c r="E22" i="1"/>
  <c r="I21" i="1"/>
  <c r="I20" i="1"/>
  <c r="K19" i="1"/>
  <c r="I19" i="1"/>
  <c r="I33" i="1" s="1"/>
  <c r="I100" i="1" s="1"/>
  <c r="G19" i="1"/>
  <c r="H19" i="1" s="1"/>
  <c r="F19" i="1"/>
  <c r="F33" i="1" s="1"/>
  <c r="F100" i="1" s="1"/>
  <c r="E19" i="1"/>
  <c r="E33" i="1" s="1"/>
  <c r="I14" i="1"/>
  <c r="H14" i="1"/>
  <c r="I12" i="1"/>
  <c r="H12" i="1"/>
  <c r="I11" i="1"/>
  <c r="H11" i="1"/>
  <c r="I10" i="1"/>
  <c r="H10" i="1"/>
  <c r="K9" i="1"/>
  <c r="K15" i="1" s="1"/>
  <c r="I9" i="1"/>
  <c r="I15" i="1" s="1"/>
  <c r="G9" i="1"/>
  <c r="H9" i="1" s="1"/>
  <c r="F9" i="1"/>
  <c r="F15" i="1" s="1"/>
  <c r="E9" i="1"/>
  <c r="E15" i="1" s="1"/>
  <c r="G107" i="1" l="1"/>
  <c r="E100" i="1"/>
  <c r="K100" i="1"/>
  <c r="G15" i="1"/>
  <c r="H15" i="1" s="1"/>
  <c r="G33" i="1"/>
  <c r="G65" i="1"/>
  <c r="H65" i="1" s="1"/>
  <c r="G85" i="1"/>
  <c r="H85" i="1" s="1"/>
  <c r="G97" i="1"/>
  <c r="H97" i="1" s="1"/>
  <c r="H22" i="1"/>
  <c r="H37" i="1"/>
  <c r="H47" i="1"/>
  <c r="G100" i="1" l="1"/>
  <c r="H100" i="1" s="1"/>
  <c r="H33" i="1"/>
</calcChain>
</file>

<file path=xl/sharedStrings.xml><?xml version="1.0" encoding="utf-8"?>
<sst xmlns="http://schemas.openxmlformats.org/spreadsheetml/2006/main" count="122" uniqueCount="58">
  <si>
    <t>ezer forintban</t>
  </si>
  <si>
    <t>Cím</t>
  </si>
  <si>
    <t>Alcím</t>
  </si>
  <si>
    <t>Kiemelt előirány-zat</t>
  </si>
  <si>
    <t>Cím száma</t>
  </si>
  <si>
    <t>2020.évi eredeti előirányzat</t>
  </si>
  <si>
    <t>2020.évi módosított előirányzat</t>
  </si>
  <si>
    <t>Teljesítés
2020.12.31-ig</t>
  </si>
  <si>
    <t>Teljesítés
%</t>
  </si>
  <si>
    <t>Kötelező feladatok előirányzata</t>
  </si>
  <si>
    <t>Állami (áll.ig.) feladatok előirányzata</t>
  </si>
  <si>
    <t>Önként vállalt feladatok előirányzata</t>
  </si>
  <si>
    <t>Előirányzat-csoport, kiemelt előirányzat megnevezése</t>
  </si>
  <si>
    <t xml:space="preserve">ÖNKORMÁNYZATI FELADATOK </t>
  </si>
  <si>
    <t>Kiadások</t>
  </si>
  <si>
    <t>01</t>
  </si>
  <si>
    <t>A. IGAZGATÁS</t>
  </si>
  <si>
    <t xml:space="preserve">I. Működési költségvetés kiadásai </t>
  </si>
  <si>
    <t>Személyi  juttatások</t>
  </si>
  <si>
    <t>Munkaadókat terhelő járulékok és szociális hozzájárulási adó</t>
  </si>
  <si>
    <r>
      <t xml:space="preserve">Dologi  kiadások </t>
    </r>
    <r>
      <rPr>
        <sz val="11"/>
        <color theme="1"/>
        <rFont val="Calibri"/>
        <family val="2"/>
        <charset val="238"/>
        <scheme val="minor"/>
      </rPr>
      <t>(fizetendő Áfa-t is tartalmazza)</t>
    </r>
  </si>
  <si>
    <t>Ellátottak pénzbeli juttatásai</t>
  </si>
  <si>
    <t>Egyéb működési célú kiadások</t>
  </si>
  <si>
    <t xml:space="preserve">KIADÁSOK ÖSSZESEN: </t>
  </si>
  <si>
    <t>Éves engedélyezett létszám eredeti előirányzat (fő)</t>
  </si>
  <si>
    <t>02</t>
  </si>
  <si>
    <t>B. KÖZSÉGGAZDÁLKODÁS</t>
  </si>
  <si>
    <t>14.</t>
  </si>
  <si>
    <t>Dologi  kiadások</t>
  </si>
  <si>
    <t xml:space="preserve">   - településfejlesztési, tervezési, közműfejlesztés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</si>
  <si>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</si>
  <si>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</si>
  <si>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</si>
  <si>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parkok és zöldfelületek fenntartása</t>
  </si>
  <si>
    <t xml:space="preserve">   - egyéb város és községgazdálkodás</t>
  </si>
  <si>
    <t xml:space="preserve">   - állategészségügyi feladatok</t>
  </si>
  <si>
    <t xml:space="preserve">   - közutak, hídak, járdák üzemeltetése</t>
  </si>
  <si>
    <t>03</t>
  </si>
  <si>
    <t>C. TEMETŐFENNTARTÁS</t>
  </si>
  <si>
    <t>04</t>
  </si>
  <si>
    <t>D. KÖZFOGLALKOZTATÁS</t>
  </si>
  <si>
    <t>05</t>
  </si>
  <si>
    <t>E. KULTÚRA, KÖZMŰVELŐDÉS</t>
  </si>
  <si>
    <t>1.</t>
  </si>
  <si>
    <t>F. Humán szolgáltatások fejlesztése projekt</t>
  </si>
  <si>
    <t>06</t>
  </si>
  <si>
    <t>G. FALUGONDNOKI  TEVÉKENYSÉG</t>
  </si>
  <si>
    <t>07</t>
  </si>
  <si>
    <t>H. SZOCIÁLPOLITIKAI ELLÁTÁSOK</t>
  </si>
  <si>
    <t>gyermeké</t>
  </si>
  <si>
    <t xml:space="preserve"> - 5-ből: - Szociális, rászorultság jellegű ellátások</t>
  </si>
  <si>
    <t>MINDÖSSZESEN</t>
  </si>
  <si>
    <t>sz</t>
  </si>
  <si>
    <t>ma</t>
  </si>
  <si>
    <t>d</t>
  </si>
  <si>
    <t>ellát</t>
  </si>
  <si>
    <t>egyéb</t>
  </si>
  <si>
    <t>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</si>
</sst>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1"/>
      <name val="Times New Roman CE"/>
      <family val="1"/>
      <charset val="238"/>
    </font>
    <font>
      <sz val="12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0"/>
      <name val="Times New Roman CE"/>
      <charset val="238"/>
    </font>
    <font>
      <sz val="8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color theme="1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b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70">
    <xf numFmtId="0" fontId="0" fillId="0" borderId="0" xfId="0"/>
    <xf numFmtId="164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horizontal="right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3" fontId="5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3" fontId="3" fillId="0" borderId="9" xfId="0" applyNumberFormat="1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0" fillId="2" borderId="11" xfId="0" applyNumberForma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5" fillId="2" borderId="13" xfId="0" quotePrefix="1" applyFont="1" applyFill="1" applyBorder="1" applyAlignment="1">
      <alignment horizontal="right" vertical="center"/>
    </xf>
    <xf numFmtId="0" fontId="5" fillId="2" borderId="14" xfId="0" quotePrefix="1" applyFont="1" applyFill="1" applyBorder="1" applyAlignment="1">
      <alignment horizontal="right" vertical="center"/>
    </xf>
    <xf numFmtId="3" fontId="5" fillId="2" borderId="15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0" fontId="8" fillId="2" borderId="8" xfId="2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 wrapText="1"/>
    </xf>
    <xf numFmtId="3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21" xfId="0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3" fontId="8" fillId="2" borderId="21" xfId="0" applyNumberFormat="1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13" xfId="0" quotePrefix="1" applyFont="1" applyFill="1" applyBorder="1" applyAlignment="1">
      <alignment horizontal="right" vertical="center"/>
    </xf>
    <xf numFmtId="0" fontId="8" fillId="2" borderId="14" xfId="0" quotePrefix="1" applyFont="1" applyFill="1" applyBorder="1" applyAlignment="1">
      <alignment horizontal="right" vertical="center"/>
    </xf>
    <xf numFmtId="3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4" xfId="2" applyFont="1" applyFill="1" applyBorder="1" applyAlignment="1">
      <alignment horizontal="left" vertical="center" wrapText="1" indent="1"/>
    </xf>
    <xf numFmtId="0" fontId="8" fillId="2" borderId="14" xfId="2" applyFont="1" applyFill="1" applyBorder="1" applyAlignment="1">
      <alignment vertical="center" wrapText="1"/>
    </xf>
    <xf numFmtId="3" fontId="8" fillId="2" borderId="14" xfId="0" applyNumberFormat="1" applyFont="1" applyFill="1" applyBorder="1" applyAlignment="1">
      <alignment vertical="center" wrapText="1"/>
    </xf>
    <xf numFmtId="9" fontId="8" fillId="2" borderId="14" xfId="1" applyFont="1" applyFill="1" applyBorder="1" applyAlignment="1">
      <alignment vertical="center" wrapText="1"/>
    </xf>
    <xf numFmtId="0" fontId="13" fillId="2" borderId="21" xfId="0" applyFont="1" applyFill="1" applyBorder="1" applyAlignment="1">
      <alignment vertical="center" wrapText="1"/>
    </xf>
    <xf numFmtId="3" fontId="8" fillId="2" borderId="20" xfId="0" applyNumberFormat="1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4" fillId="0" borderId="26" xfId="2" applyFont="1" applyBorder="1" applyAlignment="1">
      <alignment horizontal="center" vertical="center" wrapText="1"/>
    </xf>
    <xf numFmtId="0" fontId="14" fillId="0" borderId="26" xfId="2" applyFont="1" applyBorder="1" applyAlignment="1">
      <alignment horizontal="left" vertical="center" wrapText="1" indent="1"/>
    </xf>
    <xf numFmtId="3" fontId="14" fillId="0" borderId="26" xfId="0" applyNumberFormat="1" applyFont="1" applyBorder="1" applyAlignment="1" applyProtection="1">
      <alignment vertical="center" wrapText="1"/>
      <protection locked="0"/>
    </xf>
    <xf numFmtId="9" fontId="14" fillId="0" borderId="26" xfId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vertical="center" wrapText="1"/>
    </xf>
    <xf numFmtId="3" fontId="14" fillId="0" borderId="27" xfId="0" applyNumberFormat="1" applyFont="1" applyBorder="1" applyAlignment="1" applyProtection="1">
      <alignment vertical="center" wrapText="1"/>
      <protection locked="0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4" fillId="0" borderId="30" xfId="2" applyFont="1" applyBorder="1" applyAlignment="1">
      <alignment horizontal="center" vertical="center" wrapText="1"/>
    </xf>
    <xf numFmtId="0" fontId="14" fillId="0" borderId="30" xfId="2" applyFont="1" applyBorder="1" applyAlignment="1">
      <alignment horizontal="left" vertical="center" wrapText="1" indent="1"/>
    </xf>
    <xf numFmtId="3" fontId="14" fillId="0" borderId="30" xfId="0" applyNumberFormat="1" applyFont="1" applyBorder="1" applyAlignment="1" applyProtection="1">
      <alignment vertical="center" wrapText="1"/>
      <protection locked="0"/>
    </xf>
    <xf numFmtId="0" fontId="14" fillId="0" borderId="31" xfId="0" applyFont="1" applyBorder="1" applyAlignment="1">
      <alignment vertical="center" wrapText="1"/>
    </xf>
    <xf numFmtId="3" fontId="14" fillId="0" borderId="32" xfId="0" applyNumberFormat="1" applyFont="1" applyBorder="1" applyAlignment="1" applyProtection="1">
      <alignment vertical="center" wrapText="1"/>
      <protection locked="0"/>
    </xf>
    <xf numFmtId="0" fontId="14" fillId="0" borderId="0" xfId="0" applyFont="1" applyAlignment="1">
      <alignment horizontal="right" vertical="center" wrapText="1"/>
    </xf>
    <xf numFmtId="3" fontId="14" fillId="0" borderId="33" xfId="0" applyNumberFormat="1" applyFont="1" applyBorder="1" applyAlignment="1" applyProtection="1">
      <alignment vertical="center" wrapText="1"/>
      <protection locked="0"/>
    </xf>
    <xf numFmtId="0" fontId="15" fillId="3" borderId="0" xfId="0" applyFont="1" applyFill="1" applyAlignment="1">
      <alignment vertical="center" wrapText="1"/>
    </xf>
    <xf numFmtId="3" fontId="14" fillId="2" borderId="14" xfId="0" applyNumberFormat="1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left" vertical="center" wrapText="1" indent="1"/>
    </xf>
    <xf numFmtId="0" fontId="14" fillId="2" borderId="21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3" fontId="14" fillId="0" borderId="21" xfId="0" applyNumberFormat="1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3" fontId="8" fillId="0" borderId="13" xfId="0" applyNumberFormat="1" applyFont="1" applyBorder="1" applyAlignment="1" applyProtection="1">
      <alignment horizontal="right" vertical="center" wrapText="1" indent="1"/>
      <protection locked="0"/>
    </xf>
    <xf numFmtId="3" fontId="8" fillId="0" borderId="21" xfId="0" applyNumberFormat="1" applyFont="1" applyBorder="1" applyAlignment="1" applyProtection="1">
      <alignment horizontal="right" vertical="center" wrapText="1" indent="1"/>
      <protection locked="0"/>
    </xf>
    <xf numFmtId="3" fontId="8" fillId="0" borderId="14" xfId="0" applyNumberFormat="1" applyFont="1" applyBorder="1" applyAlignment="1" applyProtection="1">
      <alignment horizontal="right" vertical="center" wrapText="1" indent="1"/>
      <protection locked="0"/>
    </xf>
    <xf numFmtId="0" fontId="14" fillId="0" borderId="21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vertical="center" wrapText="1"/>
    </xf>
    <xf numFmtId="0" fontId="14" fillId="2" borderId="23" xfId="0" applyFont="1" applyFill="1" applyBorder="1" applyAlignment="1">
      <alignment vertical="center" wrapText="1"/>
    </xf>
    <xf numFmtId="0" fontId="14" fillId="2" borderId="20" xfId="0" applyFont="1" applyFill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14" fillId="0" borderId="34" xfId="0" applyFont="1" applyBorder="1" applyAlignment="1">
      <alignment vertical="center" wrapText="1"/>
    </xf>
    <xf numFmtId="0" fontId="14" fillId="0" borderId="31" xfId="2" applyFont="1" applyBorder="1" applyAlignment="1">
      <alignment horizontal="left" vertical="center" wrapText="1" indent="1"/>
    </xf>
    <xf numFmtId="3" fontId="8" fillId="0" borderId="30" xfId="2" applyNumberFormat="1" applyFont="1" applyBorder="1" applyAlignment="1">
      <alignment vertical="center" wrapText="1"/>
    </xf>
    <xf numFmtId="9" fontId="8" fillId="0" borderId="30" xfId="1" applyFont="1" applyBorder="1" applyAlignment="1">
      <alignment vertical="center" wrapText="1"/>
    </xf>
    <xf numFmtId="0" fontId="14" fillId="0" borderId="32" xfId="0" applyFont="1" applyBorder="1" applyAlignment="1">
      <alignment vertical="center" wrapText="1"/>
    </xf>
    <xf numFmtId="49" fontId="14" fillId="0" borderId="30" xfId="2" applyNumberFormat="1" applyFont="1" applyBorder="1" applyAlignment="1">
      <alignment horizontal="center" vertical="center" wrapText="1"/>
    </xf>
    <xf numFmtId="0" fontId="14" fillId="0" borderId="30" xfId="2" applyFont="1" applyBorder="1" applyAlignment="1">
      <alignment horizontal="left" indent="6"/>
    </xf>
    <xf numFmtId="3" fontId="14" fillId="0" borderId="26" xfId="0" applyNumberFormat="1" applyFont="1" applyFill="1" applyBorder="1" applyAlignment="1" applyProtection="1">
      <alignment vertical="center" wrapText="1"/>
      <protection locked="0"/>
    </xf>
    <xf numFmtId="0" fontId="14" fillId="0" borderId="30" xfId="2" applyFont="1" applyBorder="1" applyAlignment="1">
      <alignment horizontal="center" vertical="center"/>
    </xf>
    <xf numFmtId="3" fontId="8" fillId="2" borderId="22" xfId="0" applyNumberFormat="1" applyFont="1" applyFill="1" applyBorder="1" applyAlignment="1">
      <alignment vertical="center" wrapText="1"/>
    </xf>
    <xf numFmtId="9" fontId="8" fillId="2" borderId="22" xfId="1" applyFont="1" applyFill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36" xfId="0" applyFont="1" applyBorder="1" applyAlignment="1">
      <alignment vertical="center" wrapText="1"/>
    </xf>
    <xf numFmtId="0" fontId="14" fillId="0" borderId="37" xfId="0" applyFont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4" fillId="0" borderId="38" xfId="0" applyFont="1" applyBorder="1" applyAlignment="1">
      <alignment vertical="center" wrapText="1"/>
    </xf>
    <xf numFmtId="0" fontId="14" fillId="0" borderId="39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49" fontId="14" fillId="2" borderId="14" xfId="2" applyNumberFormat="1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14" fillId="0" borderId="14" xfId="0" applyFont="1" applyBorder="1" applyAlignment="1">
      <alignment vertical="center" wrapText="1"/>
    </xf>
    <xf numFmtId="9" fontId="8" fillId="0" borderId="21" xfId="1" applyFont="1" applyBorder="1" applyAlignment="1" applyProtection="1">
      <alignment horizontal="right" vertical="center" wrapText="1" indent="1"/>
      <protection locked="0"/>
    </xf>
    <xf numFmtId="0" fontId="8" fillId="0" borderId="14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3" fontId="8" fillId="0" borderId="5" xfId="0" applyNumberFormat="1" applyFont="1" applyBorder="1" applyAlignment="1" applyProtection="1">
      <alignment horizontal="right" vertical="center" wrapText="1" indent="1"/>
      <protection locked="0"/>
    </xf>
    <xf numFmtId="3" fontId="8" fillId="0" borderId="0" xfId="0" applyNumberFormat="1" applyFont="1" applyAlignment="1" applyProtection="1">
      <alignment horizontal="right" vertical="center" wrapText="1" indent="1"/>
      <protection locked="0"/>
    </xf>
    <xf numFmtId="0" fontId="14" fillId="0" borderId="5" xfId="0" applyFont="1" applyBorder="1" applyAlignment="1">
      <alignment vertical="center" wrapText="1"/>
    </xf>
    <xf numFmtId="3" fontId="14" fillId="0" borderId="17" xfId="0" applyNumberFormat="1" applyFont="1" applyBorder="1" applyAlignment="1">
      <alignment vertical="center" wrapText="1"/>
    </xf>
    <xf numFmtId="0" fontId="14" fillId="0" borderId="17" xfId="0" applyFont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3" fontId="14" fillId="0" borderId="41" xfId="0" applyNumberFormat="1" applyFont="1" applyBorder="1" applyAlignment="1">
      <alignment vertical="center" wrapText="1"/>
    </xf>
    <xf numFmtId="0" fontId="14" fillId="0" borderId="42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9" fontId="14" fillId="0" borderId="21" xfId="2" applyNumberFormat="1" applyFont="1" applyBorder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3" fontId="8" fillId="0" borderId="14" xfId="0" applyNumberFormat="1" applyFont="1" applyBorder="1" applyAlignment="1">
      <alignment vertical="center" wrapText="1"/>
    </xf>
    <xf numFmtId="3" fontId="8" fillId="0" borderId="21" xfId="0" applyNumberFormat="1" applyFont="1" applyBorder="1" applyAlignment="1">
      <alignment vertical="center" wrapText="1"/>
    </xf>
    <xf numFmtId="3" fontId="8" fillId="0" borderId="20" xfId="0" applyNumberFormat="1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/>
    </xf>
    <xf numFmtId="3" fontId="14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3" fontId="8" fillId="0" borderId="0" xfId="0" applyNumberFormat="1" applyFont="1" applyBorder="1" applyAlignment="1" applyProtection="1">
      <alignment horizontal="right" vertical="center" wrapText="1" indent="1"/>
      <protection locked="0"/>
    </xf>
    <xf numFmtId="9" fontId="8" fillId="0" borderId="0" xfId="1" applyFont="1" applyBorder="1" applyAlignment="1" applyProtection="1">
      <alignment horizontal="right" vertical="center" wrapText="1" indent="1"/>
      <protection locked="0"/>
    </xf>
    <xf numFmtId="0" fontId="11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3" fontId="8" fillId="2" borderId="23" xfId="0" applyNumberFormat="1" applyFont="1" applyFill="1" applyBorder="1" applyAlignment="1">
      <alignment horizontal="center" vertical="center" wrapText="1"/>
    </xf>
    <xf numFmtId="0" fontId="14" fillId="0" borderId="41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3" fontId="14" fillId="0" borderId="38" xfId="0" applyNumberFormat="1" applyFont="1" applyBorder="1" applyAlignment="1" applyProtection="1">
      <alignment vertical="center" wrapText="1"/>
      <protection locked="0"/>
    </xf>
    <xf numFmtId="3" fontId="14" fillId="0" borderId="31" xfId="0" applyNumberFormat="1" applyFont="1" applyBorder="1" applyAlignment="1">
      <alignment vertical="center" wrapText="1"/>
    </xf>
    <xf numFmtId="3" fontId="14" fillId="0" borderId="32" xfId="0" applyNumberFormat="1" applyFont="1" applyBorder="1" applyAlignment="1">
      <alignment vertical="center" wrapText="1"/>
    </xf>
    <xf numFmtId="3" fontId="14" fillId="0" borderId="39" xfId="0" applyNumberFormat="1" applyFont="1" applyBorder="1" applyAlignment="1">
      <alignment vertical="center" wrapText="1"/>
    </xf>
    <xf numFmtId="3" fontId="14" fillId="0" borderId="12" xfId="0" applyNumberFormat="1" applyFont="1" applyBorder="1" applyAlignment="1">
      <alignment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49" fontId="7" fillId="2" borderId="21" xfId="2" applyNumberFormat="1" applyFill="1" applyBorder="1" applyAlignment="1">
      <alignment horizontal="left" vertical="center" wrapText="1" indent="1"/>
    </xf>
    <xf numFmtId="0" fontId="17" fillId="2" borderId="15" xfId="0" applyFont="1" applyFill="1" applyBorder="1" applyAlignment="1">
      <alignment horizontal="left" vertical="center" wrapText="1" indent="1"/>
    </xf>
    <xf numFmtId="3" fontId="17" fillId="2" borderId="14" xfId="0" applyNumberFormat="1" applyFont="1" applyFill="1" applyBorder="1" applyAlignment="1">
      <alignment vertical="center" wrapText="1"/>
    </xf>
    <xf numFmtId="9" fontId="17" fillId="2" borderId="14" xfId="1" applyFont="1" applyFill="1" applyBorder="1" applyAlignment="1">
      <alignment vertical="center" wrapText="1"/>
    </xf>
    <xf numFmtId="3" fontId="17" fillId="2" borderId="2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vertical="center" wrapText="1"/>
    </xf>
  </cellXfs>
  <cellStyles count="3">
    <cellStyle name="Normál" xfId="0" builtinId="0"/>
    <cellStyle name="Normál_KVRENMUNKA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workbookViewId="0">
      <selection sqref="A1:XFD1048576"/>
    </sheetView>
  </sheetViews>
  <sheetFormatPr defaultRowHeight="15" x14ac:dyDescent="0.25"/>
  <cols>
    <col min="1" max="2" width="6.7109375" style="168" customWidth="1"/>
    <col min="3" max="3" width="8.28515625" style="169" customWidth="1"/>
    <col min="4" max="4" width="60.7109375" style="41" customWidth="1"/>
    <col min="5" max="8" width="17.140625" style="169" customWidth="1"/>
    <col min="9" max="11" width="17.140625" style="41" customWidth="1"/>
    <col min="12" max="12" width="8" style="41" customWidth="1"/>
    <col min="13" max="16384" width="9.140625" style="41"/>
  </cols>
  <sheetData>
    <row r="1" spans="1:15" s="4" customFormat="1" ht="21" customHeight="1" thickBot="1" x14ac:dyDescent="0.3">
      <c r="A1" s="1"/>
      <c r="B1" s="1"/>
      <c r="C1" s="2"/>
      <c r="D1" s="3"/>
      <c r="K1" s="5" t="s">
        <v>0</v>
      </c>
    </row>
    <row r="2" spans="1:15" s="15" customFormat="1" ht="25.5" customHeight="1" x14ac:dyDescent="0.25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2" t="s">
        <v>9</v>
      </c>
      <c r="J2" s="13" t="s">
        <v>10</v>
      </c>
      <c r="K2" s="14" t="s">
        <v>11</v>
      </c>
    </row>
    <row r="3" spans="1:15" s="15" customFormat="1" ht="16.5" thickBot="1" x14ac:dyDescent="0.3">
      <c r="A3" s="16"/>
      <c r="B3" s="17"/>
      <c r="C3" s="18"/>
      <c r="D3" s="19" t="s">
        <v>12</v>
      </c>
      <c r="E3" s="20"/>
      <c r="F3" s="20"/>
      <c r="G3" s="21"/>
      <c r="H3" s="20"/>
      <c r="I3" s="22"/>
      <c r="J3" s="23"/>
      <c r="K3" s="24"/>
    </row>
    <row r="4" spans="1:15" s="34" customFormat="1" ht="15.95" customHeight="1" thickBot="1" x14ac:dyDescent="0.3">
      <c r="A4" s="25"/>
      <c r="B4" s="26"/>
      <c r="C4" s="27"/>
      <c r="D4" s="28" t="s">
        <v>13</v>
      </c>
      <c r="E4" s="29"/>
      <c r="F4" s="29"/>
      <c r="G4" s="30"/>
      <c r="H4" s="29"/>
      <c r="I4" s="31"/>
      <c r="J4" s="32"/>
      <c r="K4" s="33"/>
    </row>
    <row r="5" spans="1:15" ht="15.75" thickBot="1" x14ac:dyDescent="0.3">
      <c r="A5" s="35">
        <v>1</v>
      </c>
      <c r="B5" s="36">
        <v>2</v>
      </c>
      <c r="C5" s="37">
        <v>3</v>
      </c>
      <c r="D5" s="38">
        <v>4</v>
      </c>
      <c r="E5" s="37">
        <v>5</v>
      </c>
      <c r="F5" s="37">
        <v>6</v>
      </c>
      <c r="G5" s="37">
        <v>7</v>
      </c>
      <c r="H5" s="37">
        <v>8</v>
      </c>
      <c r="I5" s="39">
        <v>9</v>
      </c>
      <c r="J5" s="39">
        <v>10</v>
      </c>
      <c r="K5" s="40">
        <v>11</v>
      </c>
    </row>
    <row r="6" spans="1:15" ht="15.75" thickBot="1" x14ac:dyDescent="0.3">
      <c r="A6" s="42"/>
      <c r="B6" s="42"/>
      <c r="C6" s="43"/>
      <c r="D6" s="44"/>
      <c r="E6" s="43"/>
      <c r="F6" s="43"/>
      <c r="G6" s="43"/>
      <c r="H6" s="43"/>
      <c r="K6" s="45"/>
    </row>
    <row r="7" spans="1:15" s="51" customFormat="1" ht="15" customHeight="1" thickBot="1" x14ac:dyDescent="0.3">
      <c r="A7" s="46"/>
      <c r="B7" s="47"/>
      <c r="C7" s="48"/>
      <c r="D7" s="47" t="s">
        <v>14</v>
      </c>
      <c r="E7" s="48"/>
      <c r="F7" s="48"/>
      <c r="G7" s="48"/>
      <c r="H7" s="48"/>
      <c r="I7" s="49"/>
      <c r="J7" s="47"/>
      <c r="K7" s="50"/>
    </row>
    <row r="8" spans="1:15" s="51" customFormat="1" ht="15" customHeight="1" thickBot="1" x14ac:dyDescent="0.3">
      <c r="A8" s="52" t="s">
        <v>15</v>
      </c>
      <c r="B8" s="53" t="s">
        <v>15</v>
      </c>
      <c r="C8" s="48"/>
      <c r="D8" s="47" t="s">
        <v>16</v>
      </c>
      <c r="E8" s="48"/>
      <c r="F8" s="48"/>
      <c r="G8" s="54"/>
      <c r="H8" s="54"/>
      <c r="I8" s="55"/>
      <c r="J8" s="47"/>
      <c r="K8" s="50"/>
    </row>
    <row r="9" spans="1:15" s="64" customFormat="1" ht="15" customHeight="1" thickBot="1" x14ac:dyDescent="0.3">
      <c r="A9" s="56"/>
      <c r="B9" s="57"/>
      <c r="C9" s="58"/>
      <c r="D9" s="59" t="s">
        <v>17</v>
      </c>
      <c r="E9" s="60">
        <f>SUM(E10:E14)</f>
        <v>15962</v>
      </c>
      <c r="F9" s="60">
        <f>SUM(F10:F14)</f>
        <v>29709</v>
      </c>
      <c r="G9" s="60">
        <f>SUM(G10:G14)</f>
        <v>8365</v>
      </c>
      <c r="H9" s="61">
        <f>G9/F9</f>
        <v>0.28156450907132519</v>
      </c>
      <c r="I9" s="60">
        <f>SUM(I10:I14)</f>
        <v>8170</v>
      </c>
      <c r="J9" s="62"/>
      <c r="K9" s="63">
        <f>SUM(K10:K14)</f>
        <v>195</v>
      </c>
    </row>
    <row r="10" spans="1:15" s="71" customFormat="1" ht="15" customHeight="1" x14ac:dyDescent="0.25">
      <c r="A10" s="65"/>
      <c r="B10" s="66"/>
      <c r="C10" s="67">
        <v>1</v>
      </c>
      <c r="D10" s="68" t="s">
        <v>18</v>
      </c>
      <c r="E10" s="69">
        <v>4631</v>
      </c>
      <c r="F10" s="69">
        <v>4792</v>
      </c>
      <c r="G10" s="69">
        <v>4340</v>
      </c>
      <c r="H10" s="70">
        <f t="shared" ref="H10:H12" si="0">G10/F10</f>
        <v>0.90567612687813026</v>
      </c>
      <c r="I10" s="69">
        <f>G10-J10-K10</f>
        <v>4340</v>
      </c>
      <c r="K10" s="72"/>
    </row>
    <row r="11" spans="1:15" s="71" customFormat="1" ht="15" customHeight="1" x14ac:dyDescent="0.25">
      <c r="A11" s="73"/>
      <c r="B11" s="74"/>
      <c r="C11" s="75">
        <v>2</v>
      </c>
      <c r="D11" s="76" t="s">
        <v>19</v>
      </c>
      <c r="E11" s="77">
        <v>888</v>
      </c>
      <c r="F11" s="77">
        <v>614</v>
      </c>
      <c r="G11" s="69">
        <v>597</v>
      </c>
      <c r="H11" s="70">
        <f t="shared" si="0"/>
        <v>0.97231270358306188</v>
      </c>
      <c r="I11" s="69">
        <f t="shared" ref="I11:I12" si="1">G11-J11-K11</f>
        <v>597</v>
      </c>
      <c r="J11" s="78"/>
      <c r="K11" s="79"/>
    </row>
    <row r="12" spans="1:15" s="71" customFormat="1" ht="15" customHeight="1" x14ac:dyDescent="0.25">
      <c r="A12" s="73"/>
      <c r="B12" s="74"/>
      <c r="C12" s="75">
        <v>3</v>
      </c>
      <c r="D12" s="76" t="s">
        <v>20</v>
      </c>
      <c r="E12" s="77">
        <v>2871</v>
      </c>
      <c r="F12" s="77">
        <v>1986</v>
      </c>
      <c r="G12" s="69">
        <v>1238</v>
      </c>
      <c r="H12" s="70">
        <f t="shared" si="0"/>
        <v>0.62336354481369582</v>
      </c>
      <c r="I12" s="69">
        <f t="shared" si="1"/>
        <v>1238</v>
      </c>
      <c r="K12" s="79"/>
      <c r="O12" s="80"/>
    </row>
    <row r="13" spans="1:15" s="71" customFormat="1" ht="15" customHeight="1" x14ac:dyDescent="0.25">
      <c r="A13" s="73"/>
      <c r="B13" s="74"/>
      <c r="C13" s="75">
        <v>4</v>
      </c>
      <c r="D13" s="76" t="s">
        <v>21</v>
      </c>
      <c r="E13" s="77"/>
      <c r="F13" s="77"/>
      <c r="G13" s="69"/>
      <c r="H13" s="69"/>
      <c r="I13" s="69"/>
      <c r="J13" s="78"/>
      <c r="K13" s="79"/>
    </row>
    <row r="14" spans="1:15" s="71" customFormat="1" ht="15" customHeight="1" thickBot="1" x14ac:dyDescent="0.3">
      <c r="A14" s="73"/>
      <c r="B14" s="74"/>
      <c r="C14" s="75">
        <v>5</v>
      </c>
      <c r="D14" s="76" t="s">
        <v>22</v>
      </c>
      <c r="E14" s="77">
        <v>7572</v>
      </c>
      <c r="F14" s="77">
        <v>22317</v>
      </c>
      <c r="G14" s="69">
        <v>2190</v>
      </c>
      <c r="H14" s="70">
        <f>G14/F14</f>
        <v>9.8131469283505843E-2</v>
      </c>
      <c r="I14" s="69">
        <f>G14-J14-K14</f>
        <v>1995</v>
      </c>
      <c r="J14" s="78"/>
      <c r="K14" s="81">
        <v>195</v>
      </c>
      <c r="L14" s="71">
        <v>36</v>
      </c>
      <c r="M14" s="82">
        <v>1959</v>
      </c>
      <c r="N14" s="71">
        <v>159</v>
      </c>
      <c r="O14" s="80"/>
    </row>
    <row r="15" spans="1:15" s="71" customFormat="1" ht="15" customHeight="1" thickBot="1" x14ac:dyDescent="0.3">
      <c r="A15" s="56"/>
      <c r="B15" s="57"/>
      <c r="C15" s="83"/>
      <c r="D15" s="84" t="s">
        <v>23</v>
      </c>
      <c r="E15" s="60">
        <f>SUM(E9)</f>
        <v>15962</v>
      </c>
      <c r="F15" s="60">
        <f>SUM(F9)</f>
        <v>29709</v>
      </c>
      <c r="G15" s="60">
        <f>SUM(G9)</f>
        <v>8365</v>
      </c>
      <c r="H15" s="61">
        <f>G15/F15</f>
        <v>0.28156450907132519</v>
      </c>
      <c r="I15" s="60">
        <f>SUM(I9)</f>
        <v>8170</v>
      </c>
      <c r="J15" s="85"/>
      <c r="K15" s="63">
        <f>SUM(K9)</f>
        <v>195</v>
      </c>
      <c r="M15" s="86"/>
    </row>
    <row r="16" spans="1:15" s="71" customFormat="1" ht="15" customHeight="1" thickBot="1" x14ac:dyDescent="0.3">
      <c r="A16" s="87" t="s">
        <v>24</v>
      </c>
      <c r="B16" s="88"/>
      <c r="C16" s="89"/>
      <c r="D16" s="90"/>
      <c r="E16" s="91"/>
      <c r="F16" s="91"/>
      <c r="G16" s="92"/>
      <c r="H16" s="92"/>
      <c r="I16" s="93"/>
      <c r="J16" s="94"/>
      <c r="K16" s="95"/>
    </row>
    <row r="17" spans="1:11" s="71" customFormat="1" ht="15" customHeight="1" thickBot="1" x14ac:dyDescent="0.3">
      <c r="A17" s="96"/>
      <c r="B17" s="96"/>
      <c r="C17" s="97"/>
      <c r="E17" s="97"/>
      <c r="F17" s="97"/>
      <c r="G17" s="97"/>
      <c r="H17" s="97"/>
    </row>
    <row r="18" spans="1:11" s="71" customFormat="1" ht="15" customHeight="1" thickBot="1" x14ac:dyDescent="0.3">
      <c r="A18" s="52" t="s">
        <v>15</v>
      </c>
      <c r="B18" s="53" t="s">
        <v>25</v>
      </c>
      <c r="C18" s="48"/>
      <c r="D18" s="47" t="s">
        <v>26</v>
      </c>
      <c r="E18" s="48"/>
      <c r="F18" s="48"/>
      <c r="G18" s="48"/>
      <c r="H18" s="48"/>
      <c r="I18" s="85"/>
      <c r="J18" s="85"/>
      <c r="K18" s="98"/>
    </row>
    <row r="19" spans="1:11" s="71" customFormat="1" ht="15" customHeight="1" thickBot="1" x14ac:dyDescent="0.3">
      <c r="A19" s="56"/>
      <c r="B19" s="57"/>
      <c r="C19" s="58" t="s">
        <v>27</v>
      </c>
      <c r="D19" s="59" t="s">
        <v>17</v>
      </c>
      <c r="E19" s="60">
        <f>SUM(E20:E22,E31:E32)</f>
        <v>1980</v>
      </c>
      <c r="F19" s="60">
        <f>SUM(F20:F22,F31:F32)</f>
        <v>4108</v>
      </c>
      <c r="G19" s="60">
        <f t="shared" ref="G19" si="2">SUM(G20:G22,G31:G32)</f>
        <v>4018</v>
      </c>
      <c r="H19" s="61">
        <f t="shared" ref="H19:H22" si="3">G19/F19</f>
        <v>0.97809152872444016</v>
      </c>
      <c r="I19" s="60">
        <f>SUM(I20:I22,I31:I32)</f>
        <v>4005</v>
      </c>
      <c r="J19" s="85"/>
      <c r="K19" s="99">
        <f>SUM(K32,K31,K22,K20:K22)</f>
        <v>13</v>
      </c>
    </row>
    <row r="20" spans="1:11" s="71" customFormat="1" ht="15" customHeight="1" x14ac:dyDescent="0.25">
      <c r="A20" s="65"/>
      <c r="B20" s="66"/>
      <c r="C20" s="67">
        <v>1</v>
      </c>
      <c r="D20" s="68" t="s">
        <v>18</v>
      </c>
      <c r="E20" s="69"/>
      <c r="F20" s="69">
        <v>244</v>
      </c>
      <c r="G20" s="69">
        <v>244</v>
      </c>
      <c r="H20" s="70"/>
      <c r="I20" s="69">
        <f t="shared" ref="I20:I21" si="4">G20-J20-K20</f>
        <v>244</v>
      </c>
      <c r="K20" s="100"/>
    </row>
    <row r="21" spans="1:11" s="71" customFormat="1" ht="15" customHeight="1" x14ac:dyDescent="0.25">
      <c r="A21" s="73"/>
      <c r="B21" s="74"/>
      <c r="C21" s="75">
        <v>2</v>
      </c>
      <c r="D21" s="76" t="s">
        <v>19</v>
      </c>
      <c r="E21" s="77"/>
      <c r="F21" s="77">
        <v>38</v>
      </c>
      <c r="G21" s="69">
        <v>38</v>
      </c>
      <c r="H21" s="70"/>
      <c r="I21" s="69">
        <f t="shared" si="4"/>
        <v>38</v>
      </c>
      <c r="J21" s="101"/>
      <c r="K21" s="102"/>
    </row>
    <row r="22" spans="1:11" s="71" customFormat="1" ht="15" customHeight="1" x14ac:dyDescent="0.25">
      <c r="A22" s="73"/>
      <c r="B22" s="74"/>
      <c r="C22" s="67">
        <v>3</v>
      </c>
      <c r="D22" s="103" t="s">
        <v>28</v>
      </c>
      <c r="E22" s="104">
        <f>SUM(E23:E30)</f>
        <v>1980</v>
      </c>
      <c r="F22" s="104">
        <f>SUM(F23:F30)</f>
        <v>3813</v>
      </c>
      <c r="G22" s="104">
        <f t="shared" ref="G22" si="5">SUM(G23:G30)</f>
        <v>3723</v>
      </c>
      <c r="H22" s="105">
        <f t="shared" si="3"/>
        <v>0.97639653815893002</v>
      </c>
      <c r="I22" s="104">
        <f>SUM(I23:I30)</f>
        <v>3723</v>
      </c>
      <c r="K22" s="106"/>
    </row>
    <row r="23" spans="1:11" s="71" customFormat="1" ht="15" customHeight="1" x14ac:dyDescent="0.2">
      <c r="A23" s="73"/>
      <c r="B23" s="74"/>
      <c r="C23" s="107"/>
      <c r="D23" s="108" t="s">
        <v>29</v>
      </c>
      <c r="E23" s="77"/>
      <c r="F23" s="77"/>
      <c r="G23" s="69"/>
      <c r="H23" s="69"/>
      <c r="I23" s="69"/>
      <c r="J23" s="78"/>
      <c r="K23" s="106"/>
    </row>
    <row r="24" spans="1:11" s="71" customFormat="1" ht="15" customHeight="1" x14ac:dyDescent="0.2">
      <c r="A24" s="73"/>
      <c r="B24" s="74"/>
      <c r="C24" s="107"/>
      <c r="D24" s="108" t="s">
        <v>30</v>
      </c>
      <c r="E24" s="77">
        <v>568</v>
      </c>
      <c r="F24" s="77">
        <v>560</v>
      </c>
      <c r="G24" s="69">
        <v>560</v>
      </c>
      <c r="H24" s="70">
        <f>G24/F24</f>
        <v>1</v>
      </c>
      <c r="I24" s="69">
        <f>G24-J24-K24</f>
        <v>560</v>
      </c>
      <c r="K24" s="106"/>
    </row>
    <row r="25" spans="1:11" s="71" customFormat="1" ht="15" customHeight="1" x14ac:dyDescent="0.2">
      <c r="A25" s="73"/>
      <c r="B25" s="74"/>
      <c r="C25" s="107"/>
      <c r="D25" s="108" t="s">
        <v>31</v>
      </c>
      <c r="E25" s="77"/>
      <c r="F25" s="77"/>
      <c r="G25" s="69"/>
      <c r="H25" s="69"/>
      <c r="I25" s="69"/>
      <c r="J25" s="78"/>
      <c r="K25" s="106"/>
    </row>
    <row r="26" spans="1:11" s="71" customFormat="1" ht="15" customHeight="1" x14ac:dyDescent="0.2">
      <c r="A26" s="73"/>
      <c r="B26" s="74"/>
      <c r="C26" s="107"/>
      <c r="D26" s="108" t="s">
        <v>32</v>
      </c>
      <c r="E26" s="77"/>
      <c r="F26" s="77"/>
      <c r="G26" s="69"/>
      <c r="H26" s="69"/>
      <c r="I26" s="69"/>
      <c r="K26" s="106"/>
    </row>
    <row r="27" spans="1:11" s="71" customFormat="1" ht="15" customHeight="1" x14ac:dyDescent="0.2">
      <c r="A27" s="73"/>
      <c r="B27" s="74"/>
      <c r="C27" s="107"/>
      <c r="D27" s="108" t="s">
        <v>33</v>
      </c>
      <c r="E27" s="77">
        <v>61</v>
      </c>
      <c r="F27" s="77">
        <v>61</v>
      </c>
      <c r="G27" s="69"/>
      <c r="H27" s="70"/>
      <c r="I27" s="69">
        <f t="shared" ref="I27:I28" si="6">G27-J27-K27</f>
        <v>0</v>
      </c>
      <c r="J27" s="78"/>
      <c r="K27" s="106"/>
    </row>
    <row r="28" spans="1:11" s="71" customFormat="1" ht="15" customHeight="1" x14ac:dyDescent="0.2">
      <c r="A28" s="73"/>
      <c r="B28" s="74"/>
      <c r="C28" s="107"/>
      <c r="D28" s="108" t="s">
        <v>34</v>
      </c>
      <c r="E28" s="77">
        <v>1141</v>
      </c>
      <c r="F28" s="77">
        <v>2491</v>
      </c>
      <c r="G28" s="69">
        <v>2462</v>
      </c>
      <c r="H28" s="70">
        <f>G28/F28</f>
        <v>0.988358089120835</v>
      </c>
      <c r="I28" s="69">
        <f t="shared" si="6"/>
        <v>2462</v>
      </c>
      <c r="K28" s="106"/>
    </row>
    <row r="29" spans="1:11" s="71" customFormat="1" ht="15" customHeight="1" x14ac:dyDescent="0.2">
      <c r="A29" s="73"/>
      <c r="B29" s="74"/>
      <c r="C29" s="107"/>
      <c r="D29" s="108" t="s">
        <v>35</v>
      </c>
      <c r="E29" s="77"/>
      <c r="F29" s="77"/>
      <c r="G29" s="69"/>
      <c r="H29" s="69"/>
      <c r="I29" s="69"/>
      <c r="J29" s="101"/>
      <c r="K29" s="106"/>
    </row>
    <row r="30" spans="1:11" s="71" customFormat="1" ht="15" customHeight="1" x14ac:dyDescent="0.2">
      <c r="A30" s="73"/>
      <c r="B30" s="74"/>
      <c r="C30" s="107"/>
      <c r="D30" s="108" t="s">
        <v>36</v>
      </c>
      <c r="E30" s="77">
        <v>210</v>
      </c>
      <c r="F30" s="77">
        <v>701</v>
      </c>
      <c r="G30" s="109">
        <v>701</v>
      </c>
      <c r="H30" s="70">
        <f>G30/F30</f>
        <v>1</v>
      </c>
      <c r="I30" s="69">
        <f>G30-J30-K30</f>
        <v>701</v>
      </c>
      <c r="J30" s="78"/>
      <c r="K30" s="106"/>
    </row>
    <row r="31" spans="1:11" s="71" customFormat="1" ht="15" customHeight="1" x14ac:dyDescent="0.25">
      <c r="A31" s="73"/>
      <c r="B31" s="74"/>
      <c r="C31" s="110">
        <v>4</v>
      </c>
      <c r="D31" s="76" t="s">
        <v>21</v>
      </c>
      <c r="E31" s="77"/>
      <c r="F31" s="77"/>
      <c r="G31" s="69"/>
      <c r="H31" s="69"/>
      <c r="I31" s="69"/>
      <c r="J31" s="101"/>
      <c r="K31" s="102"/>
    </row>
    <row r="32" spans="1:11" s="71" customFormat="1" ht="15" customHeight="1" thickBot="1" x14ac:dyDescent="0.3">
      <c r="A32" s="73"/>
      <c r="B32" s="74"/>
      <c r="C32" s="75">
        <v>5</v>
      </c>
      <c r="D32" s="76" t="s">
        <v>22</v>
      </c>
      <c r="E32" s="77"/>
      <c r="F32" s="77">
        <v>13</v>
      </c>
      <c r="G32" s="69">
        <v>13</v>
      </c>
      <c r="H32" s="69"/>
      <c r="I32" s="69"/>
      <c r="K32" s="106">
        <v>13</v>
      </c>
    </row>
    <row r="33" spans="1:11" s="71" customFormat="1" ht="15" customHeight="1" thickBot="1" x14ac:dyDescent="0.3">
      <c r="A33" s="56"/>
      <c r="B33" s="57"/>
      <c r="C33" s="83"/>
      <c r="D33" s="84" t="s">
        <v>23</v>
      </c>
      <c r="E33" s="111">
        <f>SUM(E19)</f>
        <v>1980</v>
      </c>
      <c r="F33" s="111">
        <f>SUM(F19)</f>
        <v>4108</v>
      </c>
      <c r="G33" s="111">
        <f t="shared" ref="G33" si="7">SUM(G19)</f>
        <v>4018</v>
      </c>
      <c r="H33" s="112">
        <f>G33/F33</f>
        <v>0.97809152872444016</v>
      </c>
      <c r="I33" s="60">
        <f>SUM(I19)</f>
        <v>4005</v>
      </c>
      <c r="J33" s="113"/>
      <c r="K33" s="99">
        <f>SUM(K20,K21,K22,K31:K32)</f>
        <v>13</v>
      </c>
    </row>
    <row r="34" spans="1:11" s="71" customFormat="1" ht="15" customHeight="1" x14ac:dyDescent="0.25">
      <c r="A34" s="96"/>
      <c r="B34" s="96"/>
      <c r="C34" s="97"/>
      <c r="E34" s="97"/>
      <c r="F34" s="97"/>
      <c r="G34" s="97"/>
      <c r="H34" s="97"/>
    </row>
    <row r="35" spans="1:11" s="71" customFormat="1" ht="15" customHeight="1" thickBot="1" x14ac:dyDescent="0.3">
      <c r="A35" s="96"/>
      <c r="B35" s="96"/>
      <c r="C35" s="97"/>
      <c r="E35" s="97"/>
      <c r="F35" s="97"/>
      <c r="G35" s="97"/>
      <c r="H35" s="97"/>
    </row>
    <row r="36" spans="1:11" s="71" customFormat="1" ht="15" customHeight="1" thickBot="1" x14ac:dyDescent="0.3">
      <c r="A36" s="52" t="s">
        <v>15</v>
      </c>
      <c r="B36" s="53" t="s">
        <v>37</v>
      </c>
      <c r="C36" s="48"/>
      <c r="D36" s="47" t="s">
        <v>38</v>
      </c>
      <c r="E36" s="48"/>
      <c r="F36" s="48"/>
      <c r="G36" s="48"/>
      <c r="H36" s="48"/>
      <c r="I36" s="85"/>
      <c r="J36" s="85"/>
      <c r="K36" s="98"/>
    </row>
    <row r="37" spans="1:11" s="71" customFormat="1" ht="15" customHeight="1" thickBot="1" x14ac:dyDescent="0.3">
      <c r="A37" s="56"/>
      <c r="B37" s="57"/>
      <c r="C37" s="58"/>
      <c r="D37" s="59" t="s">
        <v>17</v>
      </c>
      <c r="E37" s="60">
        <f>SUM(E38:E42)</f>
        <v>134</v>
      </c>
      <c r="F37" s="60">
        <f>SUM(F38:F42)</f>
        <v>203</v>
      </c>
      <c r="G37" s="60">
        <f t="shared" ref="G37" si="8">SUM(G38:G42)</f>
        <v>203</v>
      </c>
      <c r="H37" s="112">
        <f>G37/F37</f>
        <v>1</v>
      </c>
      <c r="I37" s="111">
        <f>SUM(I38:I42)</f>
        <v>203</v>
      </c>
      <c r="J37" s="113"/>
      <c r="K37" s="98"/>
    </row>
    <row r="38" spans="1:11" s="71" customFormat="1" ht="15" customHeight="1" x14ac:dyDescent="0.25">
      <c r="A38" s="65"/>
      <c r="B38" s="66"/>
      <c r="C38" s="67">
        <v>1</v>
      </c>
      <c r="D38" s="68" t="s">
        <v>18</v>
      </c>
      <c r="E38" s="69"/>
      <c r="F38" s="69"/>
      <c r="G38" s="69"/>
      <c r="H38" s="69"/>
      <c r="I38" s="69"/>
      <c r="J38" s="114"/>
      <c r="K38" s="100"/>
    </row>
    <row r="39" spans="1:11" s="71" customFormat="1" ht="15" customHeight="1" x14ac:dyDescent="0.25">
      <c r="A39" s="73"/>
      <c r="B39" s="74"/>
      <c r="C39" s="75">
        <v>2</v>
      </c>
      <c r="D39" s="76" t="s">
        <v>19</v>
      </c>
      <c r="E39" s="77"/>
      <c r="F39" s="77"/>
      <c r="G39" s="69"/>
      <c r="H39" s="69"/>
      <c r="I39" s="69"/>
      <c r="J39" s="115"/>
      <c r="K39" s="106"/>
    </row>
    <row r="40" spans="1:11" s="71" customFormat="1" ht="15" customHeight="1" x14ac:dyDescent="0.25">
      <c r="A40" s="73"/>
      <c r="B40" s="74"/>
      <c r="C40" s="75">
        <v>3</v>
      </c>
      <c r="D40" s="76" t="s">
        <v>28</v>
      </c>
      <c r="E40" s="77">
        <v>134</v>
      </c>
      <c r="F40" s="77">
        <v>203</v>
      </c>
      <c r="G40" s="109">
        <v>203</v>
      </c>
      <c r="H40" s="70">
        <f>G40/F40</f>
        <v>1</v>
      </c>
      <c r="I40" s="69">
        <f>G40-J40-K40</f>
        <v>203</v>
      </c>
      <c r="J40" s="101"/>
      <c r="K40" s="106"/>
    </row>
    <row r="41" spans="1:11" s="71" customFormat="1" ht="15" customHeight="1" x14ac:dyDescent="0.25">
      <c r="A41" s="73"/>
      <c r="B41" s="74"/>
      <c r="C41" s="75">
        <v>4</v>
      </c>
      <c r="D41" s="76" t="s">
        <v>21</v>
      </c>
      <c r="E41" s="77"/>
      <c r="F41" s="77"/>
      <c r="G41" s="69"/>
      <c r="H41" s="69"/>
      <c r="I41" s="69"/>
      <c r="J41" s="115"/>
      <c r="K41" s="116"/>
    </row>
    <row r="42" spans="1:11" s="71" customFormat="1" ht="15" customHeight="1" thickBot="1" x14ac:dyDescent="0.3">
      <c r="A42" s="73"/>
      <c r="B42" s="74"/>
      <c r="C42" s="75">
        <v>5</v>
      </c>
      <c r="D42" s="76" t="s">
        <v>22</v>
      </c>
      <c r="E42" s="77"/>
      <c r="F42" s="77"/>
      <c r="G42" s="69"/>
      <c r="H42" s="69"/>
      <c r="I42" s="69"/>
      <c r="J42" s="101"/>
      <c r="K42" s="106"/>
    </row>
    <row r="43" spans="1:11" s="71" customFormat="1" ht="15" customHeight="1" thickBot="1" x14ac:dyDescent="0.3">
      <c r="A43" s="56"/>
      <c r="B43" s="57"/>
      <c r="C43" s="57"/>
      <c r="D43" s="84" t="s">
        <v>23</v>
      </c>
      <c r="E43" s="60">
        <f>SUM(E37)</f>
        <v>134</v>
      </c>
      <c r="F43" s="60">
        <f>SUM(F37)</f>
        <v>203</v>
      </c>
      <c r="G43" s="60">
        <f t="shared" ref="G43" si="9">SUM(G37)</f>
        <v>203</v>
      </c>
      <c r="H43" s="61">
        <f>G43/F43</f>
        <v>1</v>
      </c>
      <c r="I43" s="60">
        <f>SUM(I37)</f>
        <v>203</v>
      </c>
      <c r="J43" s="113"/>
      <c r="K43" s="99"/>
    </row>
    <row r="44" spans="1:11" s="71" customFormat="1" ht="15" customHeight="1" x14ac:dyDescent="0.25">
      <c r="A44" s="96"/>
      <c r="B44" s="96"/>
      <c r="C44" s="97"/>
      <c r="E44" s="97"/>
      <c r="F44" s="97"/>
      <c r="G44" s="97"/>
      <c r="H44" s="97"/>
    </row>
    <row r="45" spans="1:11" s="71" customFormat="1" ht="15" customHeight="1" thickBot="1" x14ac:dyDescent="0.3">
      <c r="A45" s="96"/>
      <c r="B45" s="96"/>
      <c r="C45" s="97"/>
      <c r="E45" s="97"/>
      <c r="F45" s="97"/>
      <c r="G45" s="97"/>
      <c r="H45" s="97"/>
    </row>
    <row r="46" spans="1:11" s="71" customFormat="1" ht="15" customHeight="1" thickBot="1" x14ac:dyDescent="0.3">
      <c r="A46" s="52" t="s">
        <v>15</v>
      </c>
      <c r="B46" s="53" t="s">
        <v>39</v>
      </c>
      <c r="C46" s="48"/>
      <c r="D46" s="47" t="s">
        <v>40</v>
      </c>
      <c r="E46" s="48"/>
      <c r="F46" s="48"/>
      <c r="G46" s="48"/>
      <c r="H46" s="48"/>
      <c r="I46" s="117"/>
      <c r="J46" s="85"/>
      <c r="K46" s="98"/>
    </row>
    <row r="47" spans="1:11" s="71" customFormat="1" ht="15" customHeight="1" thickBot="1" x14ac:dyDescent="0.3">
      <c r="A47" s="56"/>
      <c r="B47" s="57"/>
      <c r="C47" s="58" t="s">
        <v>27</v>
      </c>
      <c r="D47" s="59" t="s">
        <v>17</v>
      </c>
      <c r="E47" s="60">
        <f>SUM(E48:E52)</f>
        <v>1125</v>
      </c>
      <c r="F47" s="60">
        <f>SUM(F48:F52)</f>
        <v>1125</v>
      </c>
      <c r="G47" s="60">
        <f t="shared" ref="G47" si="10">SUM(G48:G52)</f>
        <v>1037</v>
      </c>
      <c r="H47" s="112">
        <f t="shared" ref="H47:H50" si="11">G47/F47</f>
        <v>0.92177777777777781</v>
      </c>
      <c r="I47" s="111">
        <f>SUM(I48:I52)</f>
        <v>1037</v>
      </c>
      <c r="J47" s="113"/>
      <c r="K47" s="98"/>
    </row>
    <row r="48" spans="1:11" s="71" customFormat="1" ht="15" customHeight="1" x14ac:dyDescent="0.25">
      <c r="A48" s="65"/>
      <c r="B48" s="66"/>
      <c r="C48" s="67">
        <v>1</v>
      </c>
      <c r="D48" s="68" t="s">
        <v>18</v>
      </c>
      <c r="E48" s="69">
        <v>978</v>
      </c>
      <c r="F48" s="69">
        <v>978</v>
      </c>
      <c r="G48" s="69">
        <v>951</v>
      </c>
      <c r="H48" s="70">
        <f t="shared" si="11"/>
        <v>0.97239263803680986</v>
      </c>
      <c r="I48" s="69">
        <f t="shared" ref="I48:I50" si="12">G48-J48-K48</f>
        <v>951</v>
      </c>
      <c r="K48" s="100"/>
    </row>
    <row r="49" spans="1:12" s="71" customFormat="1" ht="15" customHeight="1" x14ac:dyDescent="0.25">
      <c r="A49" s="73"/>
      <c r="B49" s="74"/>
      <c r="C49" s="75">
        <v>2</v>
      </c>
      <c r="D49" s="76" t="s">
        <v>19</v>
      </c>
      <c r="E49" s="77">
        <v>86</v>
      </c>
      <c r="F49" s="77">
        <v>86</v>
      </c>
      <c r="G49" s="69">
        <v>83</v>
      </c>
      <c r="H49" s="70">
        <f t="shared" si="11"/>
        <v>0.96511627906976749</v>
      </c>
      <c r="I49" s="69">
        <f t="shared" si="12"/>
        <v>83</v>
      </c>
      <c r="J49" s="78"/>
      <c r="K49" s="118"/>
      <c r="L49" s="80"/>
    </row>
    <row r="50" spans="1:12" s="71" customFormat="1" ht="15" customHeight="1" x14ac:dyDescent="0.25">
      <c r="A50" s="73"/>
      <c r="B50" s="74"/>
      <c r="C50" s="75">
        <v>3</v>
      </c>
      <c r="D50" s="76" t="s">
        <v>28</v>
      </c>
      <c r="E50" s="77">
        <v>61</v>
      </c>
      <c r="F50" s="77">
        <v>61</v>
      </c>
      <c r="G50" s="69">
        <v>3</v>
      </c>
      <c r="H50" s="70">
        <f t="shared" si="11"/>
        <v>4.9180327868852458E-2</v>
      </c>
      <c r="I50" s="69">
        <f t="shared" si="12"/>
        <v>3</v>
      </c>
      <c r="K50" s="106"/>
    </row>
    <row r="51" spans="1:12" s="71" customFormat="1" ht="15" customHeight="1" x14ac:dyDescent="0.25">
      <c r="A51" s="73"/>
      <c r="B51" s="74"/>
      <c r="C51" s="75">
        <v>4</v>
      </c>
      <c r="D51" s="76" t="s">
        <v>21</v>
      </c>
      <c r="E51" s="77"/>
      <c r="F51" s="77"/>
      <c r="G51" s="69"/>
      <c r="H51" s="69"/>
      <c r="I51" s="69"/>
      <c r="J51" s="78"/>
      <c r="K51" s="106"/>
    </row>
    <row r="52" spans="1:12" s="71" customFormat="1" ht="15" customHeight="1" thickBot="1" x14ac:dyDescent="0.3">
      <c r="A52" s="73"/>
      <c r="B52" s="74"/>
      <c r="C52" s="75">
        <v>5</v>
      </c>
      <c r="D52" s="76" t="s">
        <v>22</v>
      </c>
      <c r="E52" s="77"/>
      <c r="F52" s="77"/>
      <c r="G52" s="69"/>
      <c r="H52" s="69"/>
      <c r="I52" s="69"/>
      <c r="J52" s="119"/>
      <c r="K52" s="120"/>
    </row>
    <row r="53" spans="1:12" s="71" customFormat="1" ht="15" customHeight="1" thickBot="1" x14ac:dyDescent="0.3">
      <c r="A53" s="56"/>
      <c r="B53" s="47"/>
      <c r="C53" s="121"/>
      <c r="D53" s="122" t="s">
        <v>23</v>
      </c>
      <c r="E53" s="60">
        <f>SUM(E47)</f>
        <v>1125</v>
      </c>
      <c r="F53" s="60">
        <f>SUM(F47)</f>
        <v>1125</v>
      </c>
      <c r="G53" s="60">
        <f t="shared" ref="G53" si="13">SUM(G47)</f>
        <v>1037</v>
      </c>
      <c r="H53" s="61">
        <f>G53/F53</f>
        <v>0.92177777777777781</v>
      </c>
      <c r="I53" s="60">
        <f>SUM(I47)</f>
        <v>1037</v>
      </c>
      <c r="J53" s="85"/>
      <c r="K53" s="99"/>
    </row>
    <row r="54" spans="1:12" s="71" customFormat="1" ht="15" customHeight="1" thickBot="1" x14ac:dyDescent="0.3">
      <c r="A54" s="96"/>
      <c r="B54" s="96"/>
      <c r="C54" s="97"/>
      <c r="E54" s="97"/>
      <c r="F54" s="97"/>
      <c r="G54" s="97"/>
      <c r="H54" s="97"/>
      <c r="I54" s="123"/>
      <c r="J54" s="123"/>
    </row>
    <row r="55" spans="1:12" s="71" customFormat="1" ht="15" customHeight="1" thickBot="1" x14ac:dyDescent="0.3">
      <c r="A55" s="87" t="s">
        <v>24</v>
      </c>
      <c r="B55" s="88"/>
      <c r="C55" s="89"/>
      <c r="D55" s="90"/>
      <c r="E55" s="92">
        <v>1</v>
      </c>
      <c r="F55" s="92">
        <v>1</v>
      </c>
      <c r="G55" s="92">
        <f>SUM(F55:F55)</f>
        <v>1</v>
      </c>
      <c r="H55" s="124">
        <f>G55/F55</f>
        <v>1</v>
      </c>
      <c r="I55" s="125">
        <v>1</v>
      </c>
      <c r="J55" s="94"/>
      <c r="K55" s="95"/>
    </row>
    <row r="56" spans="1:12" s="71" customFormat="1" ht="15" customHeight="1" x14ac:dyDescent="0.25">
      <c r="A56" s="126"/>
      <c r="B56" s="126"/>
      <c r="C56" s="97"/>
      <c r="D56" s="127"/>
      <c r="E56" s="128"/>
      <c r="F56" s="128"/>
      <c r="G56" s="129"/>
      <c r="H56" s="129"/>
      <c r="I56" s="127"/>
      <c r="K56" s="130"/>
    </row>
    <row r="57" spans="1:12" s="71" customFormat="1" ht="15" customHeight="1" thickBot="1" x14ac:dyDescent="0.3">
      <c r="A57" s="96"/>
      <c r="B57" s="96"/>
      <c r="C57" s="97"/>
      <c r="E57" s="131"/>
      <c r="F57" s="131"/>
      <c r="G57" s="97"/>
      <c r="H57" s="97"/>
      <c r="K57" s="132"/>
    </row>
    <row r="58" spans="1:12" s="71" customFormat="1" ht="15" customHeight="1" thickBot="1" x14ac:dyDescent="0.3">
      <c r="A58" s="52" t="s">
        <v>15</v>
      </c>
      <c r="B58" s="53" t="s">
        <v>41</v>
      </c>
      <c r="C58" s="48"/>
      <c r="D58" s="47" t="s">
        <v>42</v>
      </c>
      <c r="E58" s="48"/>
      <c r="F58" s="48"/>
      <c r="G58" s="48"/>
      <c r="H58" s="48"/>
      <c r="I58" s="117"/>
      <c r="J58" s="85"/>
      <c r="K58" s="98"/>
    </row>
    <row r="59" spans="1:12" s="71" customFormat="1" ht="15" customHeight="1" thickBot="1" x14ac:dyDescent="0.3">
      <c r="A59" s="56" t="s">
        <v>43</v>
      </c>
      <c r="B59" s="57"/>
      <c r="C59" s="58" t="s">
        <v>27</v>
      </c>
      <c r="D59" s="59" t="s">
        <v>17</v>
      </c>
      <c r="E59" s="60">
        <f>SUM(E60:E64)</f>
        <v>6927</v>
      </c>
      <c r="F59" s="60">
        <f>SUM(F60:F64)</f>
        <v>6917</v>
      </c>
      <c r="G59" s="60">
        <f t="shared" ref="G59" si="14">SUM(G60:G64)</f>
        <v>6076</v>
      </c>
      <c r="H59" s="112">
        <f t="shared" ref="H59:H62" si="15">G59/F59</f>
        <v>0.87841549804828678</v>
      </c>
      <c r="I59" s="111">
        <f>SUM(I60:I64)</f>
        <v>6076</v>
      </c>
      <c r="J59" s="113"/>
      <c r="K59" s="63">
        <f>SUM(K60:K64)</f>
        <v>0</v>
      </c>
    </row>
    <row r="60" spans="1:12" s="71" customFormat="1" ht="15" customHeight="1" x14ac:dyDescent="0.25">
      <c r="A60" s="65"/>
      <c r="B60" s="66"/>
      <c r="C60" s="67">
        <v>1</v>
      </c>
      <c r="D60" s="68" t="s">
        <v>18</v>
      </c>
      <c r="E60" s="69">
        <v>3167</v>
      </c>
      <c r="F60" s="69">
        <v>3364</v>
      </c>
      <c r="G60" s="69">
        <v>3364</v>
      </c>
      <c r="H60" s="70">
        <f t="shared" si="15"/>
        <v>1</v>
      </c>
      <c r="I60" s="69">
        <f t="shared" ref="I60:I62" si="16">G60-J60-K60</f>
        <v>3364</v>
      </c>
      <c r="J60" s="133"/>
      <c r="K60" s="134"/>
    </row>
    <row r="61" spans="1:12" s="71" customFormat="1" ht="15" customHeight="1" x14ac:dyDescent="0.25">
      <c r="A61" s="73"/>
      <c r="B61" s="74"/>
      <c r="C61" s="75">
        <v>2</v>
      </c>
      <c r="D61" s="76" t="s">
        <v>19</v>
      </c>
      <c r="E61" s="77">
        <v>642</v>
      </c>
      <c r="F61" s="77">
        <v>557</v>
      </c>
      <c r="G61" s="69">
        <v>557</v>
      </c>
      <c r="H61" s="70">
        <f t="shared" si="15"/>
        <v>1</v>
      </c>
      <c r="I61" s="69">
        <f t="shared" si="16"/>
        <v>557</v>
      </c>
      <c r="J61" s="78"/>
      <c r="K61" s="106"/>
    </row>
    <row r="62" spans="1:12" s="71" customFormat="1" ht="15" customHeight="1" x14ac:dyDescent="0.25">
      <c r="A62" s="73"/>
      <c r="B62" s="74"/>
      <c r="C62" s="75">
        <v>3</v>
      </c>
      <c r="D62" s="76" t="s">
        <v>28</v>
      </c>
      <c r="E62" s="77">
        <v>3118</v>
      </c>
      <c r="F62" s="77">
        <v>2996</v>
      </c>
      <c r="G62" s="69">
        <v>2155</v>
      </c>
      <c r="H62" s="70">
        <f t="shared" si="15"/>
        <v>0.71929238985313748</v>
      </c>
      <c r="I62" s="69">
        <f t="shared" si="16"/>
        <v>2155</v>
      </c>
      <c r="J62" s="101"/>
      <c r="K62" s="135"/>
    </row>
    <row r="63" spans="1:12" s="71" customFormat="1" ht="15" customHeight="1" x14ac:dyDescent="0.25">
      <c r="A63" s="73"/>
      <c r="B63" s="74"/>
      <c r="C63" s="75">
        <v>4</v>
      </c>
      <c r="D63" s="76" t="s">
        <v>21</v>
      </c>
      <c r="E63" s="77"/>
      <c r="F63" s="77"/>
      <c r="G63" s="69"/>
      <c r="H63" s="69"/>
      <c r="I63" s="69"/>
      <c r="J63" s="78"/>
      <c r="K63" s="106"/>
    </row>
    <row r="64" spans="1:12" s="71" customFormat="1" ht="15" customHeight="1" thickBot="1" x14ac:dyDescent="0.3">
      <c r="A64" s="73"/>
      <c r="B64" s="74"/>
      <c r="C64" s="75">
        <v>5</v>
      </c>
      <c r="D64" s="76" t="s">
        <v>22</v>
      </c>
      <c r="E64" s="77"/>
      <c r="F64" s="77"/>
      <c r="G64" s="69"/>
      <c r="H64" s="69"/>
      <c r="I64" s="69"/>
      <c r="J64" s="119"/>
      <c r="K64" s="136"/>
    </row>
    <row r="65" spans="1:11" s="71" customFormat="1" ht="15" customHeight="1" thickBot="1" x14ac:dyDescent="0.3">
      <c r="A65" s="56"/>
      <c r="B65" s="47"/>
      <c r="C65" s="121"/>
      <c r="D65" s="122" t="s">
        <v>23</v>
      </c>
      <c r="E65" s="60">
        <f>SUM(E59)</f>
        <v>6927</v>
      </c>
      <c r="F65" s="60">
        <f>SUM(F59)</f>
        <v>6917</v>
      </c>
      <c r="G65" s="60">
        <f t="shared" ref="G65" si="17">SUM(G59)</f>
        <v>6076</v>
      </c>
      <c r="H65" s="61">
        <f>G65/F65</f>
        <v>0.87841549804828678</v>
      </c>
      <c r="I65" s="60">
        <f>SUM(I59)</f>
        <v>6076</v>
      </c>
      <c r="J65" s="85"/>
      <c r="K65" s="63">
        <f>SUM(K59)</f>
        <v>0</v>
      </c>
    </row>
    <row r="66" spans="1:11" s="71" customFormat="1" ht="15" customHeight="1" thickBot="1" x14ac:dyDescent="0.3">
      <c r="A66" s="137"/>
      <c r="B66" s="138"/>
      <c r="C66" s="139"/>
      <c r="D66" s="140"/>
      <c r="E66" s="141"/>
      <c r="F66" s="141"/>
      <c r="G66" s="142"/>
      <c r="H66" s="142"/>
      <c r="I66" s="142"/>
      <c r="J66" s="94"/>
      <c r="K66" s="143"/>
    </row>
    <row r="67" spans="1:11" s="71" customFormat="1" ht="15" customHeight="1" thickBot="1" x14ac:dyDescent="0.3">
      <c r="A67" s="87" t="s">
        <v>24</v>
      </c>
      <c r="B67" s="88"/>
      <c r="C67" s="89"/>
      <c r="D67" s="90"/>
      <c r="E67" s="93">
        <v>1</v>
      </c>
      <c r="F67" s="93">
        <v>1</v>
      </c>
      <c r="G67" s="92">
        <f>SUM(F67:F67)</f>
        <v>1</v>
      </c>
      <c r="H67" s="124">
        <f>G67/F67</f>
        <v>1</v>
      </c>
      <c r="I67" s="144">
        <v>1</v>
      </c>
      <c r="J67" s="123"/>
      <c r="K67" s="95"/>
    </row>
    <row r="68" spans="1:11" s="71" customFormat="1" ht="15" customHeight="1" thickBot="1" x14ac:dyDescent="0.3">
      <c r="A68" s="145"/>
      <c r="B68" s="145"/>
      <c r="C68" s="146"/>
      <c r="D68" s="147"/>
      <c r="E68" s="148"/>
      <c r="F68" s="148"/>
      <c r="G68" s="148"/>
      <c r="H68" s="149"/>
      <c r="I68" s="150"/>
      <c r="J68" s="151"/>
      <c r="K68" s="151"/>
    </row>
    <row r="69" spans="1:11" s="71" customFormat="1" ht="15" customHeight="1" thickBot="1" x14ac:dyDescent="0.3">
      <c r="A69" s="52" t="s">
        <v>15</v>
      </c>
      <c r="B69" s="53" t="s">
        <v>41</v>
      </c>
      <c r="C69" s="48"/>
      <c r="D69" s="47" t="s">
        <v>44</v>
      </c>
      <c r="E69" s="152"/>
      <c r="F69" s="152"/>
      <c r="G69" s="48"/>
      <c r="H69" s="48"/>
      <c r="I69" s="48"/>
      <c r="J69" s="48"/>
      <c r="K69" s="117"/>
    </row>
    <row r="70" spans="1:11" s="71" customFormat="1" ht="15" customHeight="1" thickBot="1" x14ac:dyDescent="0.3">
      <c r="A70" s="56" t="s">
        <v>43</v>
      </c>
      <c r="B70" s="57"/>
      <c r="C70" s="58"/>
      <c r="D70" s="59" t="s">
        <v>17</v>
      </c>
      <c r="E70" s="60">
        <f>SUM(E71:E75)</f>
        <v>0</v>
      </c>
      <c r="F70" s="60">
        <f>SUM(F71:F75)</f>
        <v>3285</v>
      </c>
      <c r="G70" s="60">
        <f t="shared" ref="G70" si="18">SUM(G71:G75)</f>
        <v>26</v>
      </c>
      <c r="H70" s="112">
        <f t="shared" ref="H70" si="19">G70/F70</f>
        <v>7.914764079147641E-3</v>
      </c>
      <c r="I70" s="111">
        <f>SUM(I71:I75)</f>
        <v>26</v>
      </c>
      <c r="J70" s="60">
        <f>SUM(J71:J75)</f>
        <v>0</v>
      </c>
      <c r="K70" s="111">
        <f>SUM(K71:K75)</f>
        <v>0</v>
      </c>
    </row>
    <row r="71" spans="1:11" s="71" customFormat="1" ht="15" customHeight="1" x14ac:dyDescent="0.25">
      <c r="A71" s="65"/>
      <c r="B71" s="66"/>
      <c r="C71" s="67">
        <v>1</v>
      </c>
      <c r="D71" s="68" t="s">
        <v>18</v>
      </c>
      <c r="E71" s="69"/>
      <c r="F71" s="69"/>
      <c r="G71" s="69"/>
      <c r="H71" s="69"/>
      <c r="I71" s="69">
        <f t="shared" ref="I71" si="20">G71-J71-K71</f>
        <v>0</v>
      </c>
      <c r="J71" s="69"/>
      <c r="K71" s="69"/>
    </row>
    <row r="72" spans="1:11" s="71" customFormat="1" ht="15" customHeight="1" x14ac:dyDescent="0.25">
      <c r="A72" s="73"/>
      <c r="B72" s="74"/>
      <c r="C72" s="75">
        <v>2</v>
      </c>
      <c r="D72" s="76" t="s">
        <v>19</v>
      </c>
      <c r="E72" s="77"/>
      <c r="F72" s="77"/>
      <c r="G72" s="69"/>
      <c r="H72" s="69"/>
      <c r="I72" s="69"/>
      <c r="J72" s="69"/>
      <c r="K72" s="69"/>
    </row>
    <row r="73" spans="1:11" s="71" customFormat="1" ht="15" customHeight="1" x14ac:dyDescent="0.25">
      <c r="A73" s="73"/>
      <c r="B73" s="74"/>
      <c r="C73" s="75">
        <v>3</v>
      </c>
      <c r="D73" s="76" t="s">
        <v>28</v>
      </c>
      <c r="E73" s="77"/>
      <c r="F73" s="77">
        <v>3285</v>
      </c>
      <c r="G73" s="69">
        <v>26</v>
      </c>
      <c r="H73" s="70">
        <f t="shared" ref="H73" si="21">G73/F73</f>
        <v>7.914764079147641E-3</v>
      </c>
      <c r="I73" s="69">
        <f t="shared" ref="I73" si="22">G73-J73-K73</f>
        <v>26</v>
      </c>
      <c r="J73" s="69"/>
      <c r="K73" s="69"/>
    </row>
    <row r="74" spans="1:11" s="71" customFormat="1" ht="15" customHeight="1" x14ac:dyDescent="0.25">
      <c r="A74" s="73"/>
      <c r="B74" s="74"/>
      <c r="C74" s="75">
        <v>4</v>
      </c>
      <c r="D74" s="76" t="s">
        <v>21</v>
      </c>
      <c r="E74" s="77"/>
      <c r="F74" s="77"/>
      <c r="G74" s="69"/>
      <c r="H74" s="69"/>
      <c r="I74" s="69"/>
      <c r="J74" s="69"/>
      <c r="K74" s="69"/>
    </row>
    <row r="75" spans="1:11" s="71" customFormat="1" ht="15" customHeight="1" thickBot="1" x14ac:dyDescent="0.3">
      <c r="A75" s="73"/>
      <c r="B75" s="74"/>
      <c r="C75" s="75">
        <v>5</v>
      </c>
      <c r="D75" s="76" t="s">
        <v>22</v>
      </c>
      <c r="E75" s="77"/>
      <c r="F75" s="77"/>
      <c r="G75" s="69"/>
      <c r="H75" s="69"/>
      <c r="I75" s="69"/>
      <c r="J75" s="69"/>
      <c r="K75" s="69"/>
    </row>
    <row r="76" spans="1:11" s="71" customFormat="1" ht="15" customHeight="1" thickBot="1" x14ac:dyDescent="0.3">
      <c r="A76" s="56"/>
      <c r="B76" s="47"/>
      <c r="C76" s="121"/>
      <c r="D76" s="122" t="s">
        <v>23</v>
      </c>
      <c r="E76" s="60">
        <f>SUM(E70)</f>
        <v>0</v>
      </c>
      <c r="F76" s="60">
        <f>SUM(F70)</f>
        <v>3285</v>
      </c>
      <c r="G76" s="60">
        <f>SUM(G71:G75)</f>
        <v>26</v>
      </c>
      <c r="H76" s="60"/>
      <c r="I76" s="111">
        <f>SUM(I70)</f>
        <v>26</v>
      </c>
      <c r="J76" s="60">
        <f>SUM(J70)</f>
        <v>0</v>
      </c>
      <c r="K76" s="60">
        <f>SUM(K70)</f>
        <v>0</v>
      </c>
    </row>
    <row r="77" spans="1:11" s="71" customFormat="1" ht="15" customHeight="1" thickBot="1" x14ac:dyDescent="0.3">
      <c r="A77" s="96"/>
      <c r="B77" s="96"/>
      <c r="C77" s="97"/>
      <c r="E77" s="97"/>
      <c r="F77" s="97"/>
      <c r="G77" s="97"/>
      <c r="H77" s="97"/>
    </row>
    <row r="78" spans="1:11" s="71" customFormat="1" ht="15" customHeight="1" thickBot="1" x14ac:dyDescent="0.3">
      <c r="A78" s="52" t="s">
        <v>15</v>
      </c>
      <c r="B78" s="53" t="s">
        <v>45</v>
      </c>
      <c r="C78" s="48"/>
      <c r="D78" s="47" t="s">
        <v>46</v>
      </c>
      <c r="E78" s="48"/>
      <c r="F78" s="48"/>
      <c r="G78" s="48"/>
      <c r="H78" s="48"/>
      <c r="I78" s="117"/>
      <c r="J78" s="85"/>
      <c r="K78" s="98"/>
    </row>
    <row r="79" spans="1:11" s="71" customFormat="1" ht="15" customHeight="1" thickBot="1" x14ac:dyDescent="0.3">
      <c r="A79" s="56"/>
      <c r="B79" s="57"/>
      <c r="C79" s="58" t="s">
        <v>27</v>
      </c>
      <c r="D79" s="59" t="s">
        <v>17</v>
      </c>
      <c r="E79" s="60">
        <f>SUM(E80:E84)</f>
        <v>5235</v>
      </c>
      <c r="F79" s="60">
        <f>SUM(F80:F84)</f>
        <v>5235</v>
      </c>
      <c r="G79" s="60">
        <f t="shared" ref="G79" si="23">SUM(G80:G84)</f>
        <v>4953</v>
      </c>
      <c r="H79" s="61">
        <f t="shared" ref="H79:H82" si="24">G79/F79</f>
        <v>0.9461318051575931</v>
      </c>
      <c r="I79" s="60">
        <f>SUM(I80:I84)</f>
        <v>4953</v>
      </c>
      <c r="J79" s="85"/>
      <c r="K79" s="63">
        <f>SUM(K80:K84)</f>
        <v>0</v>
      </c>
    </row>
    <row r="80" spans="1:11" s="71" customFormat="1" ht="15" customHeight="1" x14ac:dyDescent="0.25">
      <c r="A80" s="65"/>
      <c r="B80" s="66"/>
      <c r="C80" s="67">
        <v>1</v>
      </c>
      <c r="D80" s="68" t="s">
        <v>18</v>
      </c>
      <c r="E80" s="69">
        <v>3167</v>
      </c>
      <c r="F80" s="69">
        <v>3167</v>
      </c>
      <c r="G80" s="69">
        <v>2982</v>
      </c>
      <c r="H80" s="70">
        <f t="shared" si="24"/>
        <v>0.94158509630565201</v>
      </c>
      <c r="I80" s="69">
        <f t="shared" ref="I80:I82" si="25">G80-J80-K80</f>
        <v>2982</v>
      </c>
      <c r="K80" s="134"/>
    </row>
    <row r="81" spans="1:16" s="71" customFormat="1" ht="15" customHeight="1" x14ac:dyDescent="0.25">
      <c r="A81" s="73"/>
      <c r="B81" s="74"/>
      <c r="C81" s="75">
        <v>2</v>
      </c>
      <c r="D81" s="76" t="s">
        <v>19</v>
      </c>
      <c r="E81" s="77">
        <v>538</v>
      </c>
      <c r="F81" s="77">
        <v>538</v>
      </c>
      <c r="G81" s="69">
        <v>513</v>
      </c>
      <c r="H81" s="70">
        <f t="shared" si="24"/>
        <v>0.95353159851301117</v>
      </c>
      <c r="I81" s="69">
        <f t="shared" si="25"/>
        <v>513</v>
      </c>
      <c r="J81" s="78"/>
      <c r="K81" s="106"/>
    </row>
    <row r="82" spans="1:16" s="71" customFormat="1" ht="15" customHeight="1" x14ac:dyDescent="0.25">
      <c r="A82" s="73"/>
      <c r="B82" s="74"/>
      <c r="C82" s="75">
        <v>3</v>
      </c>
      <c r="D82" s="76" t="s">
        <v>28</v>
      </c>
      <c r="E82" s="77">
        <v>1530</v>
      </c>
      <c r="F82" s="77">
        <v>1530</v>
      </c>
      <c r="G82" s="69">
        <v>1458</v>
      </c>
      <c r="H82" s="70">
        <f t="shared" si="24"/>
        <v>0.95294117647058818</v>
      </c>
      <c r="I82" s="69">
        <f t="shared" si="25"/>
        <v>1458</v>
      </c>
      <c r="K82" s="106"/>
    </row>
    <row r="83" spans="1:16" s="71" customFormat="1" ht="15" customHeight="1" x14ac:dyDescent="0.25">
      <c r="A83" s="73"/>
      <c r="B83" s="74"/>
      <c r="C83" s="75">
        <v>4</v>
      </c>
      <c r="D83" s="76" t="s">
        <v>21</v>
      </c>
      <c r="E83" s="77"/>
      <c r="F83" s="77"/>
      <c r="G83" s="69"/>
      <c r="H83" s="69"/>
      <c r="I83" s="69"/>
      <c r="J83" s="78"/>
      <c r="K83" s="153"/>
    </row>
    <row r="84" spans="1:16" s="71" customFormat="1" ht="15" customHeight="1" thickBot="1" x14ac:dyDescent="0.3">
      <c r="A84" s="73"/>
      <c r="B84" s="74"/>
      <c r="C84" s="75">
        <v>5</v>
      </c>
      <c r="D84" s="76" t="s">
        <v>22</v>
      </c>
      <c r="E84" s="77"/>
      <c r="F84" s="77"/>
      <c r="G84" s="69"/>
      <c r="H84" s="69"/>
      <c r="I84" s="69"/>
      <c r="K84" s="154"/>
    </row>
    <row r="85" spans="1:16" s="71" customFormat="1" ht="15" customHeight="1" thickBot="1" x14ac:dyDescent="0.3">
      <c r="A85" s="56"/>
      <c r="B85" s="47"/>
      <c r="C85" s="121"/>
      <c r="D85" s="122" t="s">
        <v>23</v>
      </c>
      <c r="E85" s="60">
        <f>SUM(E79)</f>
        <v>5235</v>
      </c>
      <c r="F85" s="60">
        <f>SUM(F79)</f>
        <v>5235</v>
      </c>
      <c r="G85" s="60">
        <f t="shared" ref="G85" si="26">SUM(G79)</f>
        <v>4953</v>
      </c>
      <c r="H85" s="112">
        <f>G85/F85</f>
        <v>0.9461318051575931</v>
      </c>
      <c r="I85" s="63">
        <f>SUM(I79)</f>
        <v>4953</v>
      </c>
      <c r="J85" s="117"/>
      <c r="K85" s="63">
        <f>SUM(K79)</f>
        <v>0</v>
      </c>
    </row>
    <row r="86" spans="1:16" s="71" customFormat="1" ht="15" customHeight="1" thickBot="1" x14ac:dyDescent="0.3">
      <c r="A86" s="96"/>
      <c r="B86" s="96"/>
      <c r="C86" s="97"/>
      <c r="E86" s="97"/>
      <c r="F86" s="97"/>
      <c r="G86" s="97"/>
      <c r="H86" s="97"/>
    </row>
    <row r="87" spans="1:16" s="71" customFormat="1" ht="15" customHeight="1" thickBot="1" x14ac:dyDescent="0.3">
      <c r="A87" s="87" t="s">
        <v>24</v>
      </c>
      <c r="B87" s="88"/>
      <c r="C87" s="89"/>
      <c r="D87" s="90"/>
      <c r="E87" s="93">
        <v>1</v>
      </c>
      <c r="F87" s="93">
        <v>1</v>
      </c>
      <c r="G87" s="92">
        <f>SUM(F87:F87)</f>
        <v>1</v>
      </c>
      <c r="H87" s="124">
        <f>G87/F87</f>
        <v>1</v>
      </c>
      <c r="I87" s="144">
        <v>1</v>
      </c>
      <c r="J87" s="123"/>
      <c r="K87" s="95"/>
    </row>
    <row r="88" spans="1:16" s="71" customFormat="1" ht="15" customHeight="1" thickBot="1" x14ac:dyDescent="0.3">
      <c r="A88" s="96"/>
      <c r="B88" s="96"/>
      <c r="C88" s="97"/>
      <c r="E88" s="97"/>
      <c r="F88" s="97"/>
      <c r="G88" s="97"/>
      <c r="H88" s="97"/>
    </row>
    <row r="89" spans="1:16" s="71" customFormat="1" ht="15" customHeight="1" thickBot="1" x14ac:dyDescent="0.3">
      <c r="A89" s="52" t="s">
        <v>15</v>
      </c>
      <c r="B89" s="53" t="s">
        <v>47</v>
      </c>
      <c r="C89" s="48"/>
      <c r="D89" s="47" t="s">
        <v>48</v>
      </c>
      <c r="E89" s="48"/>
      <c r="F89" s="48"/>
      <c r="G89" s="48"/>
      <c r="H89" s="48"/>
      <c r="I89" s="117"/>
      <c r="J89" s="85"/>
      <c r="K89" s="98"/>
    </row>
    <row r="90" spans="1:16" s="71" customFormat="1" ht="15" customHeight="1" thickBot="1" x14ac:dyDescent="0.3">
      <c r="A90" s="56"/>
      <c r="B90" s="57"/>
      <c r="C90" s="58"/>
      <c r="D90" s="59" t="s">
        <v>17</v>
      </c>
      <c r="E90" s="60">
        <f>SUM(E91:E95)</f>
        <v>1392</v>
      </c>
      <c r="F90" s="60">
        <f>SUM(F91:F95)</f>
        <v>1497</v>
      </c>
      <c r="G90" s="60">
        <f t="shared" ref="G90" si="27">SUM(G91:G95)</f>
        <v>1334</v>
      </c>
      <c r="H90" s="61">
        <f>G90/F90</f>
        <v>0.89111556446225781</v>
      </c>
      <c r="I90" s="60">
        <f>SUM(I91:I95)</f>
        <v>1334</v>
      </c>
      <c r="J90" s="60">
        <f>SUM(J91:J95)</f>
        <v>0</v>
      </c>
      <c r="K90" s="63">
        <f>SUM(K91:K95)</f>
        <v>0</v>
      </c>
    </row>
    <row r="91" spans="1:16" s="71" customFormat="1" ht="15" customHeight="1" x14ac:dyDescent="0.25">
      <c r="A91" s="65"/>
      <c r="B91" s="66"/>
      <c r="C91" s="67">
        <v>1</v>
      </c>
      <c r="D91" s="68" t="s">
        <v>18</v>
      </c>
      <c r="E91" s="69"/>
      <c r="F91" s="69"/>
      <c r="G91" s="69"/>
      <c r="H91" s="69"/>
      <c r="I91" s="69"/>
      <c r="K91" s="134"/>
    </row>
    <row r="92" spans="1:16" s="71" customFormat="1" ht="15" customHeight="1" x14ac:dyDescent="0.25">
      <c r="A92" s="73"/>
      <c r="B92" s="74"/>
      <c r="C92" s="75">
        <v>2</v>
      </c>
      <c r="D92" s="76" t="s">
        <v>19</v>
      </c>
      <c r="E92" s="77"/>
      <c r="F92" s="77"/>
      <c r="G92" s="69"/>
      <c r="H92" s="69"/>
      <c r="I92" s="69"/>
      <c r="J92" s="101"/>
      <c r="K92" s="102"/>
    </row>
    <row r="93" spans="1:16" s="71" customFormat="1" ht="15" customHeight="1" x14ac:dyDescent="0.25">
      <c r="A93" s="73"/>
      <c r="B93" s="74"/>
      <c r="C93" s="75">
        <v>3</v>
      </c>
      <c r="D93" s="76" t="s">
        <v>28</v>
      </c>
      <c r="E93" s="77">
        <v>130</v>
      </c>
      <c r="F93" s="77">
        <v>235</v>
      </c>
      <c r="G93" s="69">
        <v>224</v>
      </c>
      <c r="H93" s="70">
        <f t="shared" ref="H93:H94" si="28">G93/F93</f>
        <v>0.95319148936170217</v>
      </c>
      <c r="I93" s="69">
        <f t="shared" ref="I93:I95" si="29">G93-J93-K93</f>
        <v>224</v>
      </c>
      <c r="J93" s="78"/>
      <c r="K93" s="155"/>
      <c r="L93" s="71">
        <v>191</v>
      </c>
      <c r="M93" s="71" t="s">
        <v>49</v>
      </c>
      <c r="N93" s="71">
        <v>26</v>
      </c>
      <c r="O93" s="71">
        <v>7</v>
      </c>
      <c r="P93" s="80"/>
    </row>
    <row r="94" spans="1:16" s="71" customFormat="1" ht="15" customHeight="1" x14ac:dyDescent="0.25">
      <c r="A94" s="73"/>
      <c r="B94" s="74"/>
      <c r="C94" s="67">
        <v>4</v>
      </c>
      <c r="D94" s="76" t="s">
        <v>21</v>
      </c>
      <c r="E94" s="77">
        <v>1262</v>
      </c>
      <c r="F94" s="77">
        <v>1262</v>
      </c>
      <c r="G94" s="69">
        <v>1110</v>
      </c>
      <c r="H94" s="70">
        <f t="shared" si="28"/>
        <v>0.87955625990491282</v>
      </c>
      <c r="I94" s="69">
        <f t="shared" si="29"/>
        <v>1110</v>
      </c>
      <c r="K94" s="153"/>
      <c r="L94" s="71">
        <v>1110</v>
      </c>
      <c r="P94" s="80"/>
    </row>
    <row r="95" spans="1:16" s="71" customFormat="1" ht="15" customHeight="1" x14ac:dyDescent="0.25">
      <c r="A95" s="73"/>
      <c r="B95" s="74"/>
      <c r="C95" s="75">
        <v>5</v>
      </c>
      <c r="D95" s="76" t="s">
        <v>22</v>
      </c>
      <c r="E95" s="77"/>
      <c r="F95" s="77"/>
      <c r="G95" s="69"/>
      <c r="H95" s="70"/>
      <c r="I95" s="69">
        <f t="shared" si="29"/>
        <v>0</v>
      </c>
      <c r="J95" s="156"/>
      <c r="K95" s="157"/>
    </row>
    <row r="96" spans="1:16" s="71" customFormat="1" ht="15" customHeight="1" thickBot="1" x14ac:dyDescent="0.3">
      <c r="A96" s="73"/>
      <c r="B96" s="74"/>
      <c r="C96" s="75"/>
      <c r="D96" s="76" t="s">
        <v>50</v>
      </c>
      <c r="E96" s="77"/>
      <c r="F96" s="77"/>
      <c r="G96" s="69"/>
      <c r="H96" s="69"/>
      <c r="I96" s="69"/>
      <c r="J96" s="158"/>
      <c r="K96" s="159"/>
    </row>
    <row r="97" spans="1:11" s="71" customFormat="1" ht="15" customHeight="1" thickBot="1" x14ac:dyDescent="0.3">
      <c r="A97" s="56"/>
      <c r="B97" s="57"/>
      <c r="C97" s="83"/>
      <c r="D97" s="84" t="s">
        <v>23</v>
      </c>
      <c r="E97" s="60">
        <f>SUM(E90)</f>
        <v>1392</v>
      </c>
      <c r="F97" s="60">
        <f>SUM(F90)</f>
        <v>1497</v>
      </c>
      <c r="G97" s="60">
        <f t="shared" ref="G97" si="30">SUM(G90)</f>
        <v>1334</v>
      </c>
      <c r="H97" s="61">
        <f>G97/F97</f>
        <v>0.89111556446225781</v>
      </c>
      <c r="I97" s="60">
        <f>SUM(I90)</f>
        <v>1334</v>
      </c>
      <c r="J97" s="111">
        <f>SUM(J90)</f>
        <v>0</v>
      </c>
      <c r="K97" s="63">
        <f>SUM(K90)</f>
        <v>0</v>
      </c>
    </row>
    <row r="98" spans="1:11" s="71" customFormat="1" ht="15" customHeight="1" x14ac:dyDescent="0.25">
      <c r="A98" s="96"/>
      <c r="B98" s="96"/>
      <c r="C98" s="97"/>
      <c r="E98" s="97"/>
      <c r="F98" s="97"/>
      <c r="G98" s="97"/>
      <c r="H98" s="97"/>
    </row>
    <row r="99" spans="1:11" s="71" customFormat="1" ht="15" customHeight="1" thickBot="1" x14ac:dyDescent="0.3">
      <c r="A99" s="96"/>
      <c r="B99" s="96"/>
      <c r="C99" s="97"/>
      <c r="E99" s="97"/>
      <c r="F99" s="97"/>
      <c r="G99" s="97"/>
      <c r="H99" s="97"/>
    </row>
    <row r="100" spans="1:11" s="167" customFormat="1" ht="16.5" thickBot="1" x14ac:dyDescent="0.3">
      <c r="A100" s="160"/>
      <c r="B100" s="161"/>
      <c r="C100" s="162"/>
      <c r="D100" s="163" t="s">
        <v>51</v>
      </c>
      <c r="E100" s="164">
        <f>SUM(E33,E15,E43,E53,E65,E85,E97)</f>
        <v>32755</v>
      </c>
      <c r="F100" s="164">
        <f>SUM(F33,F15,F43,F53,F65,F76,F85,F97)</f>
        <v>52079</v>
      </c>
      <c r="G100" s="164">
        <f>SUM(G33,G15,G43,G53,G65,G85,G97)</f>
        <v>25986</v>
      </c>
      <c r="H100" s="165">
        <f>G100/F100</f>
        <v>0.49897271452984887</v>
      </c>
      <c r="I100" s="164">
        <f>SUM(I33,I15,I43,I53,I65,I85,I97)</f>
        <v>25778</v>
      </c>
      <c r="J100" s="164">
        <f>SUM(J33,J15,J43,J53,J65,J85,J97)</f>
        <v>0</v>
      </c>
      <c r="K100" s="166">
        <f>SUM(K33,K15,K43,K53,K65,K85,K97)</f>
        <v>208</v>
      </c>
    </row>
    <row r="102" spans="1:11" x14ac:dyDescent="0.25">
      <c r="D102" s="169"/>
      <c r="E102" s="169" t="s">
        <v>52</v>
      </c>
      <c r="F102" s="169">
        <f>SUM(F10,F20,F38,F48,F60,F80,F91)</f>
        <v>12545</v>
      </c>
      <c r="G102" s="169">
        <f>SUM(G10,G20,G38,G48,G60,G80,G91)</f>
        <v>11881</v>
      </c>
    </row>
    <row r="103" spans="1:11" x14ac:dyDescent="0.25">
      <c r="D103" s="169"/>
      <c r="E103" s="169" t="s">
        <v>53</v>
      </c>
      <c r="F103" s="169">
        <f>SUM(F11,F21,F39,F49,F61,F81,F92)</f>
        <v>1833</v>
      </c>
      <c r="G103" s="169">
        <f>SUM(G11,G21,G39,G49,G61,G81,G92)</f>
        <v>1788</v>
      </c>
    </row>
    <row r="104" spans="1:11" x14ac:dyDescent="0.25">
      <c r="E104" s="169" t="s">
        <v>54</v>
      </c>
      <c r="F104" s="169">
        <f>SUM(F12,F22,F40,F50,F62,F73,F82,F93)</f>
        <v>14109</v>
      </c>
      <c r="G104" s="169">
        <f>SUM(G12,G22,G40,G50,G62,G73,G82,G93)</f>
        <v>9030</v>
      </c>
    </row>
    <row r="105" spans="1:11" x14ac:dyDescent="0.25">
      <c r="E105" s="169" t="s">
        <v>55</v>
      </c>
      <c r="F105" s="169">
        <f>SUM(F13,F31,F41,F51,F63,F83,F94)</f>
        <v>1262</v>
      </c>
      <c r="G105" s="169">
        <f>SUM(G13,G31,G41,G51,G63,G83,G94)</f>
        <v>1110</v>
      </c>
    </row>
    <row r="106" spans="1:11" x14ac:dyDescent="0.25">
      <c r="E106" s="169" t="s">
        <v>56</v>
      </c>
      <c r="F106" s="169">
        <f>SUM(F14,F32,F42,F52,F64,F84,F95)</f>
        <v>22330</v>
      </c>
      <c r="G106" s="169">
        <f>SUM(G14,G32,G42,G52,G64,G84,G95)</f>
        <v>2203</v>
      </c>
    </row>
    <row r="107" spans="1:11" x14ac:dyDescent="0.25">
      <c r="E107" s="169" t="s">
        <v>57</v>
      </c>
      <c r="F107" s="169">
        <f>SUM(F102:F106)</f>
        <v>52079</v>
      </c>
      <c r="G107" s="169">
        <f>SUM(G102:G106)</f>
        <v>26012</v>
      </c>
    </row>
  </sheetData>
  <mergeCells count="10">
    <mergeCell ref="H2:H4"/>
    <mergeCell ref="I2:I4"/>
    <mergeCell ref="J2:J4"/>
    <mergeCell ref="K2:K4"/>
    <mergeCell ref="A2:A3"/>
    <mergeCell ref="B2:B3"/>
    <mergeCell ref="C2:C3"/>
    <mergeCell ref="E2:E4"/>
    <mergeCell ref="F2:F4"/>
    <mergeCell ref="G2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önk. műk fea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2021-05-28T10:00:18Z</dcterms:created>
  <dcterms:modified xsi:type="dcterms:W3CDTF">2021-05-28T10:00:45Z</dcterms:modified>
</cp:coreProperties>
</file>