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4BE4A572-F6EA-4569-AA62-53B601BE45CB}" xr6:coauthVersionLast="45" xr6:coauthVersionMax="45" xr10:uidLastSave="{00000000-0000-0000-0000-000000000000}"/>
  <bookViews>
    <workbookView xWindow="-120" yWindow="-120" windowWidth="21840" windowHeight="13140" xr2:uid="{B549279D-0650-43B8-919A-65EA623A9100}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0" i="1" l="1"/>
  <c r="F40" i="1" s="1"/>
  <c r="D40" i="1"/>
  <c r="C40" i="1"/>
  <c r="E38" i="1"/>
  <c r="F38" i="1" s="1"/>
  <c r="D38" i="1"/>
  <c r="C38" i="1"/>
  <c r="C37" i="1" s="1"/>
  <c r="E37" i="1"/>
  <c r="F37" i="1" s="1"/>
  <c r="D37" i="1"/>
  <c r="E36" i="1"/>
  <c r="F36" i="1" s="1"/>
  <c r="D36" i="1"/>
  <c r="C36" i="1"/>
  <c r="E35" i="1"/>
  <c r="F35" i="1" s="1"/>
  <c r="D35" i="1"/>
  <c r="D39" i="1" s="1"/>
  <c r="D41" i="1" s="1"/>
  <c r="C35" i="1"/>
  <c r="C39" i="1" s="1"/>
  <c r="C41" i="1" s="1"/>
  <c r="C31" i="1"/>
  <c r="E29" i="1"/>
  <c r="D29" i="1"/>
  <c r="D27" i="1" s="1"/>
  <c r="C29" i="1"/>
  <c r="E27" i="1"/>
  <c r="E31" i="1" s="1"/>
  <c r="C27" i="1"/>
  <c r="F25" i="1"/>
  <c r="F24" i="1"/>
  <c r="E24" i="1"/>
  <c r="D24" i="1"/>
  <c r="D31" i="1" s="1"/>
  <c r="C24" i="1"/>
  <c r="F22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F18" i="1" s="1"/>
  <c r="D18" i="1"/>
  <c r="C18" i="1"/>
  <c r="E17" i="1"/>
  <c r="F17" i="1" s="1"/>
  <c r="D17" i="1"/>
  <c r="C17" i="1"/>
  <c r="E16" i="1"/>
  <c r="F16" i="1" s="1"/>
  <c r="D16" i="1"/>
  <c r="C16" i="1"/>
  <c r="E15" i="1"/>
  <c r="F15" i="1" s="1"/>
  <c r="D15" i="1"/>
  <c r="C15" i="1"/>
  <c r="E14" i="1"/>
  <c r="F14" i="1" s="1"/>
  <c r="D14" i="1"/>
  <c r="C14" i="1"/>
  <c r="E13" i="1"/>
  <c r="D13" i="1"/>
  <c r="D12" i="1" s="1"/>
  <c r="C13" i="1"/>
  <c r="C12" i="1" s="1"/>
  <c r="E11" i="1"/>
  <c r="D11" i="1"/>
  <c r="C11" i="1"/>
  <c r="F11" i="1" s="1"/>
  <c r="E10" i="1"/>
  <c r="D10" i="1"/>
  <c r="C10" i="1"/>
  <c r="F10" i="1" s="1"/>
  <c r="E9" i="1"/>
  <c r="D9" i="1"/>
  <c r="F31" i="1" l="1"/>
  <c r="D23" i="1"/>
  <c r="D32" i="1" s="1"/>
  <c r="C9" i="1"/>
  <c r="E12" i="1"/>
  <c r="F12" i="1" s="1"/>
  <c r="F19" i="1"/>
  <c r="E39" i="1"/>
  <c r="F9" i="1" l="1"/>
  <c r="C23" i="1"/>
  <c r="C32" i="1" s="1"/>
  <c r="F39" i="1"/>
  <c r="E41" i="1"/>
  <c r="F41" i="1" s="1"/>
  <c r="E23" i="1"/>
  <c r="F23" i="1" l="1"/>
  <c r="E32" i="1"/>
  <c r="F32" i="1" s="1"/>
</calcChain>
</file>

<file path=xl/sharedStrings.xml><?xml version="1.0" encoding="utf-8"?>
<sst xmlns="http://schemas.openxmlformats.org/spreadsheetml/2006/main" count="74" uniqueCount="62">
  <si>
    <t>1. melléklet</t>
  </si>
  <si>
    <t>az 12/2019. (XI.28.) önkormányzati rendelethez</t>
  </si>
  <si>
    <t>Balatonakali Önkormányzat 2019. évi költségvetési összesített konszolidált főösszesítő</t>
  </si>
  <si>
    <t>adatok Ft-ban</t>
  </si>
  <si>
    <t>Sor-   sz</t>
  </si>
  <si>
    <t>Megnevezés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</si>
  <si>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</si>
  <si>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</si>
  <si>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</si>
  <si>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mód./eredeti előirány. (%)</t>
  </si>
  <si>
    <t>A.</t>
  </si>
  <si>
    <t>B.</t>
  </si>
  <si>
    <t>C.</t>
  </si>
  <si>
    <t>D.</t>
  </si>
  <si>
    <t>E.</t>
  </si>
  <si>
    <t>F.</t>
  </si>
  <si>
    <t>BEVÉTELEK</t>
  </si>
  <si>
    <t>I.</t>
  </si>
  <si>
    <t>Működési célú támogatások államháztartáson belülről</t>
  </si>
  <si>
    <t>1.</t>
  </si>
  <si>
    <t>Önkormányzatok működési támogatásai</t>
  </si>
  <si>
    <t>2.</t>
  </si>
  <si>
    <t>Egyéb működési célú támogatások államháztartáson belülről</t>
  </si>
  <si>
    <t>II.</t>
  </si>
  <si>
    <t>Felhalmozási célú támogatások államháztartáson belülről</t>
  </si>
  <si>
    <t>Felhalmozási célú önkormányzati támogatások</t>
  </si>
  <si>
    <t>Egyéb felhalmozási célú támogatások államháztartáson belülről</t>
  </si>
  <si>
    <t>III.</t>
  </si>
  <si>
    <t>Közhatalmi bevételek</t>
  </si>
  <si>
    <t>Vagyoni típusú adók</t>
  </si>
  <si>
    <t>Termékek és szolgáltatások adói</t>
  </si>
  <si>
    <t>3.</t>
  </si>
  <si>
    <t>Egyéb közhatalmi bevételek</t>
  </si>
  <si>
    <t>IV.</t>
  </si>
  <si>
    <t>Működési bevételek</t>
  </si>
  <si>
    <t>V.</t>
  </si>
  <si>
    <t>Felhalmozási bevételek</t>
  </si>
  <si>
    <t>VI. </t>
  </si>
  <si>
    <t>Működési célú átvett pénzeszköz</t>
  </si>
  <si>
    <t>VII.</t>
  </si>
  <si>
    <t>Felhalmozási célú átvett pénzeszköz</t>
  </si>
  <si>
    <t>Költségvetési bevételek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</si>
  <si>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</si>
  <si>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</si>
  <si>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</si>
  <si>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</si>
  <si>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</si>
  <si>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Költségvetési hiány külső finanszírozása</t>
  </si>
  <si>
    <t>Hitel, kölcsön felvétele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</si>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</sst>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3" fontId="4" fillId="0" borderId="12" xfId="0" applyNumberFormat="1" applyFont="1" applyBorder="1" applyAlignment="1">
      <alignment horizontal="right" vertical="center"/>
    </xf>
    <xf numFmtId="9" fontId="4" fillId="0" borderId="13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3" fontId="4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right" vertical="center"/>
    </xf>
    <xf numFmtId="9" fontId="6" fillId="0" borderId="13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4" fillId="0" borderId="19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/>
    </xf>
    <xf numFmtId="9" fontId="4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vertical="center"/>
    </xf>
    <xf numFmtId="3" fontId="4" fillId="0" borderId="22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9" fontId="6" fillId="0" borderId="18" xfId="0" applyNumberFormat="1" applyFon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right" vertical="center"/>
    </xf>
    <xf numFmtId="9" fontId="6" fillId="2" borderId="18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9" fontId="5" fillId="0" borderId="18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4" fillId="0" borderId="33" xfId="0" applyNumberFormat="1" applyFont="1" applyBorder="1" applyAlignment="1">
      <alignment vertical="center"/>
    </xf>
    <xf numFmtId="3" fontId="0" fillId="0" borderId="0" xfId="0" applyNumberFormat="1"/>
    <xf numFmtId="3" fontId="6" fillId="0" borderId="34" xfId="0" applyNumberFormat="1" applyFont="1" applyBorder="1" applyAlignment="1">
      <alignment vertical="center"/>
    </xf>
    <xf numFmtId="0" fontId="6" fillId="2" borderId="35" xfId="0" applyFont="1" applyFill="1" applyBorder="1" applyAlignment="1">
      <alignment horizontal="center" vertical="center"/>
    </xf>
    <xf numFmtId="3" fontId="6" fillId="2" borderId="36" xfId="0" applyNumberFormat="1" applyFont="1" applyFill="1" applyBorder="1" applyAlignment="1">
      <alignment vertical="center"/>
    </xf>
    <xf numFmtId="9" fontId="6" fillId="2" borderId="37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/>
      <sheetData sheetId="1">
        <row r="9">
          <cell r="C9">
            <v>78494085</v>
          </cell>
          <cell r="D9">
            <v>78494090</v>
          </cell>
          <cell r="E9">
            <v>80049914</v>
          </cell>
        </row>
        <row r="18">
          <cell r="C18">
            <v>60031463</v>
          </cell>
          <cell r="D18">
            <v>60031463</v>
          </cell>
          <cell r="E18">
            <v>60031463</v>
          </cell>
        </row>
        <row r="25">
          <cell r="C25">
            <v>162385204</v>
          </cell>
          <cell r="D25">
            <v>162385199</v>
          </cell>
          <cell r="E25">
            <v>162385199</v>
          </cell>
        </row>
        <row r="28">
          <cell r="C28">
            <v>2303903</v>
          </cell>
          <cell r="D28">
            <v>2303903</v>
          </cell>
          <cell r="E28">
            <v>2303903</v>
          </cell>
        </row>
      </sheetData>
      <sheetData sheetId="2"/>
      <sheetData sheetId="3">
        <row r="18">
          <cell r="D18">
            <v>243722682</v>
          </cell>
          <cell r="E18">
            <v>260218876</v>
          </cell>
          <cell r="F18">
            <v>272659384</v>
          </cell>
        </row>
      </sheetData>
      <sheetData sheetId="4"/>
      <sheetData sheetId="5"/>
      <sheetData sheetId="6">
        <row r="36">
          <cell r="D36">
            <v>60040523</v>
          </cell>
          <cell r="E36">
            <v>38987329</v>
          </cell>
          <cell r="F36">
            <v>50018363</v>
          </cell>
        </row>
        <row r="37">
          <cell r="D37">
            <v>184855892</v>
          </cell>
          <cell r="E37">
            <v>190623892</v>
          </cell>
          <cell r="F37">
            <v>169599350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</row>
        <row r="59">
          <cell r="D59">
            <v>2303903</v>
          </cell>
          <cell r="E59">
            <v>2303903</v>
          </cell>
          <cell r="F59">
            <v>2303903</v>
          </cell>
        </row>
        <row r="68">
          <cell r="D68">
            <v>62551911</v>
          </cell>
          <cell r="E68">
            <v>62551911</v>
          </cell>
          <cell r="F68">
            <v>63070071</v>
          </cell>
        </row>
        <row r="69">
          <cell r="D69">
            <v>6685746</v>
          </cell>
          <cell r="E69">
            <v>6685746</v>
          </cell>
          <cell r="F69">
            <v>7456456</v>
          </cell>
        </row>
        <row r="71">
          <cell r="D71">
            <v>0</v>
          </cell>
          <cell r="E71">
            <v>0</v>
          </cell>
          <cell r="F71">
            <v>0</v>
          </cell>
        </row>
        <row r="72">
          <cell r="D72">
            <v>36925688</v>
          </cell>
          <cell r="E72">
            <v>36925688</v>
          </cell>
          <cell r="F72">
            <v>33612394</v>
          </cell>
        </row>
        <row r="74">
          <cell r="D74">
            <v>54500000</v>
          </cell>
          <cell r="E74">
            <v>54500000</v>
          </cell>
          <cell r="F74">
            <v>54500000</v>
          </cell>
        </row>
        <row r="75">
          <cell r="D75">
            <v>41000000</v>
          </cell>
          <cell r="E75">
            <v>41000000</v>
          </cell>
          <cell r="F75">
            <v>41000000</v>
          </cell>
        </row>
        <row r="79">
          <cell r="D79">
            <v>500000</v>
          </cell>
          <cell r="E79">
            <v>500000</v>
          </cell>
          <cell r="F79">
            <v>500000</v>
          </cell>
        </row>
        <row r="90">
          <cell r="D90">
            <v>0</v>
          </cell>
          <cell r="E90">
            <v>0</v>
          </cell>
          <cell r="F90">
            <v>0</v>
          </cell>
        </row>
        <row r="92">
          <cell r="D92">
            <v>0</v>
          </cell>
          <cell r="E92">
            <v>0</v>
          </cell>
          <cell r="F92">
            <v>744600</v>
          </cell>
        </row>
        <row r="94">
          <cell r="D94">
            <v>860000</v>
          </cell>
          <cell r="E94">
            <v>2071000</v>
          </cell>
          <cell r="F94">
            <v>7566000</v>
          </cell>
        </row>
        <row r="98">
          <cell r="D98">
            <v>0</v>
          </cell>
          <cell r="E98">
            <v>0</v>
          </cell>
          <cell r="F98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0031-3C90-4DCF-9076-4A26655985EA}">
  <dimension ref="A1:H42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6" width="9.7109375" style="1" customWidth="1"/>
    <col min="8" max="8" width="11.140625" bestFit="1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">
      <c r="G2" s="2" t="s">
        <v>1</v>
      </c>
    </row>
    <row r="3" spans="1:7" s="1" customFormat="1" ht="15" customHeight="1" x14ac:dyDescent="0.2">
      <c r="A3" s="3"/>
    </row>
    <row r="4" spans="1:7" s="1" customFormat="1" ht="15" customHeight="1" x14ac:dyDescent="0.2">
      <c r="A4" s="4" t="s">
        <v>2</v>
      </c>
      <c r="B4" s="4"/>
      <c r="C4" s="4"/>
      <c r="D4" s="4"/>
      <c r="E4" s="4"/>
      <c r="F4" s="4"/>
    </row>
    <row r="5" spans="1:7" s="1" customFormat="1" ht="15" customHeight="1" thickBot="1" x14ac:dyDescent="0.25">
      <c r="A5" s="3"/>
      <c r="B5" s="3"/>
      <c r="C5" s="3"/>
      <c r="D5" s="3"/>
      <c r="E5" s="3"/>
      <c r="F5" s="5" t="s">
        <v>3</v>
      </c>
    </row>
    <row r="6" spans="1:7" ht="47.25" thickTop="1" x14ac:dyDescent="0.2">
      <c r="A6" s="6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9" t="s">
        <v>9</v>
      </c>
    </row>
    <row r="7" spans="1:7" ht="15" customHeight="1" thickBot="1" x14ac:dyDescent="0.25">
      <c r="A7" s="10" t="s">
        <v>10</v>
      </c>
      <c r="B7" s="11" t="s">
        <v>11</v>
      </c>
      <c r="C7" s="12" t="s">
        <v>12</v>
      </c>
      <c r="D7" s="12" t="s">
        <v>13</v>
      </c>
      <c r="E7" s="13" t="s">
        <v>14</v>
      </c>
      <c r="F7" s="14" t="s">
        <v>15</v>
      </c>
      <c r="G7" s="15"/>
    </row>
    <row r="8" spans="1:7" ht="15" customHeight="1" thickTop="1" x14ac:dyDescent="0.2">
      <c r="A8" s="16" t="s">
        <v>16</v>
      </c>
      <c r="B8" s="17"/>
      <c r="C8" s="17"/>
      <c r="D8" s="17"/>
      <c r="E8" s="17"/>
      <c r="F8" s="18"/>
      <c r="G8" s="15"/>
    </row>
    <row r="9" spans="1:7" ht="15" customHeight="1" x14ac:dyDescent="0.2">
      <c r="A9" s="19" t="s">
        <v>17</v>
      </c>
      <c r="B9" s="20" t="s">
        <v>18</v>
      </c>
      <c r="C9" s="21">
        <f t="shared" ref="C9:E9" si="0">SUM(C10:C11)</f>
        <v>69237657</v>
      </c>
      <c r="D9" s="21">
        <f t="shared" si="0"/>
        <v>69237657</v>
      </c>
      <c r="E9" s="21">
        <f t="shared" si="0"/>
        <v>70526527</v>
      </c>
      <c r="F9" s="22">
        <f>E9/C9</f>
        <v>1.0186151590889334</v>
      </c>
      <c r="G9" s="15"/>
    </row>
    <row r="10" spans="1:7" ht="15" customHeight="1" x14ac:dyDescent="0.2">
      <c r="A10" s="23" t="s">
        <v>19</v>
      </c>
      <c r="B10" s="24" t="s">
        <v>20</v>
      </c>
      <c r="C10" s="25">
        <f>'[1]7.sz. melléklet'!D68</f>
        <v>62551911</v>
      </c>
      <c r="D10" s="25">
        <f>'[1]7.sz. melléklet'!E68</f>
        <v>62551911</v>
      </c>
      <c r="E10" s="25">
        <f>'[1]7.sz. melléklet'!F68</f>
        <v>63070071</v>
      </c>
      <c r="F10" s="26">
        <f t="shared" ref="F10:F12" si="1">E10/C10</f>
        <v>1.0082836797743877</v>
      </c>
      <c r="G10" s="15"/>
    </row>
    <row r="11" spans="1:7" ht="24" x14ac:dyDescent="0.2">
      <c r="A11" s="23" t="s">
        <v>21</v>
      </c>
      <c r="B11" s="27" t="s">
        <v>22</v>
      </c>
      <c r="C11" s="25">
        <f>'[1]7.sz. melléklet'!D69</f>
        <v>6685746</v>
      </c>
      <c r="D11" s="25">
        <f>'[1]7.sz. melléklet'!E69</f>
        <v>6685746</v>
      </c>
      <c r="E11" s="25">
        <f>'[1]7.sz. melléklet'!F69</f>
        <v>7456456</v>
      </c>
      <c r="F11" s="26">
        <f t="shared" si="1"/>
        <v>1.1152765899272872</v>
      </c>
      <c r="G11" s="15"/>
    </row>
    <row r="12" spans="1:7" ht="24" x14ac:dyDescent="0.2">
      <c r="A12" s="19" t="s">
        <v>23</v>
      </c>
      <c r="B12" s="28" t="s">
        <v>24</v>
      </c>
      <c r="C12" s="21">
        <f t="shared" ref="C12:E12" si="2">SUM(C13:C14)</f>
        <v>36925688</v>
      </c>
      <c r="D12" s="21">
        <f t="shared" si="2"/>
        <v>36925688</v>
      </c>
      <c r="E12" s="21">
        <f t="shared" si="2"/>
        <v>33612394</v>
      </c>
      <c r="F12" s="22">
        <f t="shared" si="1"/>
        <v>0.91027129948127172</v>
      </c>
      <c r="G12" s="15"/>
    </row>
    <row r="13" spans="1:7" ht="15" customHeight="1" x14ac:dyDescent="0.2">
      <c r="A13" s="23" t="s">
        <v>19</v>
      </c>
      <c r="B13" s="24" t="s">
        <v>25</v>
      </c>
      <c r="C13" s="25">
        <f>'[1]7.sz. melléklet'!D71</f>
        <v>0</v>
      </c>
      <c r="D13" s="25">
        <f>'[1]7.sz. melléklet'!E71</f>
        <v>0</v>
      </c>
      <c r="E13" s="25">
        <f>'[1]7.sz. melléklet'!F71</f>
        <v>0</v>
      </c>
      <c r="F13" s="22"/>
      <c r="G13" s="15"/>
    </row>
    <row r="14" spans="1:7" ht="24" x14ac:dyDescent="0.2">
      <c r="A14" s="23" t="s">
        <v>21</v>
      </c>
      <c r="B14" s="27" t="s">
        <v>26</v>
      </c>
      <c r="C14" s="25">
        <f>'[1]7.sz. melléklet'!D72</f>
        <v>36925688</v>
      </c>
      <c r="D14" s="25">
        <f>'[1]7.sz. melléklet'!E72</f>
        <v>36925688</v>
      </c>
      <c r="E14" s="25">
        <f>'[1]7.sz. melléklet'!F72</f>
        <v>33612394</v>
      </c>
      <c r="F14" s="26">
        <f t="shared" ref="F14:F19" si="3">E14/C14</f>
        <v>0.91027129948127172</v>
      </c>
      <c r="G14" s="15"/>
    </row>
    <row r="15" spans="1:7" ht="15" customHeight="1" x14ac:dyDescent="0.2">
      <c r="A15" s="19" t="s">
        <v>27</v>
      </c>
      <c r="B15" s="29" t="s">
        <v>28</v>
      </c>
      <c r="C15" s="30">
        <f t="shared" ref="C15:E15" si="4">SUM(C16:C18)</f>
        <v>96000000</v>
      </c>
      <c r="D15" s="30">
        <f t="shared" si="4"/>
        <v>96000000</v>
      </c>
      <c r="E15" s="30">
        <f t="shared" si="4"/>
        <v>96000000</v>
      </c>
      <c r="F15" s="22">
        <f t="shared" si="3"/>
        <v>1</v>
      </c>
      <c r="G15" s="15"/>
    </row>
    <row r="16" spans="1:7" ht="15" customHeight="1" x14ac:dyDescent="0.2">
      <c r="A16" s="31" t="s">
        <v>19</v>
      </c>
      <c r="B16" s="32" t="s">
        <v>29</v>
      </c>
      <c r="C16" s="33">
        <f>'[1]7.sz. melléklet'!D74</f>
        <v>54500000</v>
      </c>
      <c r="D16" s="33">
        <f>'[1]7.sz. melléklet'!E74</f>
        <v>54500000</v>
      </c>
      <c r="E16" s="33">
        <f>'[1]7.sz. melléklet'!F74</f>
        <v>54500000</v>
      </c>
      <c r="F16" s="34">
        <f t="shared" si="3"/>
        <v>1</v>
      </c>
      <c r="G16" s="15"/>
    </row>
    <row r="17" spans="1:7" ht="15" customHeight="1" x14ac:dyDescent="0.2">
      <c r="A17" s="31" t="s">
        <v>21</v>
      </c>
      <c r="B17" s="32" t="s">
        <v>30</v>
      </c>
      <c r="C17" s="33">
        <f>'[1]7.sz. melléklet'!D75</f>
        <v>41000000</v>
      </c>
      <c r="D17" s="33">
        <f>'[1]7.sz. melléklet'!E75</f>
        <v>41000000</v>
      </c>
      <c r="E17" s="33">
        <f>'[1]7.sz. melléklet'!F75</f>
        <v>41000000</v>
      </c>
      <c r="F17" s="34">
        <f t="shared" si="3"/>
        <v>1</v>
      </c>
      <c r="G17" s="15"/>
    </row>
    <row r="18" spans="1:7" ht="15" customHeight="1" x14ac:dyDescent="0.2">
      <c r="A18" s="31" t="s">
        <v>31</v>
      </c>
      <c r="B18" s="32" t="s">
        <v>32</v>
      </c>
      <c r="C18" s="33">
        <f>'[1]7.sz. melléklet'!D79</f>
        <v>500000</v>
      </c>
      <c r="D18" s="33">
        <f>'[1]7.sz. melléklet'!E79</f>
        <v>500000</v>
      </c>
      <c r="E18" s="33">
        <f>'[1]7.sz. melléklet'!F79</f>
        <v>500000</v>
      </c>
      <c r="F18" s="34">
        <f t="shared" si="3"/>
        <v>1</v>
      </c>
      <c r="G18" s="15"/>
    </row>
    <row r="19" spans="1:7" ht="15" customHeight="1" x14ac:dyDescent="0.2">
      <c r="A19" s="19" t="s">
        <v>33</v>
      </c>
      <c r="B19" s="35" t="s">
        <v>34</v>
      </c>
      <c r="C19" s="21">
        <f>'[1]2.sz. melléklet'!C9</f>
        <v>78494085</v>
      </c>
      <c r="D19" s="21">
        <f>'[1]2.sz. melléklet'!D9</f>
        <v>78494090</v>
      </c>
      <c r="E19" s="21">
        <f>'[1]2.sz. melléklet'!E9</f>
        <v>80049914</v>
      </c>
      <c r="F19" s="22">
        <f t="shared" si="3"/>
        <v>1.0198209712235005</v>
      </c>
      <c r="G19" s="15"/>
    </row>
    <row r="20" spans="1:7" ht="15" customHeight="1" x14ac:dyDescent="0.2">
      <c r="A20" s="19" t="s">
        <v>35</v>
      </c>
      <c r="B20" s="20" t="s">
        <v>36</v>
      </c>
      <c r="C20" s="21">
        <f>'[1]7.sz. melléklet'!D90</f>
        <v>0</v>
      </c>
      <c r="D20" s="21">
        <f>'[1]7.sz. melléklet'!E90</f>
        <v>0</v>
      </c>
      <c r="E20" s="21">
        <f>'[1]7.sz. melléklet'!F90</f>
        <v>0</v>
      </c>
      <c r="F20" s="22"/>
      <c r="G20" s="15"/>
    </row>
    <row r="21" spans="1:7" ht="15" customHeight="1" x14ac:dyDescent="0.2">
      <c r="A21" s="19" t="s">
        <v>37</v>
      </c>
      <c r="B21" s="20" t="s">
        <v>38</v>
      </c>
      <c r="C21" s="21">
        <f>'[1]7.sz. melléklet'!D92</f>
        <v>0</v>
      </c>
      <c r="D21" s="21">
        <f>'[1]7.sz. melléklet'!E92</f>
        <v>0</v>
      </c>
      <c r="E21" s="21">
        <f>'[1]7.sz. melléklet'!F92</f>
        <v>744600</v>
      </c>
      <c r="F21" s="22"/>
      <c r="G21" s="15"/>
    </row>
    <row r="22" spans="1:7" ht="15" customHeight="1" x14ac:dyDescent="0.2">
      <c r="A22" s="19" t="s">
        <v>39</v>
      </c>
      <c r="B22" s="20" t="s">
        <v>40</v>
      </c>
      <c r="C22" s="21">
        <f>'[1]7.sz. melléklet'!D94</f>
        <v>860000</v>
      </c>
      <c r="D22" s="21">
        <f>'[1]7.sz. melléklet'!E94</f>
        <v>2071000</v>
      </c>
      <c r="E22" s="21">
        <f>'[1]7.sz. melléklet'!F94</f>
        <v>7566000</v>
      </c>
      <c r="F22" s="22">
        <f t="shared" ref="F22:F25" si="5">E22/C22</f>
        <v>8.797674418604652</v>
      </c>
      <c r="G22" s="15"/>
    </row>
    <row r="23" spans="1:7" ht="15" customHeight="1" x14ac:dyDescent="0.2">
      <c r="A23" s="36" t="s">
        <v>41</v>
      </c>
      <c r="B23" s="36"/>
      <c r="C23" s="37">
        <f t="shared" ref="C23:E23" si="6">C19+C15+C9+C20+C12+C21+C22</f>
        <v>281517430</v>
      </c>
      <c r="D23" s="37">
        <f t="shared" si="6"/>
        <v>282728435</v>
      </c>
      <c r="E23" s="37">
        <f t="shared" si="6"/>
        <v>288499435</v>
      </c>
      <c r="F23" s="38">
        <f t="shared" si="5"/>
        <v>1.0248013240245906</v>
      </c>
      <c r="G23" s="15"/>
    </row>
    <row r="24" spans="1:7" ht="15" customHeight="1" x14ac:dyDescent="0.2">
      <c r="A24" s="39" t="s">
        <v>39</v>
      </c>
      <c r="B24" s="20" t="s">
        <v>42</v>
      </c>
      <c r="C24" s="40">
        <f>'[1]2.sz. melléklet'!C18+'[1]2.sz. melléklet'!C25+'[1]2.sz. melléklet'!C28</f>
        <v>224720570</v>
      </c>
      <c r="D24" s="40">
        <f>'[1]2.sz. melléklet'!D18+'[1]2.sz. melléklet'!D25+'[1]2.sz. melléklet'!D28</f>
        <v>224720565</v>
      </c>
      <c r="E24" s="40">
        <f>'[1]2.sz. melléklet'!E18+'[1]2.sz. melléklet'!E25+'[1]2.sz. melléklet'!E28</f>
        <v>224720565</v>
      </c>
      <c r="F24" s="41">
        <f t="shared" si="5"/>
        <v>0.99999997775014549</v>
      </c>
      <c r="G24" s="42"/>
    </row>
    <row r="25" spans="1:7" ht="15" customHeight="1" x14ac:dyDescent="0.2">
      <c r="A25" s="39"/>
      <c r="B25" s="20" t="s">
        <v>43</v>
      </c>
      <c r="C25" s="40"/>
      <c r="D25" s="40"/>
      <c r="E25" s="40"/>
      <c r="F25" s="41" t="e">
        <f t="shared" si="5"/>
        <v>#DIV/0!</v>
      </c>
      <c r="G25" s="42"/>
    </row>
    <row r="26" spans="1:7" ht="15" customHeight="1" x14ac:dyDescent="0.2">
      <c r="A26" s="43" t="s">
        <v>44</v>
      </c>
      <c r="B26" s="20" t="s">
        <v>45</v>
      </c>
      <c r="C26" s="44">
        <v>0</v>
      </c>
      <c r="D26" s="44">
        <v>0</v>
      </c>
      <c r="E26" s="44">
        <v>0</v>
      </c>
      <c r="F26" s="45"/>
      <c r="G26" s="15"/>
    </row>
    <row r="27" spans="1:7" ht="15" customHeight="1" x14ac:dyDescent="0.2">
      <c r="A27" s="46" t="s">
        <v>46</v>
      </c>
      <c r="B27" s="20" t="s">
        <v>47</v>
      </c>
      <c r="C27" s="47">
        <f>SUM(C28:C30)</f>
        <v>0</v>
      </c>
      <c r="D27" s="47">
        <f>SUM(D28:D30)</f>
        <v>0</v>
      </c>
      <c r="E27" s="47">
        <f>SUM(E28:E30)</f>
        <v>0</v>
      </c>
      <c r="F27" s="48"/>
      <c r="G27" s="42"/>
    </row>
    <row r="28" spans="1:7" ht="15" customHeight="1" x14ac:dyDescent="0.2">
      <c r="A28" s="49" t="s">
        <v>19</v>
      </c>
      <c r="B28" s="24" t="s">
        <v>48</v>
      </c>
      <c r="C28" s="50"/>
      <c r="D28" s="50"/>
      <c r="E28" s="50"/>
      <c r="F28" s="51"/>
      <c r="G28" s="42"/>
    </row>
    <row r="29" spans="1:7" ht="15" customHeight="1" x14ac:dyDescent="0.2">
      <c r="A29" s="23" t="s">
        <v>21</v>
      </c>
      <c r="B29" s="24" t="s">
        <v>49</v>
      </c>
      <c r="C29" s="52">
        <f>'[1]7.sz. melléklet'!D98</f>
        <v>0</v>
      </c>
      <c r="D29" s="52">
        <f>'[1]7.sz. melléklet'!E98</f>
        <v>0</v>
      </c>
      <c r="E29" s="52">
        <f>'[1]7.sz. melléklet'!F98</f>
        <v>0</v>
      </c>
      <c r="F29" s="53"/>
      <c r="G29" s="15"/>
    </row>
    <row r="30" spans="1:7" ht="15" customHeight="1" x14ac:dyDescent="0.2">
      <c r="A30" s="23" t="s">
        <v>31</v>
      </c>
      <c r="B30" s="24" t="s">
        <v>50</v>
      </c>
      <c r="C30" s="54"/>
      <c r="D30" s="54"/>
      <c r="E30" s="54"/>
      <c r="F30" s="55"/>
      <c r="G30" s="15"/>
    </row>
    <row r="31" spans="1:7" ht="15" customHeight="1" x14ac:dyDescent="0.2">
      <c r="A31" s="36" t="s">
        <v>51</v>
      </c>
      <c r="B31" s="36"/>
      <c r="C31" s="37">
        <f t="shared" ref="C31:E31" si="7">SUM(C24:C27)</f>
        <v>224720570</v>
      </c>
      <c r="D31" s="37">
        <f t="shared" si="7"/>
        <v>224720565</v>
      </c>
      <c r="E31" s="37">
        <f t="shared" si="7"/>
        <v>224720565</v>
      </c>
      <c r="F31" s="56">
        <f t="shared" ref="F31:F32" si="8">E31/C31</f>
        <v>0.99999997775014549</v>
      </c>
      <c r="G31" s="15"/>
    </row>
    <row r="32" spans="1:7" ht="15" customHeight="1" x14ac:dyDescent="0.2">
      <c r="A32" s="57" t="s">
        <v>52</v>
      </c>
      <c r="B32" s="57"/>
      <c r="C32" s="58">
        <f>C31+C23</f>
        <v>506238000</v>
      </c>
      <c r="D32" s="58">
        <f>D31+D23</f>
        <v>507449000</v>
      </c>
      <c r="E32" s="58">
        <f>E31+E23</f>
        <v>513220000</v>
      </c>
      <c r="F32" s="59">
        <f t="shared" si="8"/>
        <v>1.0137919318581379</v>
      </c>
      <c r="G32" s="15"/>
    </row>
    <row r="33" spans="1:8" ht="15" customHeight="1" x14ac:dyDescent="0.2">
      <c r="A33" s="60"/>
      <c r="B33" s="61"/>
      <c r="C33" s="62"/>
      <c r="D33" s="62"/>
      <c r="E33" s="62"/>
      <c r="F33" s="63"/>
      <c r="G33" s="15"/>
    </row>
    <row r="34" spans="1:8" ht="15" customHeight="1" x14ac:dyDescent="0.2">
      <c r="A34" s="64" t="s">
        <v>53</v>
      </c>
      <c r="B34" s="65"/>
      <c r="C34" s="65"/>
      <c r="D34" s="65"/>
      <c r="E34" s="65"/>
      <c r="F34" s="66"/>
      <c r="G34" s="15"/>
    </row>
    <row r="35" spans="1:8" ht="15" customHeight="1" x14ac:dyDescent="0.2">
      <c r="A35" s="67" t="s">
        <v>17</v>
      </c>
      <c r="B35" s="35" t="s">
        <v>54</v>
      </c>
      <c r="C35" s="68">
        <f>'[1]4.sz. melléklet'!D18</f>
        <v>243722682</v>
      </c>
      <c r="D35" s="68">
        <f>'[1]4.sz. melléklet'!E18</f>
        <v>260218876</v>
      </c>
      <c r="E35" s="68">
        <f>'[1]4.sz. melléklet'!F18</f>
        <v>272659384</v>
      </c>
      <c r="F35" s="22">
        <f t="shared" ref="F35:F41" si="9">E35/C35</f>
        <v>1.1187279811732911</v>
      </c>
      <c r="G35" s="15"/>
      <c r="H35" s="69"/>
    </row>
    <row r="36" spans="1:8" ht="15" customHeight="1" x14ac:dyDescent="0.2">
      <c r="A36" s="19" t="s">
        <v>23</v>
      </c>
      <c r="B36" s="20" t="s">
        <v>55</v>
      </c>
      <c r="C36" s="21">
        <f>'[1]7.sz. melléklet'!D37+'[1]7.sz. melléklet'!D44+'[1]7.sz. melléklet'!D48</f>
        <v>200170892</v>
      </c>
      <c r="D36" s="21">
        <f>'[1]7.sz. melléklet'!E37+'[1]7.sz. melléklet'!E44+'[1]7.sz. melléklet'!E48</f>
        <v>205938892</v>
      </c>
      <c r="E36" s="21">
        <f>'[1]7.sz. melléklet'!F37+'[1]7.sz. melléklet'!F44+'[1]7.sz. melléklet'!F48</f>
        <v>188238350</v>
      </c>
      <c r="F36" s="22">
        <f t="shared" si="9"/>
        <v>0.9403882258765176</v>
      </c>
      <c r="G36" s="15"/>
    </row>
    <row r="37" spans="1:8" ht="15" customHeight="1" x14ac:dyDescent="0.2">
      <c r="A37" s="19" t="s">
        <v>27</v>
      </c>
      <c r="B37" s="20" t="s">
        <v>56</v>
      </c>
      <c r="C37" s="47">
        <f t="shared" ref="C37:E37" si="10">SUM(C38:C38)</f>
        <v>60040523</v>
      </c>
      <c r="D37" s="47">
        <f t="shared" si="10"/>
        <v>38987329</v>
      </c>
      <c r="E37" s="47">
        <f t="shared" si="10"/>
        <v>50018363</v>
      </c>
      <c r="F37" s="22">
        <f t="shared" si="9"/>
        <v>0.8330767371896477</v>
      </c>
      <c r="G37" s="15"/>
    </row>
    <row r="38" spans="1:8" ht="15" customHeight="1" x14ac:dyDescent="0.2">
      <c r="A38" s="23" t="s">
        <v>19</v>
      </c>
      <c r="B38" s="24" t="s">
        <v>57</v>
      </c>
      <c r="C38" s="25">
        <f>'[1]7.sz. melléklet'!D36</f>
        <v>60040523</v>
      </c>
      <c r="D38" s="25">
        <f>'[1]7.sz. melléklet'!E36</f>
        <v>38987329</v>
      </c>
      <c r="E38" s="25">
        <f>'[1]7.sz. melléklet'!F36</f>
        <v>50018363</v>
      </c>
      <c r="F38" s="26">
        <f t="shared" si="9"/>
        <v>0.8330767371896477</v>
      </c>
      <c r="G38" s="15"/>
    </row>
    <row r="39" spans="1:8" ht="15" customHeight="1" x14ac:dyDescent="0.2">
      <c r="A39" s="36" t="s">
        <v>58</v>
      </c>
      <c r="B39" s="36"/>
      <c r="C39" s="70">
        <f t="shared" ref="C39:E39" si="11">C35+C36+C37</f>
        <v>503934097</v>
      </c>
      <c r="D39" s="70">
        <f t="shared" si="11"/>
        <v>505145097</v>
      </c>
      <c r="E39" s="70">
        <f t="shared" si="11"/>
        <v>510916097</v>
      </c>
      <c r="F39" s="22">
        <f t="shared" si="9"/>
        <v>1.013854986280081</v>
      </c>
      <c r="G39" s="15"/>
    </row>
    <row r="40" spans="1:8" ht="15" customHeight="1" x14ac:dyDescent="0.2">
      <c r="A40" s="43" t="s">
        <v>59</v>
      </c>
      <c r="B40" s="20" t="s">
        <v>60</v>
      </c>
      <c r="C40" s="47">
        <f>'[1]7.sz. melléklet'!D59</f>
        <v>2303903</v>
      </c>
      <c r="D40" s="47">
        <f>'[1]7.sz. melléklet'!E59</f>
        <v>2303903</v>
      </c>
      <c r="E40" s="47">
        <f>'[1]7.sz. melléklet'!F59</f>
        <v>2303903</v>
      </c>
      <c r="F40" s="22">
        <f t="shared" si="9"/>
        <v>1</v>
      </c>
      <c r="G40" s="15"/>
    </row>
    <row r="41" spans="1:8" s="75" customFormat="1" ht="15" customHeight="1" thickBot="1" x14ac:dyDescent="0.25">
      <c r="A41" s="71" t="s">
        <v>61</v>
      </c>
      <c r="B41" s="71"/>
      <c r="C41" s="72">
        <f t="shared" ref="C41:E41" si="12">C39+C40</f>
        <v>506238000</v>
      </c>
      <c r="D41" s="72">
        <f t="shared" si="12"/>
        <v>507449000</v>
      </c>
      <c r="E41" s="72">
        <f t="shared" si="12"/>
        <v>513220000</v>
      </c>
      <c r="F41" s="73">
        <f t="shared" si="9"/>
        <v>1.0137919318581379</v>
      </c>
      <c r="G41" s="74"/>
    </row>
    <row r="42" spans="1:8" ht="13.5" thickTop="1" x14ac:dyDescent="0.2"/>
  </sheetData>
  <sheetProtection selectLockedCells="1" selectUnlockedCells="1"/>
  <mergeCells count="15">
    <mergeCell ref="A41:B41"/>
    <mergeCell ref="G24:G25"/>
    <mergeCell ref="G27:G28"/>
    <mergeCell ref="A31:B31"/>
    <mergeCell ref="A32:B32"/>
    <mergeCell ref="A34:F34"/>
    <mergeCell ref="A39:B39"/>
    <mergeCell ref="A4:F4"/>
    <mergeCell ref="A8:F8"/>
    <mergeCell ref="A23:B23"/>
    <mergeCell ref="A24:A25"/>
    <mergeCell ref="C24:C25"/>
    <mergeCell ref="D24:D25"/>
    <mergeCell ref="E24:E25"/>
    <mergeCell ref="F24:F25"/>
  </mergeCells>
  <pageMargins left="0.23622047244094491" right="0.23622047244094491" top="0.74803149606299213" bottom="0.74803149606299213" header="0.31496062992125984" footer="0.31496062992125984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2019-11-27T13:44:01Z</dcterms:created>
  <dcterms:modified xsi:type="dcterms:W3CDTF">2019-11-27T13:44:14Z</dcterms:modified>
</cp:coreProperties>
</file>