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6" tabRatio="986"/>
  </bookViews>
  <sheets>
    <sheet name="1.Bevétel" sheetId="1" r:id="rId1"/>
    <sheet name="2.Kiadások" sheetId="2" r:id="rId2"/>
    <sheet name="3.mérleg" sheetId="3" r:id="rId3"/>
    <sheet name="4. cofog" sheetId="4" r:id="rId4"/>
    <sheet name="5. ovi" sheetId="5" r:id="rId5"/>
    <sheet name="8. ovi mérleg" sheetId="6" r:id="rId6"/>
    <sheet name="9.-10.-11.mell." sheetId="7" r:id="rId7"/>
  </sheets>
  <calcPr calcId="145621"/>
</workbook>
</file>

<file path=xl/calcChain.xml><?xml version="1.0" encoding="utf-8"?>
<calcChain xmlns="http://schemas.openxmlformats.org/spreadsheetml/2006/main">
  <c r="C34" i="7" l="1"/>
  <c r="C26" i="7"/>
  <c r="C15" i="7"/>
  <c r="C8" i="7"/>
  <c r="F9" i="6"/>
  <c r="C9" i="6"/>
  <c r="F8" i="6"/>
  <c r="D48" i="5"/>
  <c r="C48" i="5"/>
  <c r="C37" i="5"/>
  <c r="D23" i="5"/>
  <c r="F10" i="6" s="1"/>
  <c r="C23" i="5"/>
  <c r="C29" i="5" s="1"/>
  <c r="D10" i="5"/>
  <c r="C10" i="5"/>
  <c r="D8" i="5"/>
  <c r="D12" i="5" s="1"/>
  <c r="C8" i="5"/>
  <c r="C12" i="5" s="1"/>
  <c r="C32" i="4"/>
  <c r="D31" i="4"/>
  <c r="D33" i="4" s="1"/>
  <c r="C31" i="4"/>
  <c r="C27" i="4"/>
  <c r="C25" i="4"/>
  <c r="C24" i="4"/>
  <c r="C23" i="4"/>
  <c r="C22" i="4"/>
  <c r="C21" i="4"/>
  <c r="C20" i="4"/>
  <c r="F15" i="3"/>
  <c r="F14" i="3"/>
  <c r="C14" i="3"/>
  <c r="F13" i="3"/>
  <c r="C13" i="3"/>
  <c r="F9" i="3"/>
  <c r="F8" i="3"/>
  <c r="D50" i="2"/>
  <c r="C50" i="2"/>
  <c r="D33" i="2"/>
  <c r="F12" i="3" s="1"/>
  <c r="C33" i="2"/>
  <c r="D25" i="2"/>
  <c r="D26" i="2" s="1"/>
  <c r="C25" i="2"/>
  <c r="C26" i="2" s="1"/>
  <c r="C42" i="2" s="1"/>
  <c r="D15" i="2"/>
  <c r="F10" i="3" s="1"/>
  <c r="C15" i="2"/>
  <c r="D45" i="1"/>
  <c r="C12" i="3" s="1"/>
  <c r="C45" i="1"/>
  <c r="D43" i="1"/>
  <c r="C11" i="3" s="1"/>
  <c r="C43" i="1"/>
  <c r="C48" i="1" s="1"/>
  <c r="D41" i="1"/>
  <c r="C10" i="3" s="1"/>
  <c r="C41" i="1"/>
  <c r="D36" i="1"/>
  <c r="C6" i="4" s="1"/>
  <c r="C36" i="1"/>
  <c r="C28" i="1"/>
  <c r="D23" i="1"/>
  <c r="D19" i="1"/>
  <c r="D16" i="1"/>
  <c r="C5" i="4" s="1"/>
  <c r="C33" i="4" s="1"/>
  <c r="F11" i="3" l="1"/>
  <c r="D42" i="2"/>
  <c r="F18" i="3"/>
  <c r="F11" i="6"/>
  <c r="C11" i="6" s="1"/>
  <c r="C10" i="6" s="1"/>
  <c r="D28" i="1"/>
  <c r="C8" i="3" s="1"/>
  <c r="C18" i="3" s="1"/>
  <c r="C9" i="3"/>
  <c r="D29" i="5"/>
  <c r="D48" i="1" l="1"/>
</calcChain>
</file>

<file path=xl/sharedStrings.xml><?xml version="1.0" encoding="utf-8"?>
<sst xmlns="http://schemas.openxmlformats.org/spreadsheetml/2006/main" count="429" uniqueCount="224">
  <si>
    <t>2016. évi bevételek forrásonkénti megoszlása</t>
  </si>
  <si>
    <t>Sorszám</t>
  </si>
  <si>
    <t>Bevételi források megnevezése</t>
  </si>
  <si>
    <t>2015. évi előirányzat eFt</t>
  </si>
  <si>
    <t>2016. évi előirányzat eFt</t>
  </si>
  <si>
    <t>A</t>
  </si>
  <si>
    <t>B</t>
  </si>
  <si>
    <t>C</t>
  </si>
  <si>
    <t>D</t>
  </si>
  <si>
    <t>1.</t>
  </si>
  <si>
    <t>- Zöldterület-gazdálkodással kapcsolatos feladatok támogatása</t>
  </si>
  <si>
    <t>2.</t>
  </si>
  <si>
    <t>- Közvilágítás fenntartásának támogatása</t>
  </si>
  <si>
    <t>3.</t>
  </si>
  <si>
    <t>- Köztemető fenntartással kapcsolatos feladatok támogatása</t>
  </si>
  <si>
    <t>4.</t>
  </si>
  <si>
    <t>- Közutak fenntartásának támogatása</t>
  </si>
  <si>
    <t>5.</t>
  </si>
  <si>
    <t>- Egyéb önkormányzati feladatok támogatása</t>
  </si>
  <si>
    <t>6.</t>
  </si>
  <si>
    <t>- Lakott külterülettel kapcsolatos feladatok támogatása</t>
  </si>
  <si>
    <t>7.</t>
  </si>
  <si>
    <t>- Üdülőhelyi feladatok támogatása</t>
  </si>
  <si>
    <t>8.</t>
  </si>
  <si>
    <t>- Kiegészítő támogatás</t>
  </si>
  <si>
    <t>9.</t>
  </si>
  <si>
    <t>- 2015. évről áthúzódó bérkompenzáció</t>
  </si>
  <si>
    <t>10.</t>
  </si>
  <si>
    <t>Helyi önkormányzat működésének általános támogatása</t>
  </si>
  <si>
    <t>11.</t>
  </si>
  <si>
    <t>- Óvodapedagógusok és közvetlenül segítők bértámogatása</t>
  </si>
  <si>
    <t>12.</t>
  </si>
  <si>
    <t>- Óvoda működtetési támogatás</t>
  </si>
  <si>
    <t>13.</t>
  </si>
  <si>
    <t>Települési önkormányzat egyes köznevelési feladatainak támogatása</t>
  </si>
  <si>
    <t>14.</t>
  </si>
  <si>
    <t>- Gyermekétkeztetési feladatok támogatása</t>
  </si>
  <si>
    <t>15.</t>
  </si>
  <si>
    <t>- Szociális feladatok egyéb támogatása</t>
  </si>
  <si>
    <t>16.</t>
  </si>
  <si>
    <t>- Szünidei gyermekétkeztetés támogatása</t>
  </si>
  <si>
    <t>17.</t>
  </si>
  <si>
    <t>Önkormányzat szociális, gyermekétkeztetési feladatainak támogatása</t>
  </si>
  <si>
    <t>18.</t>
  </si>
  <si>
    <t>Kulturális feladatok támogatása</t>
  </si>
  <si>
    <t>19.</t>
  </si>
  <si>
    <t>Kiegészítő támogatások</t>
  </si>
  <si>
    <t>20.</t>
  </si>
  <si>
    <t>Előző évi póttámogatás</t>
  </si>
  <si>
    <t>21.</t>
  </si>
  <si>
    <t>Közfoglalkoztatás támogatása</t>
  </si>
  <si>
    <t>22.</t>
  </si>
  <si>
    <t>Működési célú támogatások államháztartáson belülről</t>
  </si>
  <si>
    <t>23.</t>
  </si>
  <si>
    <t>- Építményadó</t>
  </si>
  <si>
    <t>24.</t>
  </si>
  <si>
    <t>- Magánszemélyek kommunális adója</t>
  </si>
  <si>
    <t>25.</t>
  </si>
  <si>
    <t>- Iparűzési adó</t>
  </si>
  <si>
    <t>26.</t>
  </si>
  <si>
    <t>- Gépjárműadó 40%</t>
  </si>
  <si>
    <t>27.</t>
  </si>
  <si>
    <t>- Bírság</t>
  </si>
  <si>
    <t>28.</t>
  </si>
  <si>
    <t>- Talajterhelési díj</t>
  </si>
  <si>
    <t>29.</t>
  </si>
  <si>
    <t>- Pótlék</t>
  </si>
  <si>
    <t>30.</t>
  </si>
  <si>
    <t>Közhatalmi bevételek</t>
  </si>
  <si>
    <t>31.</t>
  </si>
  <si>
    <t>Szolgáltatási díjak</t>
  </si>
  <si>
    <t>32.</t>
  </si>
  <si>
    <t>Tulajdonosi bevételek (bérleti díjak)</t>
  </si>
  <si>
    <t>33.</t>
  </si>
  <si>
    <t>Ellátási díjak (térítési díjak)</t>
  </si>
  <si>
    <t>34.</t>
  </si>
  <si>
    <t>Kamatbevételek</t>
  </si>
  <si>
    <t>35.</t>
  </si>
  <si>
    <t>Működési bevételek</t>
  </si>
  <si>
    <t>36.</t>
  </si>
  <si>
    <t>Egyéb működési célú átvett pénzeszközök</t>
  </si>
  <si>
    <t>37.</t>
  </si>
  <si>
    <t>Működési célú átvett pénzeszközök</t>
  </si>
  <si>
    <t>38.</t>
  </si>
  <si>
    <t>Csatorna érdekeltségi hozzájárulás</t>
  </si>
  <si>
    <t>39.</t>
  </si>
  <si>
    <t>Felhalmozási célú átvett pénzeszközök</t>
  </si>
  <si>
    <t>40.</t>
  </si>
  <si>
    <t>Tartalék</t>
  </si>
  <si>
    <t>41.</t>
  </si>
  <si>
    <t>Államháztartáson belüli megelőlegezések</t>
  </si>
  <si>
    <t>42.</t>
  </si>
  <si>
    <t>Bevételek mindösszesen:</t>
  </si>
  <si>
    <t>I.     2016. évi Kiadások</t>
  </si>
  <si>
    <t>Ssz.</t>
  </si>
  <si>
    <t>Megnevezés</t>
  </si>
  <si>
    <t>Személyi juttatások</t>
  </si>
  <si>
    <t>Munkaadót terhelő járulékok</t>
  </si>
  <si>
    <t>Készletbeszerzés</t>
  </si>
  <si>
    <t>Kommunikációs szolgáltatások</t>
  </si>
  <si>
    <t>Szolgáltatási kiadások</t>
  </si>
  <si>
    <t>Különféle befizetések és egyéb dologi kiadások</t>
  </si>
  <si>
    <t>áfa</t>
  </si>
  <si>
    <t>Dologi kiadások összesen</t>
  </si>
  <si>
    <t>Betegséggel kapcsolatos ellátások (ápolási díj)</t>
  </si>
  <si>
    <t>Munkanélküli aktív korúak ellátása (rendsz.szoc.seg. FHT)</t>
  </si>
  <si>
    <t>Lakhatással kapcsolatos ellátások (lak.fenn.tám.)</t>
  </si>
  <si>
    <t>Gyermekvédelmi pénzbeni és természetbeni ellátások</t>
  </si>
  <si>
    <t>- Települési támogatás (átm, temetési, születési, rendkívüli, első lakás)</t>
  </si>
  <si>
    <t>- Tanulmányi hozzájárulás (Arany János, Bursa)</t>
  </si>
  <si>
    <t>- Gyermekek tanulmányainak támogatása</t>
  </si>
  <si>
    <t>- Szociális tűzifa támogatás</t>
  </si>
  <si>
    <t>- Szoc.Szolg. Átadott pénzeszköz</t>
  </si>
  <si>
    <t>Egyéb szociális pénzbeni ellátások összesen</t>
  </si>
  <si>
    <t>Ellátottak pénzbeli juttatásai</t>
  </si>
  <si>
    <t>Közös hivatal támogatása</t>
  </si>
  <si>
    <t>Tapolca Környéki Önkormányzati Társulásnak átadott pénzeszköz</t>
  </si>
  <si>
    <t>Fogorvosi ellátás támogatása</t>
  </si>
  <si>
    <t>Civil szervezeteknek átadott pénzeszköz</t>
  </si>
  <si>
    <t>Háziorvosi ügyeleti ellátás támogatása</t>
  </si>
  <si>
    <t>Kölcsön nyújtása háztartásoknak</t>
  </si>
  <si>
    <t>Egyéb működési célú kiadások</t>
  </si>
  <si>
    <t>Felhalmozási célú átadott pénzeszköz (Bakonykarszt)</t>
  </si>
  <si>
    <t>Beruházások</t>
  </si>
  <si>
    <t>Felújítások</t>
  </si>
  <si>
    <t>Óvoda finanszírozása</t>
  </si>
  <si>
    <t>Állami támogatás megelőlegezés visszafizetése</t>
  </si>
  <si>
    <t>Kiadások mindösszesen:</t>
  </si>
  <si>
    <t>II.    Költségvetési létszámkeret</t>
  </si>
  <si>
    <t>Teljes munkaidőben foglalkoztatottak</t>
  </si>
  <si>
    <t>2015. év</t>
  </si>
  <si>
    <t>2016. év</t>
  </si>
  <si>
    <t>- községgazdálkodás</t>
  </si>
  <si>
    <t>- Közösségi Ház</t>
  </si>
  <si>
    <t>Közfoglalkoztatott</t>
  </si>
  <si>
    <t>Tiszteletdíjas polgármester</t>
  </si>
  <si>
    <t>Létszámkeret összesen:</t>
  </si>
  <si>
    <t>Taliándörögd Község Önkormányzata 2016. évi költségvetési előirányzatainak mérlege</t>
  </si>
  <si>
    <t>Bevételek</t>
  </si>
  <si>
    <t>Eredeti előirányzat eFt</t>
  </si>
  <si>
    <t>Kiadások</t>
  </si>
  <si>
    <t>F</t>
  </si>
  <si>
    <t>Dologi kiadások</t>
  </si>
  <si>
    <t>Állami támogatás megelőlegezése</t>
  </si>
  <si>
    <t>Állami támogatás megelőlegezés visszaírása</t>
  </si>
  <si>
    <t>Feladat megnevezése</t>
  </si>
  <si>
    <t>Bevételek előirányzata eFt</t>
  </si>
  <si>
    <t>Kiadások előirányzata eFt</t>
  </si>
  <si>
    <t>Önkormányzat általános támogatása</t>
  </si>
  <si>
    <t>Önkormányzati igazgatás</t>
  </si>
  <si>
    <t>Köztemető fenntartás, működtetés</t>
  </si>
  <si>
    <t>Önkormányzati vagyonnal való gazdálkodás</t>
  </si>
  <si>
    <t>Közutak, hidak fenntartása</t>
  </si>
  <si>
    <t>Közvilágítás</t>
  </si>
  <si>
    <t>Zöldterület-gazdálkodás</t>
  </si>
  <si>
    <t>Város- és községgazdálkodás</t>
  </si>
  <si>
    <t>Háziorvosi alapellátás</t>
  </si>
  <si>
    <t>Háziorvosi ügyeleti ellátás</t>
  </si>
  <si>
    <t>Fogorvosi alapellátás</t>
  </si>
  <si>
    <t>Szálláshely szolgáltatás :DD</t>
  </si>
  <si>
    <t>Közművelődés - közösségi és társadalmi részvétel fejlesztése</t>
  </si>
  <si>
    <t>Civil szervezetek támogatása</t>
  </si>
  <si>
    <t>Óvodai nevelés, ellátás szakmai feladatai</t>
  </si>
  <si>
    <t>Óvodai nevelés, ellátás működtetési feladatai</t>
  </si>
  <si>
    <t>Gyermekétkeztetési feladatok támogatása</t>
  </si>
  <si>
    <t>Óvodai intézményi étkeztetés</t>
  </si>
  <si>
    <t>Iskolai intézményi étkeztetés</t>
  </si>
  <si>
    <t>Szünidei gyermekétkeztetés</t>
  </si>
  <si>
    <t>Hozzájárulás pénzbeli szociális ellátásokhoz</t>
  </si>
  <si>
    <t>Betegséggel kapcsolatos pénzbeni ellátások támogatása</t>
  </si>
  <si>
    <t>Lakásfenntartással, lakhatással összefüggő ellátások</t>
  </si>
  <si>
    <t>Egyéb szociális pénzbeni ellátások (települési támogatások)</t>
  </si>
  <si>
    <t>Állami támogatás megelőlegezés</t>
  </si>
  <si>
    <t>Kiadások összesen:</t>
  </si>
  <si>
    <t>- óvodai térítési díj</t>
  </si>
  <si>
    <t>- átvett pénzeszköz</t>
  </si>
  <si>
    <t>Bevételek összesen:</t>
  </si>
  <si>
    <t>- Készletbeszerzés</t>
  </si>
  <si>
    <t>- Kommunikációs szolgáltatások</t>
  </si>
  <si>
    <t>- Szolgáltatási kiadások</t>
  </si>
  <si>
    <t>- Általános forgalmi adó</t>
  </si>
  <si>
    <t>- Egyéb folyó kiadások</t>
  </si>
  <si>
    <t>fő</t>
  </si>
  <si>
    <t>- óvodapedagógus</t>
  </si>
  <si>
    <t>- dajka</t>
  </si>
  <si>
    <t>- konyhai kisegítő</t>
  </si>
  <si>
    <t>I. Bevételek</t>
  </si>
  <si>
    <t>ö s s z e s e n :</t>
  </si>
  <si>
    <t>Taliándörögdi Napköziotthonos Óvoda 2016. évi költségvetési előirányzatainak mérlege</t>
  </si>
  <si>
    <t>J</t>
  </si>
  <si>
    <t>Óvoda finanszírozási bevétele</t>
  </si>
  <si>
    <t>Támogatási cél megnevezése</t>
  </si>
  <si>
    <t>ezer Ft</t>
  </si>
  <si>
    <t>- Közös hivatal támogatás átadása</t>
  </si>
  <si>
    <t>- Kistérségi Társulásnak átadott pénzeszköz</t>
  </si>
  <si>
    <t>- Fogorvosi ellátás támogatása</t>
  </si>
  <si>
    <t>- Műk.c.pénzeszk.átadás nonprofit szervezetnek</t>
  </si>
  <si>
    <t>-- Polgárőrség</t>
  </si>
  <si>
    <t>-- Taliándörögd-Halimba SE</t>
  </si>
  <si>
    <t>-- A Völgy Egyesület</t>
  </si>
  <si>
    <t>-- Tűzoltó Egyesület</t>
  </si>
  <si>
    <t>-- Katasztrófavédelem</t>
  </si>
  <si>
    <t>-- Mozgáskorlátozott Egyesület, Éltető Balaton-felv. Egy.</t>
  </si>
  <si>
    <t>EGYÉB MŰKÖDÉSI CÉLÚ KIADÁSOK ÖSSZESEN:</t>
  </si>
  <si>
    <t>Felújítási cél megnevezése</t>
  </si>
  <si>
    <t>Belterületi utak, utcák felújítása</t>
  </si>
  <si>
    <t>Csapadékvíz elvezető árkok felújítása</t>
  </si>
  <si>
    <t>Közösségi Ház felújítás (önrész)</t>
  </si>
  <si>
    <t>FELÚJÍTÁSOK ÖSSZESEN:</t>
  </si>
  <si>
    <t>Beruházási cél megnevezése</t>
  </si>
  <si>
    <t>Traktor, pótkocsi, sószóró, kasza, hóeke, pótkocsi (önrész)</t>
  </si>
  <si>
    <t>BERUHÁZÁSOK ÖSSZESEN:</t>
  </si>
  <si>
    <t>1. melléklet a 2/2016.(II.15.) önkormányzati rendelethez</t>
  </si>
  <si>
    <t>2. melléklet a 2/2016.(II.15.) önkormányzati rendelethez</t>
  </si>
  <si>
    <t>3. melléklet a 2/2016.(II.15.)  önkormányzati rendelethez</t>
  </si>
  <si>
    <t>4. melléklet a 2/2016.(II.15.) önkormányzati rendelethez</t>
  </si>
  <si>
    <t>5. melléklet a 2/2016.(II.15.) önkormányzati rendelethez</t>
  </si>
  <si>
    <t>6. melléklet a 2/2016.(II.15.) önkormányzati rendelethet</t>
  </si>
  <si>
    <t>7. melléklet a 2/2016.(II.15.)önkormányzati rendelethez</t>
  </si>
  <si>
    <t>2016. évi bevételek és kiadások feladatonként</t>
  </si>
  <si>
    <t>9. melléklet a 2/2016.(II.15.) önkormányzati rendelethez</t>
  </si>
  <si>
    <t>10. melléklet a 2/2016.(II.15.) önkormányzati rendelethez</t>
  </si>
  <si>
    <t>11. melléklet az 2/2016.(II.15.) önkormányzati rendelethez</t>
  </si>
  <si>
    <t xml:space="preserve">n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</si>
</sst>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E"/>
      <family val="2"/>
      <charset val="238"/>
    </font>
    <font>
      <sz val="11"/>
      <name val="Calibri"/>
      <family val="2"/>
      <charset val="238"/>
    </font>
    <font>
      <i/>
      <sz val="11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4"/>
      <name val="Calibri"/>
      <family val="2"/>
      <charset val="238"/>
    </font>
    <font>
      <sz val="12"/>
      <name val="Arial CE"/>
      <family val="2"/>
      <charset val="238"/>
    </font>
    <font>
      <sz val="11"/>
      <name val="Arial CE"/>
      <family val="2"/>
      <charset val="238"/>
    </font>
    <font>
      <b/>
      <i/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77">
    <xf numFmtId="0" fontId="0" fillId="0" borderId="0" xfId="0"/>
    <xf numFmtId="3" fontId="0" fillId="0" borderId="0" xfId="0" applyNumberFormat="1"/>
    <xf numFmtId="0" fontId="1" fillId="0" borderId="0" xfId="0" applyFont="1" applyBorder="1" applyAlignment="1">
      <alignment horizontal="center"/>
    </xf>
    <xf numFmtId="3" fontId="1" fillId="0" borderId="0" xfId="0" applyNumberFormat="1" applyFont="1" applyAlignment="1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0" borderId="0" xfId="0" applyFont="1"/>
    <xf numFmtId="3" fontId="1" fillId="0" borderId="3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2" fillId="0" borderId="8" xfId="0" applyFont="1" applyBorder="1"/>
    <xf numFmtId="3" fontId="2" fillId="0" borderId="9" xfId="0" applyNumberFormat="1" applyFont="1" applyBorder="1"/>
    <xf numFmtId="3" fontId="2" fillId="0" borderId="10" xfId="0" applyNumberFormat="1" applyFont="1" applyBorder="1"/>
    <xf numFmtId="0" fontId="1" fillId="0" borderId="11" xfId="0" applyFont="1" applyBorder="1" applyAlignment="1">
      <alignment horizontal="center"/>
    </xf>
    <xf numFmtId="0" fontId="2" fillId="0" borderId="12" xfId="0" applyFont="1" applyBorder="1"/>
    <xf numFmtId="3" fontId="2" fillId="0" borderId="13" xfId="0" applyNumberFormat="1" applyFont="1" applyBorder="1"/>
    <xf numFmtId="3" fontId="2" fillId="0" borderId="14" xfId="0" applyNumberFormat="1" applyFont="1" applyBorder="1"/>
    <xf numFmtId="0" fontId="1" fillId="0" borderId="12" xfId="0" applyFont="1" applyBorder="1"/>
    <xf numFmtId="3" fontId="1" fillId="0" borderId="13" xfId="0" applyNumberFormat="1" applyFont="1" applyBorder="1"/>
    <xf numFmtId="3" fontId="1" fillId="0" borderId="14" xfId="0" applyNumberFormat="1" applyFont="1" applyBorder="1"/>
    <xf numFmtId="0" fontId="2" fillId="0" borderId="15" xfId="0" applyFont="1" applyBorder="1"/>
    <xf numFmtId="3" fontId="2" fillId="0" borderId="16" xfId="0" applyNumberFormat="1" applyFont="1" applyBorder="1"/>
    <xf numFmtId="0" fontId="3" fillId="0" borderId="12" xfId="0" applyFont="1" applyBorder="1"/>
    <xf numFmtId="3" fontId="3" fillId="0" borderId="13" xfId="0" applyNumberFormat="1" applyFont="1" applyBorder="1"/>
    <xf numFmtId="3" fontId="3" fillId="0" borderId="14" xfId="0" applyNumberFormat="1" applyFont="1" applyBorder="1"/>
    <xf numFmtId="0" fontId="1" fillId="0" borderId="17" xfId="0" applyFont="1" applyBorder="1"/>
    <xf numFmtId="3" fontId="1" fillId="0" borderId="18" xfId="0" applyNumberFormat="1" applyFont="1" applyBorder="1"/>
    <xf numFmtId="0" fontId="1" fillId="0" borderId="15" xfId="0" applyFont="1" applyBorder="1"/>
    <xf numFmtId="3" fontId="1" fillId="0" borderId="16" xfId="0" applyNumberFormat="1" applyFont="1" applyBorder="1"/>
    <xf numFmtId="0" fontId="1" fillId="0" borderId="19" xfId="0" applyFont="1" applyBorder="1" applyAlignment="1">
      <alignment horizontal="center"/>
    </xf>
    <xf numFmtId="0" fontId="5" fillId="0" borderId="2" xfId="0" applyFont="1" applyBorder="1"/>
    <xf numFmtId="3" fontId="5" fillId="0" borderId="2" xfId="0" applyNumberFormat="1" applyFont="1" applyBorder="1"/>
    <xf numFmtId="3" fontId="5" fillId="0" borderId="20" xfId="0" applyNumberFormat="1" applyFont="1" applyBorder="1"/>
    <xf numFmtId="0" fontId="6" fillId="0" borderId="0" xfId="0" applyFont="1"/>
    <xf numFmtId="0" fontId="7" fillId="0" borderId="0" xfId="0" applyFont="1"/>
    <xf numFmtId="3" fontId="7" fillId="0" borderId="0" xfId="0" applyNumberFormat="1" applyFont="1"/>
    <xf numFmtId="0" fontId="1" fillId="0" borderId="0" xfId="0" applyFont="1" applyAlignment="1">
      <alignment horizontal="left"/>
    </xf>
    <xf numFmtId="3" fontId="1" fillId="0" borderId="2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22" xfId="0" applyNumberFormat="1" applyFont="1" applyBorder="1" applyAlignment="1">
      <alignment horizontal="center" vertical="center" wrapText="1"/>
    </xf>
    <xf numFmtId="3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3" fillId="0" borderId="15" xfId="0" applyFont="1" applyBorder="1"/>
    <xf numFmtId="3" fontId="3" fillId="0" borderId="16" xfId="0" applyNumberFormat="1" applyFont="1" applyBorder="1"/>
    <xf numFmtId="3" fontId="3" fillId="0" borderId="25" xfId="0" applyNumberFormat="1" applyFont="1" applyBorder="1"/>
    <xf numFmtId="0" fontId="8" fillId="0" borderId="0" xfId="0" applyFont="1"/>
    <xf numFmtId="0" fontId="1" fillId="0" borderId="26" xfId="0" applyFont="1" applyBorder="1" applyAlignment="1">
      <alignment horizontal="center"/>
    </xf>
    <xf numFmtId="0" fontId="2" fillId="0" borderId="17" xfId="0" applyFont="1" applyBorder="1"/>
    <xf numFmtId="3" fontId="2" fillId="0" borderId="18" xfId="0" applyNumberFormat="1" applyFont="1" applyBorder="1"/>
    <xf numFmtId="3" fontId="2" fillId="0" borderId="27" xfId="0" applyNumberFormat="1" applyFont="1" applyBorder="1"/>
    <xf numFmtId="3" fontId="1" fillId="0" borderId="27" xfId="0" applyNumberFormat="1" applyFont="1" applyBorder="1"/>
    <xf numFmtId="0" fontId="3" fillId="0" borderId="17" xfId="0" applyFont="1" applyBorder="1"/>
    <xf numFmtId="3" fontId="3" fillId="0" borderId="18" xfId="0" applyNumberFormat="1" applyFont="1" applyBorder="1"/>
    <xf numFmtId="3" fontId="3" fillId="0" borderId="27" xfId="0" applyNumberFormat="1" applyFont="1" applyBorder="1"/>
    <xf numFmtId="0" fontId="4" fillId="0" borderId="17" xfId="0" applyFont="1" applyBorder="1"/>
    <xf numFmtId="3" fontId="4" fillId="0" borderId="18" xfId="0" applyNumberFormat="1" applyFont="1" applyBorder="1"/>
    <xf numFmtId="3" fontId="4" fillId="0" borderId="27" xfId="0" applyNumberFormat="1" applyFont="1" applyBorder="1"/>
    <xf numFmtId="0" fontId="1" fillId="0" borderId="1" xfId="0" applyFont="1" applyBorder="1" applyAlignment="1">
      <alignment horizontal="center"/>
    </xf>
    <xf numFmtId="0" fontId="9" fillId="0" borderId="0" xfId="0" applyFont="1"/>
    <xf numFmtId="3" fontId="1" fillId="0" borderId="0" xfId="0" applyNumberFormat="1" applyFont="1" applyBorder="1"/>
    <xf numFmtId="3" fontId="7" fillId="0" borderId="21" xfId="0" applyNumberFormat="1" applyFont="1" applyBorder="1"/>
    <xf numFmtId="0" fontId="1" fillId="0" borderId="0" xfId="0" applyFont="1" applyBorder="1"/>
    <xf numFmtId="0" fontId="1" fillId="0" borderId="2" xfId="0" applyFont="1" applyBorder="1"/>
    <xf numFmtId="3" fontId="1" fillId="0" borderId="2" xfId="0" applyNumberFormat="1" applyFont="1" applyBorder="1" applyAlignment="1">
      <alignment horizontal="right"/>
    </xf>
    <xf numFmtId="3" fontId="1" fillId="0" borderId="20" xfId="0" applyNumberFormat="1" applyFont="1" applyBorder="1" applyAlignment="1">
      <alignment horizontal="right"/>
    </xf>
    <xf numFmtId="3" fontId="1" fillId="0" borderId="15" xfId="0" applyNumberFormat="1" applyFont="1" applyBorder="1"/>
    <xf numFmtId="3" fontId="1" fillId="0" borderId="25" xfId="0" applyNumberFormat="1" applyFont="1" applyBorder="1"/>
    <xf numFmtId="3" fontId="1" fillId="0" borderId="6" xfId="0" applyNumberFormat="1" applyFont="1" applyBorder="1"/>
    <xf numFmtId="3" fontId="1" fillId="0" borderId="12" xfId="0" applyNumberFormat="1" applyFont="1" applyBorder="1"/>
    <xf numFmtId="0" fontId="1" fillId="0" borderId="28" xfId="0" applyFont="1" applyBorder="1"/>
    <xf numFmtId="3" fontId="1" fillId="0" borderId="28" xfId="0" applyNumberFormat="1" applyFont="1" applyBorder="1"/>
    <xf numFmtId="3" fontId="1" fillId="0" borderId="29" xfId="0" applyNumberFormat="1" applyFont="1" applyBorder="1"/>
    <xf numFmtId="0" fontId="9" fillId="0" borderId="2" xfId="0" applyFont="1" applyBorder="1"/>
    <xf numFmtId="3" fontId="9" fillId="0" borderId="2" xfId="0" applyNumberFormat="1" applyFont="1" applyBorder="1"/>
    <xf numFmtId="3" fontId="9" fillId="0" borderId="20" xfId="0" applyNumberFormat="1" applyFont="1" applyBorder="1"/>
    <xf numFmtId="3" fontId="1" fillId="0" borderId="0" xfId="0" applyNumberFormat="1" applyFont="1" applyBorder="1" applyAlignment="1">
      <alignment horizontal="center"/>
    </xf>
    <xf numFmtId="0" fontId="1" fillId="0" borderId="30" xfId="0" applyFont="1" applyBorder="1" applyAlignment="1">
      <alignment horizontal="center" vertical="center" wrapText="1"/>
    </xf>
    <xf numFmtId="3" fontId="1" fillId="0" borderId="20" xfId="0" applyNumberFormat="1" applyFont="1" applyBorder="1" applyAlignment="1">
      <alignment horizontal="center" vertical="center" wrapText="1"/>
    </xf>
    <xf numFmtId="3" fontId="1" fillId="0" borderId="10" xfId="0" applyNumberFormat="1" applyFont="1" applyBorder="1"/>
    <xf numFmtId="3" fontId="1" fillId="0" borderId="31" xfId="0" applyNumberFormat="1" applyFont="1" applyBorder="1"/>
    <xf numFmtId="0" fontId="1" fillId="0" borderId="32" xfId="0" applyFont="1" applyBorder="1"/>
    <xf numFmtId="3" fontId="1" fillId="0" borderId="33" xfId="0" applyNumberFormat="1" applyFont="1" applyBorder="1"/>
    <xf numFmtId="3" fontId="1" fillId="0" borderId="34" xfId="0" applyNumberFormat="1" applyFont="1" applyBorder="1"/>
    <xf numFmtId="0" fontId="1" fillId="0" borderId="35" xfId="0" applyFont="1" applyBorder="1"/>
    <xf numFmtId="3" fontId="1" fillId="0" borderId="36" xfId="0" applyNumberFormat="1" applyFont="1" applyBorder="1"/>
    <xf numFmtId="3" fontId="1" fillId="0" borderId="37" xfId="0" applyNumberFormat="1" applyFont="1" applyBorder="1"/>
    <xf numFmtId="0" fontId="1" fillId="0" borderId="11" xfId="0" applyFont="1" applyBorder="1"/>
    <xf numFmtId="3" fontId="1" fillId="0" borderId="38" xfId="0" applyNumberFormat="1" applyFont="1" applyBorder="1"/>
    <xf numFmtId="3" fontId="1" fillId="0" borderId="39" xfId="0" applyNumberFormat="1" applyFont="1" applyBorder="1"/>
    <xf numFmtId="0" fontId="1" fillId="0" borderId="40" xfId="0" applyFont="1" applyBorder="1"/>
    <xf numFmtId="0" fontId="3" fillId="0" borderId="30" xfId="0" applyFont="1" applyBorder="1"/>
    <xf numFmtId="3" fontId="3" fillId="0" borderId="20" xfId="0" applyNumberFormat="1" applyFont="1" applyBorder="1"/>
    <xf numFmtId="3" fontId="3" fillId="0" borderId="4" xfId="0" applyNumberFormat="1" applyFont="1" applyBorder="1"/>
    <xf numFmtId="0" fontId="3" fillId="0" borderId="1" xfId="0" applyFont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3" fontId="10" fillId="0" borderId="20" xfId="0" applyNumberFormat="1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/>
    </xf>
    <xf numFmtId="0" fontId="1" fillId="0" borderId="43" xfId="0" applyFont="1" applyBorder="1"/>
    <xf numFmtId="0" fontId="1" fillId="0" borderId="34" xfId="0" applyFont="1" applyBorder="1" applyAlignment="1">
      <alignment horizontal="center"/>
    </xf>
    <xf numFmtId="0" fontId="2" fillId="0" borderId="35" xfId="0" applyFont="1" applyBorder="1"/>
    <xf numFmtId="3" fontId="2" fillId="0" borderId="12" xfId="0" applyNumberFormat="1" applyFont="1" applyBorder="1"/>
    <xf numFmtId="3" fontId="2" fillId="0" borderId="36" xfId="0" applyNumberFormat="1" applyFont="1" applyBorder="1"/>
    <xf numFmtId="0" fontId="1" fillId="0" borderId="44" xfId="0" applyFont="1" applyBorder="1" applyAlignment="1">
      <alignment horizontal="center"/>
    </xf>
    <xf numFmtId="0" fontId="2" fillId="0" borderId="40" xfId="0" applyFont="1" applyBorder="1"/>
    <xf numFmtId="3" fontId="2" fillId="0" borderId="28" xfId="0" applyNumberFormat="1" applyFont="1" applyBorder="1"/>
    <xf numFmtId="3" fontId="2" fillId="0" borderId="29" xfId="0" applyNumberFormat="1" applyFont="1" applyBorder="1"/>
    <xf numFmtId="0" fontId="1" fillId="0" borderId="4" xfId="0" applyFont="1" applyBorder="1" applyAlignment="1">
      <alignment horizontal="center"/>
    </xf>
    <xf numFmtId="3" fontId="3" fillId="0" borderId="2" xfId="0" applyNumberFormat="1" applyFont="1" applyBorder="1"/>
    <xf numFmtId="0" fontId="9" fillId="0" borderId="8" xfId="0" applyFont="1" applyBorder="1"/>
    <xf numFmtId="3" fontId="9" fillId="0" borderId="9" xfId="0" applyNumberFormat="1" applyFont="1" applyBorder="1"/>
    <xf numFmtId="3" fontId="9" fillId="0" borderId="25" xfId="0" applyNumberFormat="1" applyFont="1" applyBorder="1"/>
    <xf numFmtId="0" fontId="9" fillId="0" borderId="12" xfId="0" applyFont="1" applyBorder="1"/>
    <xf numFmtId="3" fontId="9" fillId="0" borderId="13" xfId="0" applyNumberFormat="1" applyFont="1" applyBorder="1"/>
    <xf numFmtId="3" fontId="9" fillId="0" borderId="14" xfId="0" applyNumberFormat="1" applyFont="1" applyBorder="1"/>
    <xf numFmtId="3" fontId="3" fillId="0" borderId="22" xfId="0" applyNumberFormat="1" applyFont="1" applyBorder="1"/>
    <xf numFmtId="3" fontId="3" fillId="0" borderId="3" xfId="0" applyNumberFormat="1" applyFont="1" applyBorder="1"/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45" xfId="0" applyNumberFormat="1" applyFont="1" applyBorder="1" applyAlignment="1">
      <alignment horizontal="center"/>
    </xf>
    <xf numFmtId="0" fontId="9" fillId="0" borderId="15" xfId="0" applyFont="1" applyBorder="1"/>
    <xf numFmtId="3" fontId="9" fillId="0" borderId="16" xfId="0" applyNumberFormat="1" applyFont="1" applyBorder="1"/>
    <xf numFmtId="0" fontId="3" fillId="0" borderId="2" xfId="0" applyFont="1" applyBorder="1"/>
    <xf numFmtId="0" fontId="9" fillId="0" borderId="0" xfId="0" applyFont="1" applyBorder="1"/>
    <xf numFmtId="3" fontId="9" fillId="0" borderId="0" xfId="0" applyNumberFormat="1" applyFont="1" applyBorder="1"/>
    <xf numFmtId="3" fontId="9" fillId="0" borderId="0" xfId="0" applyNumberFormat="1" applyFont="1"/>
    <xf numFmtId="0" fontId="1" fillId="0" borderId="46" xfId="0" applyFont="1" applyBorder="1" applyAlignment="1">
      <alignment horizontal="center"/>
    </xf>
    <xf numFmtId="3" fontId="1" fillId="0" borderId="25" xfId="0" applyNumberFormat="1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3" fontId="1" fillId="0" borderId="23" xfId="0" applyNumberFormat="1" applyFont="1" applyBorder="1" applyAlignment="1">
      <alignment horizontal="center"/>
    </xf>
    <xf numFmtId="3" fontId="9" fillId="0" borderId="3" xfId="0" applyNumberFormat="1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3" fontId="1" fillId="0" borderId="30" xfId="0" applyNumberFormat="1" applyFont="1" applyBorder="1" applyAlignment="1">
      <alignment horizontal="center"/>
    </xf>
    <xf numFmtId="3" fontId="1" fillId="0" borderId="47" xfId="0" applyNumberFormat="1" applyFont="1" applyBorder="1" applyAlignment="1">
      <alignment horizontal="center"/>
    </xf>
    <xf numFmtId="3" fontId="1" fillId="0" borderId="43" xfId="0" applyNumberFormat="1" applyFont="1" applyBorder="1"/>
    <xf numFmtId="3" fontId="1" fillId="0" borderId="45" xfId="0" applyNumberFormat="1" applyFont="1" applyBorder="1"/>
    <xf numFmtId="3" fontId="1" fillId="0" borderId="48" xfId="0" applyNumberFormat="1" applyFont="1" applyBorder="1"/>
    <xf numFmtId="0" fontId="1" fillId="0" borderId="49" xfId="0" applyFont="1" applyBorder="1" applyAlignment="1">
      <alignment horizontal="center"/>
    </xf>
    <xf numFmtId="0" fontId="9" fillId="0" borderId="30" xfId="0" applyFont="1" applyBorder="1"/>
    <xf numFmtId="0" fontId="3" fillId="0" borderId="50" xfId="0" applyFont="1" applyBorder="1"/>
    <xf numFmtId="0" fontId="0" fillId="0" borderId="21" xfId="0" applyBorder="1"/>
    <xf numFmtId="0" fontId="0" fillId="0" borderId="45" xfId="0" applyBorder="1"/>
    <xf numFmtId="0" fontId="0" fillId="0" borderId="32" xfId="0" applyFont="1" applyBorder="1" applyAlignment="1">
      <alignment horizontal="center"/>
    </xf>
    <xf numFmtId="3" fontId="1" fillId="0" borderId="25" xfId="0" applyNumberFormat="1" applyFont="1" applyBorder="1" applyAlignment="1">
      <alignment horizontal="right"/>
    </xf>
    <xf numFmtId="0" fontId="0" fillId="0" borderId="35" xfId="0" applyFont="1" applyBorder="1"/>
    <xf numFmtId="3" fontId="1" fillId="0" borderId="14" xfId="0" applyNumberFormat="1" applyFont="1" applyBorder="1" applyAlignment="1">
      <alignment horizontal="right"/>
    </xf>
    <xf numFmtId="0" fontId="11" fillId="0" borderId="35" xfId="0" applyFont="1" applyBorder="1"/>
    <xf numFmtId="0" fontId="11" fillId="0" borderId="51" xfId="0" applyFont="1" applyBorder="1"/>
    <xf numFmtId="3" fontId="1" fillId="0" borderId="27" xfId="0" applyNumberFormat="1" applyFont="1" applyBorder="1" applyAlignment="1">
      <alignment horizontal="right"/>
    </xf>
    <xf numFmtId="0" fontId="0" fillId="0" borderId="30" xfId="0" applyFont="1" applyBorder="1"/>
    <xf numFmtId="3" fontId="1" fillId="0" borderId="3" xfId="0" applyNumberFormat="1" applyFont="1" applyBorder="1" applyAlignment="1">
      <alignment horizontal="right"/>
    </xf>
    <xf numFmtId="0" fontId="12" fillId="0" borderId="35" xfId="0" applyFont="1" applyBorder="1"/>
    <xf numFmtId="3" fontId="7" fillId="0" borderId="0" xfId="0" applyNumberFormat="1" applyFont="1" applyAlignment="1">
      <alignment horizontal="right"/>
    </xf>
    <xf numFmtId="3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F54" sqref="F54"/>
    </sheetView>
  </sheetViews>
  <sheetFormatPr defaultRowHeight="13.2" x14ac:dyDescent="0.25"/>
  <cols>
    <col min="1" max="1" width="8.33203125"/>
    <col min="2" max="2" width="64.109375"/>
    <col min="3" max="3" width="12.6640625" style="1"/>
    <col min="4" max="4" width="12.33203125" style="1"/>
    <col min="5" max="1025" width="8.6640625"/>
  </cols>
  <sheetData>
    <row r="1" spans="1:4" s="4" customFormat="1" ht="14.4" x14ac:dyDescent="0.3">
      <c r="A1" s="165" t="s">
        <v>212</v>
      </c>
      <c r="B1" s="165"/>
      <c r="C1" s="165"/>
      <c r="D1" s="3"/>
    </row>
    <row r="2" spans="1:4" ht="13.8" x14ac:dyDescent="0.25">
      <c r="A2" s="166" t="s">
        <v>0</v>
      </c>
      <c r="B2" s="166"/>
      <c r="C2" s="166"/>
      <c r="D2" s="40"/>
    </row>
    <row r="3" spans="1:4" s="9" customFormat="1" ht="14.4" x14ac:dyDescent="0.3">
      <c r="A3" s="5"/>
      <c r="B3" s="6"/>
      <c r="C3" s="7"/>
      <c r="D3" s="163"/>
    </row>
    <row r="4" spans="1:4" ht="15" customHeight="1" x14ac:dyDescent="0.25">
      <c r="A4" s="167" t="s">
        <v>1</v>
      </c>
      <c r="B4" s="168" t="s">
        <v>2</v>
      </c>
      <c r="C4" s="169" t="s">
        <v>3</v>
      </c>
      <c r="D4" s="164" t="s">
        <v>4</v>
      </c>
    </row>
    <row r="5" spans="1:4" ht="27.75" customHeight="1" x14ac:dyDescent="0.25">
      <c r="A5" s="167"/>
      <c r="B5" s="168"/>
      <c r="C5" s="169"/>
      <c r="D5" s="164"/>
    </row>
    <row r="6" spans="1:4" ht="14.4" x14ac:dyDescent="0.25">
      <c r="A6" s="12" t="s">
        <v>5</v>
      </c>
      <c r="B6" s="13" t="s">
        <v>6</v>
      </c>
      <c r="C6" s="14" t="s">
        <v>7</v>
      </c>
      <c r="D6" s="10" t="s">
        <v>8</v>
      </c>
    </row>
    <row r="7" spans="1:4" ht="14.4" x14ac:dyDescent="0.3">
      <c r="A7" s="15" t="s">
        <v>9</v>
      </c>
      <c r="B7" s="16" t="s">
        <v>10</v>
      </c>
      <c r="C7" s="17"/>
      <c r="D7" s="18">
        <v>2388</v>
      </c>
    </row>
    <row r="8" spans="1:4" ht="14.4" x14ac:dyDescent="0.3">
      <c r="A8" s="19" t="s">
        <v>11</v>
      </c>
      <c r="B8" s="20" t="s">
        <v>12</v>
      </c>
      <c r="C8" s="21"/>
      <c r="D8" s="22">
        <v>2592</v>
      </c>
    </row>
    <row r="9" spans="1:4" ht="14.4" x14ac:dyDescent="0.3">
      <c r="A9" s="19" t="s">
        <v>13</v>
      </c>
      <c r="B9" s="20" t="s">
        <v>14</v>
      </c>
      <c r="C9" s="21"/>
      <c r="D9" s="22">
        <v>0</v>
      </c>
    </row>
    <row r="10" spans="1:4" ht="14.4" x14ac:dyDescent="0.3">
      <c r="A10" s="19" t="s">
        <v>15</v>
      </c>
      <c r="B10" s="20" t="s">
        <v>16</v>
      </c>
      <c r="C10" s="21"/>
      <c r="D10" s="22">
        <v>1548</v>
      </c>
    </row>
    <row r="11" spans="1:4" ht="14.4" x14ac:dyDescent="0.3">
      <c r="A11" s="19" t="s">
        <v>17</v>
      </c>
      <c r="B11" s="20" t="s">
        <v>18</v>
      </c>
      <c r="C11" s="21"/>
      <c r="D11" s="22">
        <v>5000</v>
      </c>
    </row>
    <row r="12" spans="1:4" ht="14.4" x14ac:dyDescent="0.3">
      <c r="A12" s="19" t="s">
        <v>19</v>
      </c>
      <c r="B12" s="20" t="s">
        <v>20</v>
      </c>
      <c r="C12" s="21"/>
      <c r="D12" s="22">
        <v>8</v>
      </c>
    </row>
    <row r="13" spans="1:4" ht="14.4" x14ac:dyDescent="0.3">
      <c r="A13" s="19" t="s">
        <v>21</v>
      </c>
      <c r="B13" s="20" t="s">
        <v>22</v>
      </c>
      <c r="C13" s="21"/>
      <c r="D13" s="22">
        <v>67</v>
      </c>
    </row>
    <row r="14" spans="1:4" ht="14.4" x14ac:dyDescent="0.3">
      <c r="A14" s="19" t="s">
        <v>23</v>
      </c>
      <c r="B14" s="20" t="s">
        <v>24</v>
      </c>
      <c r="C14" s="21"/>
      <c r="D14" s="22">
        <v>1740</v>
      </c>
    </row>
    <row r="15" spans="1:4" ht="14.4" x14ac:dyDescent="0.3">
      <c r="A15" s="19" t="s">
        <v>25</v>
      </c>
      <c r="B15" s="20" t="s">
        <v>26</v>
      </c>
      <c r="C15" s="21"/>
      <c r="D15" s="22">
        <v>27</v>
      </c>
    </row>
    <row r="16" spans="1:4" ht="14.4" x14ac:dyDescent="0.3">
      <c r="A16" s="19" t="s">
        <v>27</v>
      </c>
      <c r="B16" s="23" t="s">
        <v>28</v>
      </c>
      <c r="C16" s="24">
        <v>12336</v>
      </c>
      <c r="D16" s="25">
        <f>SUM(D7:D15)</f>
        <v>13370</v>
      </c>
    </row>
    <row r="17" spans="1:4" s="9" customFormat="1" ht="14.4" x14ac:dyDescent="0.3">
      <c r="A17" s="19" t="s">
        <v>29</v>
      </c>
      <c r="B17" s="20" t="s">
        <v>30</v>
      </c>
      <c r="C17" s="21"/>
      <c r="D17" s="22">
        <v>13085</v>
      </c>
    </row>
    <row r="18" spans="1:4" s="9" customFormat="1" ht="14.4" x14ac:dyDescent="0.3">
      <c r="A18" s="19" t="s">
        <v>31</v>
      </c>
      <c r="B18" s="20" t="s">
        <v>32</v>
      </c>
      <c r="C18" s="21"/>
      <c r="D18" s="22">
        <v>1973</v>
      </c>
    </row>
    <row r="19" spans="1:4" ht="14.4" x14ac:dyDescent="0.3">
      <c r="A19" s="19" t="s">
        <v>33</v>
      </c>
      <c r="B19" s="23" t="s">
        <v>34</v>
      </c>
      <c r="C19" s="24">
        <v>14878</v>
      </c>
      <c r="D19" s="25">
        <f>SUM(D17:D18)</f>
        <v>15058</v>
      </c>
    </row>
    <row r="20" spans="1:4" s="9" customFormat="1" ht="14.4" x14ac:dyDescent="0.3">
      <c r="A20" s="19" t="s">
        <v>35</v>
      </c>
      <c r="B20" s="20" t="s">
        <v>36</v>
      </c>
      <c r="C20" s="21"/>
      <c r="D20" s="22">
        <v>6023</v>
      </c>
    </row>
    <row r="21" spans="1:4" ht="14.4" x14ac:dyDescent="0.3">
      <c r="A21" s="19" t="s">
        <v>37</v>
      </c>
      <c r="B21" s="26" t="s">
        <v>38</v>
      </c>
      <c r="C21" s="27"/>
      <c r="D21" s="22">
        <v>5784</v>
      </c>
    </row>
    <row r="22" spans="1:4" ht="14.4" x14ac:dyDescent="0.3">
      <c r="A22" s="19" t="s">
        <v>39</v>
      </c>
      <c r="B22" s="20" t="s">
        <v>40</v>
      </c>
      <c r="C22" s="21"/>
      <c r="D22" s="22">
        <v>67</v>
      </c>
    </row>
    <row r="23" spans="1:4" ht="14.4" x14ac:dyDescent="0.3">
      <c r="A23" s="19" t="s">
        <v>41</v>
      </c>
      <c r="B23" s="23" t="s">
        <v>42</v>
      </c>
      <c r="C23" s="24">
        <v>9868</v>
      </c>
      <c r="D23" s="25">
        <f>SUM(D20:D22)</f>
        <v>11874</v>
      </c>
    </row>
    <row r="24" spans="1:4" ht="14.4" x14ac:dyDescent="0.3">
      <c r="A24" s="19" t="s">
        <v>43</v>
      </c>
      <c r="B24" s="23" t="s">
        <v>44</v>
      </c>
      <c r="C24" s="24">
        <v>1200</v>
      </c>
      <c r="D24" s="25">
        <v>1200</v>
      </c>
    </row>
    <row r="25" spans="1:4" ht="14.4" x14ac:dyDescent="0.3">
      <c r="A25" s="19" t="s">
        <v>45</v>
      </c>
      <c r="B25" s="23" t="s">
        <v>46</v>
      </c>
      <c r="C25" s="24">
        <v>1460</v>
      </c>
      <c r="D25" s="25">
        <v>0</v>
      </c>
    </row>
    <row r="26" spans="1:4" ht="14.4" x14ac:dyDescent="0.3">
      <c r="A26" s="19" t="s">
        <v>47</v>
      </c>
      <c r="B26" s="23" t="s">
        <v>48</v>
      </c>
      <c r="C26" s="24">
        <v>3501</v>
      </c>
      <c r="D26" s="25">
        <v>0</v>
      </c>
    </row>
    <row r="27" spans="1:4" s="9" customFormat="1" ht="14.4" x14ac:dyDescent="0.3">
      <c r="A27" s="19" t="s">
        <v>49</v>
      </c>
      <c r="B27" s="23" t="s">
        <v>50</v>
      </c>
      <c r="C27" s="24">
        <v>9928</v>
      </c>
      <c r="D27" s="25">
        <v>7550</v>
      </c>
    </row>
    <row r="28" spans="1:4" ht="14.4" x14ac:dyDescent="0.3">
      <c r="A28" s="19" t="s">
        <v>51</v>
      </c>
      <c r="B28" s="121" t="s">
        <v>52</v>
      </c>
      <c r="C28" s="122">
        <f>SUM(C23:C27)+C19+C16</f>
        <v>53171</v>
      </c>
      <c r="D28" s="123">
        <f>SUM(D23:D27)+D19+D16</f>
        <v>49052</v>
      </c>
    </row>
    <row r="29" spans="1:4" ht="14.4" x14ac:dyDescent="0.3">
      <c r="A29" s="19" t="s">
        <v>53</v>
      </c>
      <c r="B29" s="31" t="s">
        <v>54</v>
      </c>
      <c r="C29" s="32">
        <v>2714</v>
      </c>
      <c r="D29" s="25">
        <v>2714</v>
      </c>
    </row>
    <row r="30" spans="1:4" ht="14.4" x14ac:dyDescent="0.3">
      <c r="A30" s="19" t="s">
        <v>55</v>
      </c>
      <c r="B30" s="23" t="s">
        <v>56</v>
      </c>
      <c r="C30" s="24">
        <v>3087</v>
      </c>
      <c r="D30" s="25">
        <v>3000</v>
      </c>
    </row>
    <row r="31" spans="1:4" ht="14.4" x14ac:dyDescent="0.3">
      <c r="A31" s="19" t="s">
        <v>57</v>
      </c>
      <c r="B31" s="23" t="s">
        <v>58</v>
      </c>
      <c r="C31" s="24">
        <v>8640</v>
      </c>
      <c r="D31" s="25">
        <v>8000</v>
      </c>
    </row>
    <row r="32" spans="1:4" ht="14.4" x14ac:dyDescent="0.3">
      <c r="A32" s="19" t="s">
        <v>59</v>
      </c>
      <c r="B32" s="23" t="s">
        <v>60</v>
      </c>
      <c r="C32" s="24">
        <v>2533</v>
      </c>
      <c r="D32" s="25">
        <v>3000</v>
      </c>
    </row>
    <row r="33" spans="1:4" ht="14.4" x14ac:dyDescent="0.3">
      <c r="A33" s="19" t="s">
        <v>61</v>
      </c>
      <c r="B33" s="23" t="s">
        <v>62</v>
      </c>
      <c r="C33" s="24">
        <v>7</v>
      </c>
      <c r="D33" s="25">
        <v>0</v>
      </c>
    </row>
    <row r="34" spans="1:4" s="9" customFormat="1" ht="14.4" x14ac:dyDescent="0.3">
      <c r="A34" s="19" t="s">
        <v>63</v>
      </c>
      <c r="B34" s="23" t="s">
        <v>64</v>
      </c>
      <c r="C34" s="24">
        <v>0</v>
      </c>
      <c r="D34" s="25">
        <v>0</v>
      </c>
    </row>
    <row r="35" spans="1:4" ht="14.4" x14ac:dyDescent="0.3">
      <c r="A35" s="19" t="s">
        <v>65</v>
      </c>
      <c r="B35" s="33" t="s">
        <v>66</v>
      </c>
      <c r="C35" s="34">
        <v>140</v>
      </c>
      <c r="D35" s="25">
        <v>20</v>
      </c>
    </row>
    <row r="36" spans="1:4" ht="14.4" x14ac:dyDescent="0.3">
      <c r="A36" s="19" t="s">
        <v>67</v>
      </c>
      <c r="B36" s="121" t="s">
        <v>68</v>
      </c>
      <c r="C36" s="122">
        <f>SUM(C29:C35)</f>
        <v>17121</v>
      </c>
      <c r="D36" s="123">
        <f>SUM(D29:D35)</f>
        <v>16734</v>
      </c>
    </row>
    <row r="37" spans="1:4" ht="14.4" x14ac:dyDescent="0.3">
      <c r="A37" s="19" t="s">
        <v>69</v>
      </c>
      <c r="B37" s="23" t="s">
        <v>70</v>
      </c>
      <c r="C37" s="24">
        <v>50</v>
      </c>
      <c r="D37" s="25">
        <v>10</v>
      </c>
    </row>
    <row r="38" spans="1:4" ht="14.4" x14ac:dyDescent="0.3">
      <c r="A38" s="19" t="s">
        <v>71</v>
      </c>
      <c r="B38" s="23" t="s">
        <v>72</v>
      </c>
      <c r="C38" s="24">
        <v>4359</v>
      </c>
      <c r="D38" s="25">
        <v>1292</v>
      </c>
    </row>
    <row r="39" spans="1:4" ht="14.4" x14ac:dyDescent="0.3">
      <c r="A39" s="19" t="s">
        <v>73</v>
      </c>
      <c r="B39" s="23" t="s">
        <v>74</v>
      </c>
      <c r="C39" s="24">
        <v>774</v>
      </c>
      <c r="D39" s="25">
        <v>969</v>
      </c>
    </row>
    <row r="40" spans="1:4" ht="14.4" x14ac:dyDescent="0.3">
      <c r="A40" s="19" t="s">
        <v>75</v>
      </c>
      <c r="B40" s="23" t="s">
        <v>76</v>
      </c>
      <c r="C40" s="24">
        <v>127</v>
      </c>
      <c r="D40" s="25">
        <v>70</v>
      </c>
    </row>
    <row r="41" spans="1:4" s="9" customFormat="1" ht="14.4" x14ac:dyDescent="0.3">
      <c r="A41" s="19" t="s">
        <v>77</v>
      </c>
      <c r="B41" s="121" t="s">
        <v>78</v>
      </c>
      <c r="C41" s="122">
        <f>SUM(C37:C40)</f>
        <v>5310</v>
      </c>
      <c r="D41" s="123">
        <f>SUM(D37:D40)</f>
        <v>2341</v>
      </c>
    </row>
    <row r="42" spans="1:4" ht="14.4" x14ac:dyDescent="0.3">
      <c r="A42" s="19" t="s">
        <v>79</v>
      </c>
      <c r="B42" s="23" t="s">
        <v>80</v>
      </c>
      <c r="C42" s="24">
        <v>80</v>
      </c>
      <c r="D42" s="25">
        <v>145</v>
      </c>
    </row>
    <row r="43" spans="1:4" ht="14.4" x14ac:dyDescent="0.3">
      <c r="A43" s="19" t="s">
        <v>81</v>
      </c>
      <c r="B43" s="121" t="s">
        <v>82</v>
      </c>
      <c r="C43" s="122">
        <f>SUM(C42)</f>
        <v>80</v>
      </c>
      <c r="D43" s="123">
        <f>SUM(D42)</f>
        <v>145</v>
      </c>
    </row>
    <row r="44" spans="1:4" ht="14.4" x14ac:dyDescent="0.3">
      <c r="A44" s="19" t="s">
        <v>83</v>
      </c>
      <c r="B44" s="33" t="s">
        <v>84</v>
      </c>
      <c r="C44" s="34">
        <v>20</v>
      </c>
      <c r="D44" s="25">
        <v>30</v>
      </c>
    </row>
    <row r="45" spans="1:4" ht="14.4" x14ac:dyDescent="0.3">
      <c r="A45" s="19" t="s">
        <v>85</v>
      </c>
      <c r="B45" s="121" t="s">
        <v>86</v>
      </c>
      <c r="C45" s="122">
        <f>SUM(C44)</f>
        <v>20</v>
      </c>
      <c r="D45" s="123">
        <f>SUM(D44)</f>
        <v>30</v>
      </c>
    </row>
    <row r="46" spans="1:4" ht="14.4" x14ac:dyDescent="0.3">
      <c r="A46" s="19" t="s">
        <v>87</v>
      </c>
      <c r="B46" s="23" t="s">
        <v>88</v>
      </c>
      <c r="C46" s="24">
        <v>42847</v>
      </c>
      <c r="D46" s="25">
        <v>31865</v>
      </c>
    </row>
    <row r="47" spans="1:4" ht="14.4" x14ac:dyDescent="0.3">
      <c r="A47" s="19" t="s">
        <v>89</v>
      </c>
      <c r="B47" s="23" t="s">
        <v>90</v>
      </c>
      <c r="C47" s="24">
        <v>3834</v>
      </c>
      <c r="D47" s="25">
        <v>1468</v>
      </c>
    </row>
    <row r="48" spans="1:4" s="39" customFormat="1" ht="15.6" x14ac:dyDescent="0.3">
      <c r="A48" s="35" t="s">
        <v>91</v>
      </c>
      <c r="B48" s="79" t="s">
        <v>92</v>
      </c>
      <c r="C48" s="80">
        <f>SUM(C45:C47)+C43+C41+C28+C36</f>
        <v>122383</v>
      </c>
      <c r="D48" s="81">
        <f>SUM(D45:D47)+D43+D41+D36+D28</f>
        <v>101635</v>
      </c>
    </row>
  </sheetData>
  <mergeCells count="6">
    <mergeCell ref="D4:D5"/>
    <mergeCell ref="A1:C1"/>
    <mergeCell ref="A2:C2"/>
    <mergeCell ref="A4:A5"/>
    <mergeCell ref="B4:B5"/>
    <mergeCell ref="C4:C5"/>
  </mergeCells>
  <printOptions horizontalCentered="1"/>
  <pageMargins left="0.55138888888888904" right="0.55138888888888904" top="0.98402777777777795" bottom="0.39374999999999999" header="0.51180555555555496" footer="0.51180555555555496"/>
  <pageSetup paperSize="9" firstPageNumber="0" orientation="landscape" r:id="rId1"/>
  <headerFooter>
    <oddHeader>&amp;CTALIÁNDÖRÖGD KÖZSÉG ÖNKORMÁNYZATA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50"/>
  <sheetViews>
    <sheetView zoomScaleNormal="100" workbookViewId="0">
      <selection activeCell="B1" sqref="B1:C1"/>
    </sheetView>
  </sheetViews>
  <sheetFormatPr defaultRowHeight="13.8" x14ac:dyDescent="0.25"/>
  <cols>
    <col min="1" max="1" width="7.109375" style="40"/>
    <col min="2" max="2" width="61.109375" style="40"/>
    <col min="3" max="4" width="12.33203125" style="41"/>
    <col min="5" max="1025" width="9.109375" style="40"/>
  </cols>
  <sheetData>
    <row r="1" spans="1:1024" ht="14.4" x14ac:dyDescent="0.3">
      <c r="A1"/>
      <c r="B1" s="170" t="s">
        <v>213</v>
      </c>
      <c r="C1" s="170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14.4" x14ac:dyDescent="0.3">
      <c r="A2"/>
      <c r="B2" s="7"/>
      <c r="C2" s="7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4.4" x14ac:dyDescent="0.3">
      <c r="A3"/>
      <c r="B3" s="42" t="s">
        <v>93</v>
      </c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15" customHeight="1" x14ac:dyDescent="0.3">
      <c r="A4"/>
      <c r="B4" s="6"/>
      <c r="C4" s="7"/>
      <c r="D4" s="43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15" customHeight="1" x14ac:dyDescent="0.25">
      <c r="A5" s="171" t="s">
        <v>94</v>
      </c>
      <c r="B5" s="172" t="s">
        <v>95</v>
      </c>
      <c r="C5" s="173" t="s">
        <v>3</v>
      </c>
      <c r="D5" s="169" t="s">
        <v>4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27.75" customHeight="1" x14ac:dyDescent="0.25">
      <c r="A6" s="171"/>
      <c r="B6" s="172"/>
      <c r="C6" s="173"/>
      <c r="D6" s="169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12.75" customHeight="1" x14ac:dyDescent="0.25">
      <c r="A7" s="44" t="s">
        <v>5</v>
      </c>
      <c r="B7" s="45" t="s">
        <v>6</v>
      </c>
      <c r="C7" s="46" t="s">
        <v>7</v>
      </c>
      <c r="D7" s="47" t="s">
        <v>8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s="52" customFormat="1" ht="15.6" x14ac:dyDescent="0.3">
      <c r="A8" s="48" t="s">
        <v>9</v>
      </c>
      <c r="B8" s="49" t="s">
        <v>96</v>
      </c>
      <c r="C8" s="50">
        <v>14734</v>
      </c>
      <c r="D8" s="51">
        <v>14233</v>
      </c>
    </row>
    <row r="9" spans="1:1024" ht="15.6" x14ac:dyDescent="0.3">
      <c r="A9" s="19" t="s">
        <v>11</v>
      </c>
      <c r="B9" s="28" t="s">
        <v>97</v>
      </c>
      <c r="C9" s="29">
        <v>2710</v>
      </c>
      <c r="D9" s="30">
        <v>2573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ht="14.4" x14ac:dyDescent="0.3">
      <c r="A10" s="19" t="s">
        <v>13</v>
      </c>
      <c r="B10" s="23" t="s">
        <v>98</v>
      </c>
      <c r="C10" s="24">
        <v>3341</v>
      </c>
      <c r="D10" s="25">
        <v>2780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ht="14.4" x14ac:dyDescent="0.3">
      <c r="A11" s="19" t="s">
        <v>15</v>
      </c>
      <c r="B11" s="23" t="s">
        <v>99</v>
      </c>
      <c r="C11" s="24">
        <v>565</v>
      </c>
      <c r="D11" s="25">
        <v>630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14.4" x14ac:dyDescent="0.3">
      <c r="A12" s="19" t="s">
        <v>17</v>
      </c>
      <c r="B12" s="23" t="s">
        <v>100</v>
      </c>
      <c r="C12" s="24">
        <v>8801</v>
      </c>
      <c r="D12" s="25">
        <v>11331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14.4" x14ac:dyDescent="0.3">
      <c r="A13" s="19" t="s">
        <v>19</v>
      </c>
      <c r="B13" s="23" t="s">
        <v>101</v>
      </c>
      <c r="C13" s="24">
        <v>15</v>
      </c>
      <c r="D13" s="25">
        <v>20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14.4" x14ac:dyDescent="0.3">
      <c r="A14" s="19" t="s">
        <v>21</v>
      </c>
      <c r="B14" s="23" t="s">
        <v>102</v>
      </c>
      <c r="C14" s="24">
        <v>2816</v>
      </c>
      <c r="D14" s="25">
        <v>3443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15.6" x14ac:dyDescent="0.3">
      <c r="A15" s="19" t="s">
        <v>23</v>
      </c>
      <c r="B15" s="28" t="s">
        <v>103</v>
      </c>
      <c r="C15" s="29">
        <f>SUM(C10:C14)</f>
        <v>15538</v>
      </c>
      <c r="D15" s="30">
        <f>SUM(D10:D14)</f>
        <v>18204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ht="14.4" x14ac:dyDescent="0.3">
      <c r="A16" s="19" t="s">
        <v>25</v>
      </c>
      <c r="B16" s="23" t="s">
        <v>104</v>
      </c>
      <c r="C16" s="24">
        <v>1173</v>
      </c>
      <c r="D16" s="25">
        <v>1133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ht="14.4" x14ac:dyDescent="0.3">
      <c r="A17" s="19" t="s">
        <v>27</v>
      </c>
      <c r="B17" s="23" t="s">
        <v>105</v>
      </c>
      <c r="C17" s="24">
        <v>801</v>
      </c>
      <c r="D17" s="25">
        <v>0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s="52" customFormat="1" ht="14.4" x14ac:dyDescent="0.3">
      <c r="A18" s="19" t="s">
        <v>29</v>
      </c>
      <c r="B18" s="23" t="s">
        <v>106</v>
      </c>
      <c r="C18" s="24">
        <v>1495</v>
      </c>
      <c r="D18" s="25">
        <v>1300</v>
      </c>
    </row>
    <row r="19" spans="1:1024" s="52" customFormat="1" ht="14.4" x14ac:dyDescent="0.3">
      <c r="A19" s="19" t="s">
        <v>31</v>
      </c>
      <c r="B19" s="23" t="s">
        <v>107</v>
      </c>
      <c r="C19" s="24">
        <v>788</v>
      </c>
      <c r="D19" s="25">
        <v>67</v>
      </c>
    </row>
    <row r="20" spans="1:1024" ht="14.4" x14ac:dyDescent="0.3">
      <c r="A20" s="19" t="s">
        <v>33</v>
      </c>
      <c r="B20" s="20" t="s">
        <v>108</v>
      </c>
      <c r="C20" s="21">
        <v>821</v>
      </c>
      <c r="D20" s="22">
        <v>1300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14.4" x14ac:dyDescent="0.3">
      <c r="A21" s="19" t="s">
        <v>35</v>
      </c>
      <c r="B21" s="20" t="s">
        <v>109</v>
      </c>
      <c r="C21" s="21">
        <v>181</v>
      </c>
      <c r="D21" s="22">
        <v>200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4.4" x14ac:dyDescent="0.3">
      <c r="A22" s="53" t="s">
        <v>37</v>
      </c>
      <c r="B22" s="54" t="s">
        <v>110</v>
      </c>
      <c r="C22" s="55">
        <v>350</v>
      </c>
      <c r="D22" s="22">
        <v>350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14.4" x14ac:dyDescent="0.3">
      <c r="A23" s="53" t="s">
        <v>39</v>
      </c>
      <c r="B23" s="54" t="s">
        <v>111</v>
      </c>
      <c r="C23" s="55">
        <v>800</v>
      </c>
      <c r="D23" s="56">
        <v>0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14.4" x14ac:dyDescent="0.3">
      <c r="A24" s="53" t="s">
        <v>41</v>
      </c>
      <c r="B24" s="54" t="s">
        <v>112</v>
      </c>
      <c r="C24" s="55">
        <v>521</v>
      </c>
      <c r="D24" s="56">
        <v>600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14.4" x14ac:dyDescent="0.3">
      <c r="A25" s="53" t="s">
        <v>43</v>
      </c>
      <c r="B25" s="31" t="s">
        <v>113</v>
      </c>
      <c r="C25" s="32">
        <f>SUM(C20:C24)</f>
        <v>2673</v>
      </c>
      <c r="D25" s="57">
        <f>SUM(D20:D24)</f>
        <v>2450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15.6" x14ac:dyDescent="0.3">
      <c r="A26" s="53" t="s">
        <v>45</v>
      </c>
      <c r="B26" s="58" t="s">
        <v>114</v>
      </c>
      <c r="C26" s="59">
        <f>SUM(C16:C19)+C25</f>
        <v>6930</v>
      </c>
      <c r="D26" s="60">
        <f>SUM(D16:D19)+D25</f>
        <v>4950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14.4" x14ac:dyDescent="0.3">
      <c r="A27" s="53" t="s">
        <v>47</v>
      </c>
      <c r="B27" s="31" t="s">
        <v>115</v>
      </c>
      <c r="C27" s="32">
        <v>1463</v>
      </c>
      <c r="D27" s="57">
        <v>1332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14.4" x14ac:dyDescent="0.3">
      <c r="A28" s="53" t="s">
        <v>49</v>
      </c>
      <c r="B28" s="31" t="s">
        <v>116</v>
      </c>
      <c r="C28" s="32">
        <v>492</v>
      </c>
      <c r="D28" s="57">
        <v>550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14.4" x14ac:dyDescent="0.3">
      <c r="A29" s="53" t="s">
        <v>51</v>
      </c>
      <c r="B29" s="31" t="s">
        <v>117</v>
      </c>
      <c r="C29" s="32">
        <v>238</v>
      </c>
      <c r="D29" s="57">
        <v>119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14.4" x14ac:dyDescent="0.3">
      <c r="A30" s="53" t="s">
        <v>53</v>
      </c>
      <c r="B30" s="31" t="s">
        <v>118</v>
      </c>
      <c r="C30" s="32">
        <v>595</v>
      </c>
      <c r="D30" s="57">
        <v>705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14.4" x14ac:dyDescent="0.3">
      <c r="A31" s="53" t="s">
        <v>55</v>
      </c>
      <c r="B31" s="31" t="s">
        <v>119</v>
      </c>
      <c r="C31" s="32">
        <v>495</v>
      </c>
      <c r="D31" s="57">
        <v>650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14.4" x14ac:dyDescent="0.3">
      <c r="A32" s="53" t="s">
        <v>57</v>
      </c>
      <c r="B32" s="31" t="s">
        <v>120</v>
      </c>
      <c r="C32" s="32">
        <v>165</v>
      </c>
      <c r="D32" s="57">
        <v>400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15.6" x14ac:dyDescent="0.3">
      <c r="A33" s="53" t="s">
        <v>59</v>
      </c>
      <c r="B33" s="58" t="s">
        <v>121</v>
      </c>
      <c r="C33" s="59">
        <f>SUM(C27:C32)</f>
        <v>3448</v>
      </c>
      <c r="D33" s="60">
        <f>SUM(D27:D32)</f>
        <v>3756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15.6" x14ac:dyDescent="0.3">
      <c r="A34" s="53" t="s">
        <v>61</v>
      </c>
      <c r="B34" s="61" t="s">
        <v>122</v>
      </c>
      <c r="C34" s="62">
        <v>398</v>
      </c>
      <c r="D34" s="63">
        <v>0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ht="14.4" x14ac:dyDescent="0.3">
      <c r="A35" s="53" t="s">
        <v>63</v>
      </c>
      <c r="B35" s="31" t="s">
        <v>123</v>
      </c>
      <c r="C35" s="32">
        <v>8021</v>
      </c>
      <c r="D35" s="57">
        <v>2500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14.4" x14ac:dyDescent="0.3">
      <c r="A36" s="53" t="s">
        <v>65</v>
      </c>
      <c r="B36" s="31" t="s">
        <v>102</v>
      </c>
      <c r="C36" s="32"/>
      <c r="D36" s="57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14.4" x14ac:dyDescent="0.3">
      <c r="A37" s="53" t="s">
        <v>67</v>
      </c>
      <c r="B37" s="31" t="s">
        <v>124</v>
      </c>
      <c r="C37" s="32">
        <v>16838</v>
      </c>
      <c r="D37" s="57">
        <v>16250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14.4" x14ac:dyDescent="0.3">
      <c r="A38" s="53" t="s">
        <v>69</v>
      </c>
      <c r="B38" s="31" t="s">
        <v>102</v>
      </c>
      <c r="C38" s="32"/>
      <c r="D38" s="57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14.4" x14ac:dyDescent="0.3">
      <c r="A39" s="53" t="s">
        <v>71</v>
      </c>
      <c r="B39" s="31" t="s">
        <v>125</v>
      </c>
      <c r="C39" s="32">
        <v>18329</v>
      </c>
      <c r="D39" s="25">
        <v>19774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14.4" x14ac:dyDescent="0.3">
      <c r="A40" s="53" t="s">
        <v>73</v>
      </c>
      <c r="B40" s="31" t="s">
        <v>88</v>
      </c>
      <c r="C40" s="32">
        <v>31865</v>
      </c>
      <c r="D40" s="57">
        <v>17927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14.4" x14ac:dyDescent="0.3">
      <c r="A41" s="53" t="s">
        <v>75</v>
      </c>
      <c r="B41" s="31" t="s">
        <v>126</v>
      </c>
      <c r="C41" s="32">
        <v>3571</v>
      </c>
      <c r="D41" s="57">
        <v>1468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s="65" customFormat="1" ht="18" x14ac:dyDescent="0.35">
      <c r="A42" s="64" t="s">
        <v>77</v>
      </c>
      <c r="B42" s="36" t="s">
        <v>127</v>
      </c>
      <c r="C42" s="37">
        <f>SUM(C33:C41)+C26+C15+C9+C8</f>
        <v>122382</v>
      </c>
      <c r="D42" s="38">
        <f>SUM(D33:D41)+D26+D15+D9+D8</f>
        <v>101635</v>
      </c>
    </row>
    <row r="43" spans="1:1024" x14ac:dyDescent="0.25">
      <c r="A43"/>
      <c r="B43"/>
      <c r="C43"/>
      <c r="D43"/>
      <c r="E43"/>
    </row>
    <row r="44" spans="1:1024" ht="14.4" x14ac:dyDescent="0.3">
      <c r="A44"/>
      <c r="B44" s="5" t="s">
        <v>128</v>
      </c>
      <c r="C44" s="66"/>
      <c r="D44" s="67"/>
      <c r="E44" s="68"/>
    </row>
    <row r="45" spans="1:1024" ht="14.4" x14ac:dyDescent="0.3">
      <c r="A45" s="64" t="s">
        <v>9</v>
      </c>
      <c r="B45" s="69" t="s">
        <v>129</v>
      </c>
      <c r="C45" s="70" t="s">
        <v>130</v>
      </c>
      <c r="D45" s="71" t="s">
        <v>131</v>
      </c>
    </row>
    <row r="46" spans="1:1024" ht="14.4" x14ac:dyDescent="0.3">
      <c r="A46" s="48" t="s">
        <v>11</v>
      </c>
      <c r="B46" s="33" t="s">
        <v>132</v>
      </c>
      <c r="C46" s="72">
        <v>1</v>
      </c>
      <c r="D46" s="73">
        <v>2</v>
      </c>
    </row>
    <row r="47" spans="1:1024" ht="14.4" x14ac:dyDescent="0.3">
      <c r="A47" s="19" t="s">
        <v>13</v>
      </c>
      <c r="B47" s="23" t="s">
        <v>133</v>
      </c>
      <c r="C47" s="74">
        <v>1</v>
      </c>
      <c r="D47" s="25">
        <v>1</v>
      </c>
    </row>
    <row r="48" spans="1:1024" ht="14.4" x14ac:dyDescent="0.3">
      <c r="A48" s="19" t="s">
        <v>15</v>
      </c>
      <c r="B48" s="23" t="s">
        <v>134</v>
      </c>
      <c r="C48" s="75">
        <v>9</v>
      </c>
      <c r="D48" s="25">
        <v>7</v>
      </c>
    </row>
    <row r="49" spans="1:4" ht="14.4" x14ac:dyDescent="0.3">
      <c r="A49" s="53" t="s">
        <v>17</v>
      </c>
      <c r="B49" s="76" t="s">
        <v>135</v>
      </c>
      <c r="C49" s="77">
        <v>1</v>
      </c>
      <c r="D49" s="78">
        <v>1</v>
      </c>
    </row>
    <row r="50" spans="1:4" ht="14.4" x14ac:dyDescent="0.3">
      <c r="A50" s="64" t="s">
        <v>19</v>
      </c>
      <c r="B50" s="79" t="s">
        <v>136</v>
      </c>
      <c r="C50" s="80">
        <f>SUM(C45:C49)</f>
        <v>12</v>
      </c>
      <c r="D50" s="81">
        <f>SUM(D45:D49)</f>
        <v>11</v>
      </c>
    </row>
  </sheetData>
  <mergeCells count="5">
    <mergeCell ref="B1:C1"/>
    <mergeCell ref="A5:A6"/>
    <mergeCell ref="B5:B6"/>
    <mergeCell ref="C5:C6"/>
    <mergeCell ref="D5:D6"/>
  </mergeCells>
  <pageMargins left="0.55138888888888904" right="0.55138888888888904" top="0.98402777777777795" bottom="0.98402777777777795" header="0.51180555555555496" footer="0.51180555555555496"/>
  <pageSetup paperSize="9" firstPageNumber="0" orientation="portrait" r:id="rId1"/>
  <headerFooter>
    <oddHeader>&amp;CTALIÁNDÖRÖGD KÖZSÉG ÖNKORMÁNYZATA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opLeftCell="B1" zoomScaleNormal="100" workbookViewId="0">
      <selection activeCell="E21" sqref="E21"/>
    </sheetView>
  </sheetViews>
  <sheetFormatPr defaultRowHeight="13.8" x14ac:dyDescent="0.25"/>
  <cols>
    <col min="1" max="1" width="6.5546875" style="40"/>
    <col min="2" max="2" width="49.88671875" style="40"/>
    <col min="3" max="3" width="10.6640625" style="41"/>
    <col min="4" max="4" width="0.88671875" style="41"/>
    <col min="5" max="5" width="49.88671875" style="40"/>
    <col min="6" max="6" width="10.6640625" style="41"/>
    <col min="7" max="1025" width="9.109375" style="40"/>
  </cols>
  <sheetData>
    <row r="1" spans="1:6" ht="14.4" x14ac:dyDescent="0.3">
      <c r="A1"/>
      <c r="B1" s="174" t="s">
        <v>214</v>
      </c>
      <c r="C1" s="174"/>
      <c r="D1" s="174"/>
      <c r="E1" s="174"/>
      <c r="F1" s="5"/>
    </row>
    <row r="2" spans="1:6" x14ac:dyDescent="0.25">
      <c r="A2"/>
      <c r="B2"/>
      <c r="C2"/>
      <c r="D2"/>
      <c r="E2"/>
      <c r="F2"/>
    </row>
    <row r="3" spans="1:6" ht="14.4" x14ac:dyDescent="0.3">
      <c r="A3" s="165" t="s">
        <v>137</v>
      </c>
      <c r="B3" s="165"/>
      <c r="C3" s="165"/>
      <c r="D3" s="165"/>
      <c r="E3" s="165"/>
      <c r="F3" s="5"/>
    </row>
    <row r="4" spans="1:6" x14ac:dyDescent="0.25">
      <c r="A4"/>
      <c r="B4"/>
      <c r="C4"/>
      <c r="D4"/>
      <c r="E4"/>
      <c r="F4"/>
    </row>
    <row r="5" spans="1:6" ht="14.4" x14ac:dyDescent="0.3">
      <c r="A5"/>
      <c r="B5" s="6"/>
      <c r="C5" s="6"/>
      <c r="D5" s="6"/>
      <c r="E5" s="6"/>
      <c r="F5" s="6"/>
    </row>
    <row r="6" spans="1:6" ht="43.2" x14ac:dyDescent="0.25">
      <c r="A6" s="44" t="s">
        <v>94</v>
      </c>
      <c r="B6" s="45" t="s">
        <v>138</v>
      </c>
      <c r="C6" s="10" t="s">
        <v>139</v>
      </c>
      <c r="D6" s="11"/>
      <c r="E6" s="83" t="s">
        <v>140</v>
      </c>
      <c r="F6" s="84" t="s">
        <v>139</v>
      </c>
    </row>
    <row r="7" spans="1:6" ht="14.4" x14ac:dyDescent="0.25">
      <c r="A7" s="44" t="s">
        <v>5</v>
      </c>
      <c r="B7" s="45" t="s">
        <v>6</v>
      </c>
      <c r="C7" s="10" t="s">
        <v>7</v>
      </c>
      <c r="D7" s="11"/>
      <c r="E7" s="83" t="s">
        <v>8</v>
      </c>
      <c r="F7" s="11" t="s">
        <v>141</v>
      </c>
    </row>
    <row r="8" spans="1:6" ht="14.4" x14ac:dyDescent="0.3">
      <c r="A8" s="48" t="s">
        <v>9</v>
      </c>
      <c r="B8" s="33" t="s">
        <v>52</v>
      </c>
      <c r="C8" s="85">
        <f>'1.Bevétel'!D28</f>
        <v>49052</v>
      </c>
      <c r="D8" s="86"/>
      <c r="E8" s="87" t="s">
        <v>96</v>
      </c>
      <c r="F8" s="88">
        <f>'2.Kiadások'!D8</f>
        <v>14233</v>
      </c>
    </row>
    <row r="9" spans="1:6" ht="14.4" x14ac:dyDescent="0.3">
      <c r="A9" s="19" t="s">
        <v>11</v>
      </c>
      <c r="B9" s="23" t="s">
        <v>68</v>
      </c>
      <c r="C9" s="25">
        <f>'1.Bevétel'!D36</f>
        <v>16734</v>
      </c>
      <c r="D9" s="89"/>
      <c r="E9" s="90" t="s">
        <v>97</v>
      </c>
      <c r="F9" s="91">
        <f>'2.Kiadások'!D9</f>
        <v>2573</v>
      </c>
    </row>
    <row r="10" spans="1:6" ht="14.4" x14ac:dyDescent="0.3">
      <c r="A10" s="19" t="s">
        <v>13</v>
      </c>
      <c r="B10" s="23" t="s">
        <v>78</v>
      </c>
      <c r="C10" s="25">
        <f>'1.Bevétel'!D41</f>
        <v>2341</v>
      </c>
      <c r="D10" s="89"/>
      <c r="E10" s="90" t="s">
        <v>142</v>
      </c>
      <c r="F10" s="91">
        <f>'2.Kiadások'!D15</f>
        <v>18204</v>
      </c>
    </row>
    <row r="11" spans="1:6" ht="14.4" x14ac:dyDescent="0.3">
      <c r="A11" s="19" t="s">
        <v>15</v>
      </c>
      <c r="B11" s="23" t="s">
        <v>82</v>
      </c>
      <c r="C11" s="25">
        <f>'1.Bevétel'!D43</f>
        <v>145</v>
      </c>
      <c r="D11" s="89"/>
      <c r="E11" s="90" t="s">
        <v>114</v>
      </c>
      <c r="F11" s="91">
        <f>'2.Kiadások'!D26</f>
        <v>4950</v>
      </c>
    </row>
    <row r="12" spans="1:6" ht="14.4" x14ac:dyDescent="0.3">
      <c r="A12" s="19" t="s">
        <v>17</v>
      </c>
      <c r="B12" s="23" t="s">
        <v>86</v>
      </c>
      <c r="C12" s="25">
        <f>'1.Bevétel'!D45</f>
        <v>30</v>
      </c>
      <c r="D12" s="89"/>
      <c r="E12" s="90" t="s">
        <v>121</v>
      </c>
      <c r="F12" s="91">
        <f>'2.Kiadások'!D33</f>
        <v>3756</v>
      </c>
    </row>
    <row r="13" spans="1:6" ht="14.4" x14ac:dyDescent="0.3">
      <c r="A13" s="19" t="s">
        <v>19</v>
      </c>
      <c r="B13" s="23" t="s">
        <v>88</v>
      </c>
      <c r="C13" s="25">
        <f>'1.Bevétel'!D46</f>
        <v>31865</v>
      </c>
      <c r="D13" s="89"/>
      <c r="E13" s="90" t="s">
        <v>123</v>
      </c>
      <c r="F13" s="91">
        <f>'2.Kiadások'!D35+'2.Kiadások'!D36</f>
        <v>2500</v>
      </c>
    </row>
    <row r="14" spans="1:6" ht="14.4" x14ac:dyDescent="0.3">
      <c r="A14" s="19" t="s">
        <v>21</v>
      </c>
      <c r="B14" s="23" t="s">
        <v>143</v>
      </c>
      <c r="C14" s="25">
        <f>'1.Bevétel'!D47</f>
        <v>1468</v>
      </c>
      <c r="D14" s="89"/>
      <c r="E14" s="90" t="s">
        <v>124</v>
      </c>
      <c r="F14" s="91">
        <f>'2.Kiadások'!D37+'2.Kiadások'!D38</f>
        <v>16250</v>
      </c>
    </row>
    <row r="15" spans="1:6" ht="14.4" x14ac:dyDescent="0.3">
      <c r="A15" s="19" t="s">
        <v>25</v>
      </c>
      <c r="B15" s="23"/>
      <c r="C15" s="25"/>
      <c r="D15" s="92"/>
      <c r="E15" s="93" t="s">
        <v>125</v>
      </c>
      <c r="F15" s="91">
        <f>'2.Kiadások'!D39</f>
        <v>19774</v>
      </c>
    </row>
    <row r="16" spans="1:6" ht="14.4" x14ac:dyDescent="0.3">
      <c r="A16" s="19" t="s">
        <v>27</v>
      </c>
      <c r="B16" s="23"/>
      <c r="C16" s="25"/>
      <c r="D16" s="92"/>
      <c r="E16" s="93" t="s">
        <v>88</v>
      </c>
      <c r="F16" s="91">
        <v>17927</v>
      </c>
    </row>
    <row r="17" spans="1:6" ht="14.4" x14ac:dyDescent="0.3">
      <c r="A17" s="35" t="s">
        <v>29</v>
      </c>
      <c r="B17" s="76"/>
      <c r="C17" s="94"/>
      <c r="D17" s="95"/>
      <c r="E17" s="96" t="s">
        <v>144</v>
      </c>
      <c r="F17" s="78">
        <v>1468</v>
      </c>
    </row>
    <row r="18" spans="1:6" ht="15.6" x14ac:dyDescent="0.3">
      <c r="A18" s="64" t="s">
        <v>31</v>
      </c>
      <c r="B18" s="97" t="s">
        <v>92</v>
      </c>
      <c r="C18" s="98">
        <f>SUM(C8:C17)</f>
        <v>101635</v>
      </c>
      <c r="D18" s="99"/>
      <c r="E18" s="100" t="s">
        <v>127</v>
      </c>
      <c r="F18" s="98">
        <f>SUM(F8:F17)</f>
        <v>101635</v>
      </c>
    </row>
  </sheetData>
  <mergeCells count="2">
    <mergeCell ref="B1:E1"/>
    <mergeCell ref="A3:E3"/>
  </mergeCells>
  <pageMargins left="0.27569444444444402" right="0.196527777777778" top="0.98402777777777795" bottom="0.98402777777777795" header="0.51180555555555496" footer="0.51180555555555496"/>
  <pageSetup paperSize="9" firstPageNumber="0" orientation="landscape" r:id="rId1"/>
  <headerFooter>
    <oddHeader>&amp;CTALIÁNDÖRÖGD KÖZSÉG ÖNKORMÁNYZATA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3"/>
  <sheetViews>
    <sheetView zoomScaleNormal="100" workbookViewId="0">
      <selection activeCell="B1" sqref="B1:C1"/>
    </sheetView>
  </sheetViews>
  <sheetFormatPr defaultRowHeight="13.8" x14ac:dyDescent="0.25"/>
  <cols>
    <col min="1" max="1" width="3.5546875" style="40"/>
    <col min="2" max="2" width="56.5546875" style="40"/>
    <col min="3" max="4" width="11.5546875" style="41"/>
    <col min="5" max="1025" width="9.109375" style="40"/>
  </cols>
  <sheetData>
    <row r="1" spans="1:4" ht="14.4" x14ac:dyDescent="0.3">
      <c r="A1"/>
      <c r="B1" s="175" t="s">
        <v>215</v>
      </c>
      <c r="C1" s="175"/>
      <c r="D1"/>
    </row>
    <row r="2" spans="1:4" ht="14.4" x14ac:dyDescent="0.3">
      <c r="A2"/>
      <c r="B2" s="6"/>
      <c r="C2" s="6"/>
      <c r="D2"/>
    </row>
    <row r="3" spans="1:4" ht="41.4" x14ac:dyDescent="0.25">
      <c r="A3" s="101" t="s">
        <v>94</v>
      </c>
      <c r="B3" s="102" t="s">
        <v>145</v>
      </c>
      <c r="C3" s="103" t="s">
        <v>146</v>
      </c>
      <c r="D3" s="103" t="s">
        <v>147</v>
      </c>
    </row>
    <row r="4" spans="1:4" ht="14.4" x14ac:dyDescent="0.25">
      <c r="A4" s="104" t="s">
        <v>5</v>
      </c>
      <c r="B4" s="102" t="s">
        <v>6</v>
      </c>
      <c r="C4" s="103" t="s">
        <v>7</v>
      </c>
      <c r="D4" s="105" t="s">
        <v>8</v>
      </c>
    </row>
    <row r="5" spans="1:4" ht="14.4" x14ac:dyDescent="0.3">
      <c r="A5" s="106" t="s">
        <v>9</v>
      </c>
      <c r="B5" s="107" t="s">
        <v>148</v>
      </c>
      <c r="C5" s="66">
        <f>'1.Bevétel'!D16+'1.Bevétel'!D24</f>
        <v>14570</v>
      </c>
      <c r="D5" s="85">
        <v>0</v>
      </c>
    </row>
    <row r="6" spans="1:4" ht="14.4" x14ac:dyDescent="0.3">
      <c r="A6" s="108" t="s">
        <v>11</v>
      </c>
      <c r="B6" s="23" t="s">
        <v>68</v>
      </c>
      <c r="C6" s="24">
        <f>'1.Bevétel'!D36</f>
        <v>16734</v>
      </c>
      <c r="D6" s="25">
        <v>0</v>
      </c>
    </row>
    <row r="7" spans="1:4" ht="14.4" x14ac:dyDescent="0.3">
      <c r="A7" s="108" t="s">
        <v>13</v>
      </c>
      <c r="B7" s="23" t="s">
        <v>149</v>
      </c>
      <c r="C7" s="24">
        <v>225</v>
      </c>
      <c r="D7" s="25">
        <v>6851</v>
      </c>
    </row>
    <row r="8" spans="1:4" ht="14.4" x14ac:dyDescent="0.3">
      <c r="A8" s="108" t="s">
        <v>15</v>
      </c>
      <c r="B8" s="23" t="s">
        <v>150</v>
      </c>
      <c r="C8" s="24">
        <v>30</v>
      </c>
      <c r="D8" s="25">
        <v>130</v>
      </c>
    </row>
    <row r="9" spans="1:4" ht="14.4" x14ac:dyDescent="0.3">
      <c r="A9" s="108" t="s">
        <v>17</v>
      </c>
      <c r="B9" s="23" t="s">
        <v>151</v>
      </c>
      <c r="C9" s="24">
        <v>892</v>
      </c>
      <c r="D9" s="25">
        <v>2540</v>
      </c>
    </row>
    <row r="10" spans="1:4" ht="14.4" x14ac:dyDescent="0.3">
      <c r="A10" s="108" t="s">
        <v>19</v>
      </c>
      <c r="B10" s="23" t="s">
        <v>152</v>
      </c>
      <c r="C10" s="24">
        <v>0</v>
      </c>
      <c r="D10" s="25">
        <v>17098</v>
      </c>
    </row>
    <row r="11" spans="1:4" ht="14.4" x14ac:dyDescent="0.3">
      <c r="A11" s="108" t="s">
        <v>21</v>
      </c>
      <c r="B11" s="23" t="s">
        <v>153</v>
      </c>
      <c r="C11" s="24">
        <v>0</v>
      </c>
      <c r="D11" s="25">
        <v>1400</v>
      </c>
    </row>
    <row r="12" spans="1:4" ht="14.4" x14ac:dyDescent="0.3">
      <c r="A12" s="108" t="s">
        <v>23</v>
      </c>
      <c r="B12" s="23" t="s">
        <v>154</v>
      </c>
      <c r="C12" s="24">
        <v>0</v>
      </c>
      <c r="D12" s="25">
        <v>0</v>
      </c>
    </row>
    <row r="13" spans="1:4" ht="14.4" x14ac:dyDescent="0.3">
      <c r="A13" s="108" t="s">
        <v>25</v>
      </c>
      <c r="B13" s="23" t="s">
        <v>155</v>
      </c>
      <c r="C13" s="24">
        <v>0</v>
      </c>
      <c r="D13" s="25">
        <v>7841</v>
      </c>
    </row>
    <row r="14" spans="1:4" ht="14.4" x14ac:dyDescent="0.3">
      <c r="A14" s="108" t="s">
        <v>27</v>
      </c>
      <c r="B14" s="23" t="s">
        <v>156</v>
      </c>
      <c r="C14" s="24">
        <v>0</v>
      </c>
      <c r="D14" s="25">
        <v>680</v>
      </c>
    </row>
    <row r="15" spans="1:4" ht="14.4" x14ac:dyDescent="0.3">
      <c r="A15" s="108" t="s">
        <v>29</v>
      </c>
      <c r="B15" s="23" t="s">
        <v>157</v>
      </c>
      <c r="C15" s="24">
        <v>0</v>
      </c>
      <c r="D15" s="25">
        <v>650</v>
      </c>
    </row>
    <row r="16" spans="1:4" ht="14.4" x14ac:dyDescent="0.3">
      <c r="A16" s="108" t="s">
        <v>31</v>
      </c>
      <c r="B16" s="23" t="s">
        <v>158</v>
      </c>
      <c r="C16" s="24">
        <v>0</v>
      </c>
      <c r="D16" s="25">
        <v>119</v>
      </c>
    </row>
    <row r="17" spans="1:4" ht="14.4" x14ac:dyDescent="0.3">
      <c r="A17" s="108" t="s">
        <v>33</v>
      </c>
      <c r="B17" s="23" t="s">
        <v>159</v>
      </c>
      <c r="C17" s="24">
        <v>0</v>
      </c>
      <c r="D17" s="25">
        <v>2770</v>
      </c>
    </row>
    <row r="18" spans="1:4" ht="14.4" x14ac:dyDescent="0.3">
      <c r="A18" s="108" t="s">
        <v>35</v>
      </c>
      <c r="B18" s="23" t="s">
        <v>160</v>
      </c>
      <c r="C18" s="24">
        <v>400</v>
      </c>
      <c r="D18" s="25">
        <v>6716</v>
      </c>
    </row>
    <row r="19" spans="1:4" ht="14.4" x14ac:dyDescent="0.3">
      <c r="A19" s="108" t="s">
        <v>37</v>
      </c>
      <c r="B19" s="23" t="s">
        <v>161</v>
      </c>
      <c r="C19" s="24">
        <v>0</v>
      </c>
      <c r="D19" s="25">
        <v>695</v>
      </c>
    </row>
    <row r="20" spans="1:4" ht="14.4" x14ac:dyDescent="0.3">
      <c r="A20" s="108" t="s">
        <v>39</v>
      </c>
      <c r="B20" s="23" t="s">
        <v>50</v>
      </c>
      <c r="C20" s="24">
        <f>'1.Bevétel'!D27</f>
        <v>7550</v>
      </c>
      <c r="D20" s="25">
        <v>7550</v>
      </c>
    </row>
    <row r="21" spans="1:4" ht="14.4" x14ac:dyDescent="0.3">
      <c r="A21" s="108" t="s">
        <v>41</v>
      </c>
      <c r="B21" s="23" t="s">
        <v>162</v>
      </c>
      <c r="C21" s="24">
        <f>'1.Bevétel'!D17</f>
        <v>13085</v>
      </c>
      <c r="D21" s="25">
        <v>12516</v>
      </c>
    </row>
    <row r="22" spans="1:4" ht="14.4" x14ac:dyDescent="0.3">
      <c r="A22" s="108" t="s">
        <v>43</v>
      </c>
      <c r="B22" s="23" t="s">
        <v>163</v>
      </c>
      <c r="C22" s="24">
        <f>'1.Bevétel'!D18</f>
        <v>1973</v>
      </c>
      <c r="D22" s="25">
        <v>2542</v>
      </c>
    </row>
    <row r="23" spans="1:4" ht="14.4" x14ac:dyDescent="0.3">
      <c r="A23" s="108" t="s">
        <v>45</v>
      </c>
      <c r="B23" s="23" t="s">
        <v>164</v>
      </c>
      <c r="C23" s="24">
        <f>'1.Bevétel'!D20</f>
        <v>6023</v>
      </c>
      <c r="D23" s="25">
        <v>0</v>
      </c>
    </row>
    <row r="24" spans="1:4" ht="14.4" x14ac:dyDescent="0.3">
      <c r="A24" s="108" t="s">
        <v>47</v>
      </c>
      <c r="B24" s="23" t="s">
        <v>165</v>
      </c>
      <c r="C24" s="24">
        <f>'5. ovi'!D9</f>
        <v>200</v>
      </c>
      <c r="D24" s="25">
        <v>4916</v>
      </c>
    </row>
    <row r="25" spans="1:4" ht="14.4" x14ac:dyDescent="0.3">
      <c r="A25" s="108" t="s">
        <v>49</v>
      </c>
      <c r="B25" s="23" t="s">
        <v>166</v>
      </c>
      <c r="C25" s="24">
        <f>'1.Bevétel'!D39</f>
        <v>969</v>
      </c>
      <c r="D25" s="25">
        <v>2466</v>
      </c>
    </row>
    <row r="26" spans="1:4" ht="14.4" x14ac:dyDescent="0.3">
      <c r="A26" s="108" t="s">
        <v>51</v>
      </c>
      <c r="B26" s="23" t="s">
        <v>167</v>
      </c>
      <c r="C26" s="24">
        <v>67</v>
      </c>
      <c r="D26" s="25">
        <v>67</v>
      </c>
    </row>
    <row r="27" spans="1:4" ht="14.4" x14ac:dyDescent="0.3">
      <c r="A27" s="108" t="s">
        <v>53</v>
      </c>
      <c r="B27" s="23" t="s">
        <v>168</v>
      </c>
      <c r="C27" s="24">
        <f>'1.Bevétel'!D21</f>
        <v>5784</v>
      </c>
      <c r="D27" s="25">
        <v>0</v>
      </c>
    </row>
    <row r="28" spans="1:4" ht="14.4" x14ac:dyDescent="0.3">
      <c r="A28" s="108" t="s">
        <v>55</v>
      </c>
      <c r="B28" s="90" t="s">
        <v>169</v>
      </c>
      <c r="C28" s="75">
        <v>0</v>
      </c>
      <c r="D28" s="91">
        <v>1133</v>
      </c>
    </row>
    <row r="29" spans="1:4" ht="14.4" x14ac:dyDescent="0.3">
      <c r="A29" s="108" t="s">
        <v>57</v>
      </c>
      <c r="B29" s="90" t="s">
        <v>170</v>
      </c>
      <c r="C29" s="75">
        <v>0</v>
      </c>
      <c r="D29" s="91">
        <v>1300</v>
      </c>
    </row>
    <row r="30" spans="1:4" ht="14.4" x14ac:dyDescent="0.3">
      <c r="A30" s="108" t="s">
        <v>59</v>
      </c>
      <c r="B30" s="90" t="s">
        <v>171</v>
      </c>
      <c r="C30" s="75">
        <v>0</v>
      </c>
      <c r="D30" s="91">
        <v>2450</v>
      </c>
    </row>
    <row r="31" spans="1:4" ht="14.4" x14ac:dyDescent="0.3">
      <c r="A31" s="108" t="s">
        <v>61</v>
      </c>
      <c r="B31" s="109" t="s">
        <v>88</v>
      </c>
      <c r="C31" s="110">
        <f>'1.Bevétel'!D46</f>
        <v>31865</v>
      </c>
      <c r="D31" s="111">
        <f>'2.Kiadások'!D40</f>
        <v>17927</v>
      </c>
    </row>
    <row r="32" spans="1:4" ht="14.4" x14ac:dyDescent="0.3">
      <c r="A32" s="112" t="s">
        <v>63</v>
      </c>
      <c r="B32" s="113" t="s">
        <v>172</v>
      </c>
      <c r="C32" s="114">
        <f>'1.Bevétel'!D47</f>
        <v>1468</v>
      </c>
      <c r="D32" s="115">
        <v>1468</v>
      </c>
    </row>
    <row r="33" spans="1:4" ht="15.6" x14ac:dyDescent="0.3">
      <c r="A33" s="116" t="s">
        <v>65</v>
      </c>
      <c r="B33" s="97" t="s">
        <v>173</v>
      </c>
      <c r="C33" s="117">
        <f>SUM(C5:C32)</f>
        <v>101835</v>
      </c>
      <c r="D33" s="98">
        <f>SUM(D5:D32)</f>
        <v>101825</v>
      </c>
    </row>
  </sheetData>
  <mergeCells count="1">
    <mergeCell ref="B1:C1"/>
  </mergeCells>
  <printOptions horizontalCentered="1"/>
  <pageMargins left="0.35416666666666702" right="0.23611111111111099" top="0.98333333333333295" bottom="0.98402777777777795" header="0.51180555555555496" footer="0.51180555555555496"/>
  <pageSetup paperSize="9" firstPageNumber="0" orientation="portrait" r:id="rId1"/>
  <headerFooter>
    <oddHeader>&amp;CTALIÁNDÖRÖGD KÖZSÉG ÖNKORMÁNYZATA
ÉS INTÉZMÉNYE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opLeftCell="A22" zoomScaleNormal="100" workbookViewId="0">
      <selection activeCell="A40" sqref="A40:C40"/>
    </sheetView>
  </sheetViews>
  <sheetFormatPr defaultRowHeight="13.2" x14ac:dyDescent="0.25"/>
  <cols>
    <col min="1" max="1" width="8.6640625"/>
    <col min="2" max="2" width="54.44140625"/>
    <col min="3" max="4" width="12.5546875" style="1"/>
    <col min="5" max="1025" width="8.6640625"/>
  </cols>
  <sheetData>
    <row r="1" spans="1:4" s="4" customFormat="1" ht="14.4" x14ac:dyDescent="0.3">
      <c r="A1" s="165" t="s">
        <v>216</v>
      </c>
      <c r="B1" s="165"/>
      <c r="C1" s="165"/>
      <c r="D1" s="3"/>
    </row>
    <row r="2" spans="1:4" ht="14.4" x14ac:dyDescent="0.3">
      <c r="A2" s="6"/>
      <c r="B2" s="6"/>
      <c r="C2" s="6"/>
      <c r="D2" s="3"/>
    </row>
    <row r="3" spans="1:4" ht="14.4" x14ac:dyDescent="0.3">
      <c r="A3" s="165" t="s">
        <v>0</v>
      </c>
      <c r="B3" s="165"/>
      <c r="C3" s="165"/>
      <c r="D3"/>
    </row>
    <row r="4" spans="1:4" s="9" customFormat="1" ht="14.4" x14ac:dyDescent="0.3">
      <c r="A4" s="5"/>
      <c r="B4" s="6"/>
      <c r="C4" s="7"/>
      <c r="D4" s="8"/>
    </row>
    <row r="5" spans="1:4" ht="15" customHeight="1" x14ac:dyDescent="0.25">
      <c r="A5" s="167" t="s">
        <v>1</v>
      </c>
      <c r="B5" s="168" t="s">
        <v>2</v>
      </c>
      <c r="C5" s="169" t="s">
        <v>3</v>
      </c>
      <c r="D5" s="169" t="s">
        <v>4</v>
      </c>
    </row>
    <row r="6" spans="1:4" ht="26.25" customHeight="1" x14ac:dyDescent="0.25">
      <c r="A6" s="167"/>
      <c r="B6" s="168"/>
      <c r="C6" s="169"/>
      <c r="D6" s="169"/>
    </row>
    <row r="7" spans="1:4" ht="15" customHeight="1" x14ac:dyDescent="0.25">
      <c r="A7" s="12" t="s">
        <v>5</v>
      </c>
      <c r="B7" s="13" t="s">
        <v>6</v>
      </c>
      <c r="C7" s="14" t="s">
        <v>7</v>
      </c>
      <c r="D7" s="47" t="s">
        <v>141</v>
      </c>
    </row>
    <row r="8" spans="1:4" ht="14.4" x14ac:dyDescent="0.3">
      <c r="A8" s="15" t="s">
        <v>9</v>
      </c>
      <c r="B8" s="118" t="s">
        <v>165</v>
      </c>
      <c r="C8" s="119">
        <f>SUM(C9)</f>
        <v>775</v>
      </c>
      <c r="D8" s="120">
        <f>SUM(D9)</f>
        <v>200</v>
      </c>
    </row>
    <row r="9" spans="1:4" ht="14.4" x14ac:dyDescent="0.3">
      <c r="A9" s="19" t="s">
        <v>11</v>
      </c>
      <c r="B9" s="23" t="s">
        <v>174</v>
      </c>
      <c r="C9" s="24">
        <v>775</v>
      </c>
      <c r="D9" s="25">
        <v>200</v>
      </c>
    </row>
    <row r="10" spans="1:4" ht="14.4" x14ac:dyDescent="0.3">
      <c r="A10" s="19" t="s">
        <v>13</v>
      </c>
      <c r="B10" s="121" t="s">
        <v>125</v>
      </c>
      <c r="C10" s="122">
        <f>SUM(C11)</f>
        <v>18329</v>
      </c>
      <c r="D10" s="123">
        <f>SUM(D11)</f>
        <v>19774</v>
      </c>
    </row>
    <row r="11" spans="1:4" ht="14.4" x14ac:dyDescent="0.3">
      <c r="A11" s="19" t="s">
        <v>15</v>
      </c>
      <c r="B11" s="23" t="s">
        <v>175</v>
      </c>
      <c r="C11" s="24">
        <v>18329</v>
      </c>
      <c r="D11" s="25">
        <v>19774</v>
      </c>
    </row>
    <row r="12" spans="1:4" ht="15.6" x14ac:dyDescent="0.3">
      <c r="A12" s="64" t="s">
        <v>17</v>
      </c>
      <c r="B12" s="97" t="s">
        <v>176</v>
      </c>
      <c r="C12" s="124">
        <f>C8+C10</f>
        <v>19104</v>
      </c>
      <c r="D12" s="125">
        <f>D8+D10</f>
        <v>19974</v>
      </c>
    </row>
    <row r="13" spans="1:4" x14ac:dyDescent="0.25">
      <c r="C13"/>
      <c r="D13"/>
    </row>
    <row r="15" spans="1:4" ht="14.4" x14ac:dyDescent="0.3">
      <c r="A15" s="174" t="s">
        <v>217</v>
      </c>
      <c r="B15" s="174"/>
      <c r="C15" s="174"/>
      <c r="D15" s="126"/>
    </row>
    <row r="16" spans="1:4" ht="14.4" x14ac:dyDescent="0.3">
      <c r="A16" s="127"/>
      <c r="B16" s="127"/>
      <c r="C16" s="127"/>
      <c r="D16" s="126"/>
    </row>
    <row r="17" spans="1:4" ht="14.4" x14ac:dyDescent="0.3">
      <c r="A17" s="5"/>
      <c r="B17" s="42" t="s">
        <v>93</v>
      </c>
      <c r="C17" s="126"/>
      <c r="D17" s="126"/>
    </row>
    <row r="18" spans="1:4" ht="12.75" customHeight="1" x14ac:dyDescent="0.25">
      <c r="A18" s="171" t="s">
        <v>1</v>
      </c>
      <c r="B18" s="172" t="s">
        <v>95</v>
      </c>
      <c r="C18" s="169" t="s">
        <v>3</v>
      </c>
      <c r="D18" s="169" t="s">
        <v>4</v>
      </c>
    </row>
    <row r="19" spans="1:4" ht="27.75" customHeight="1" x14ac:dyDescent="0.25">
      <c r="A19" s="171"/>
      <c r="B19" s="172"/>
      <c r="C19" s="169"/>
      <c r="D19" s="169"/>
    </row>
    <row r="20" spans="1:4" ht="14.4" x14ac:dyDescent="0.3">
      <c r="A20" s="64" t="s">
        <v>5</v>
      </c>
      <c r="B20" s="128" t="s">
        <v>6</v>
      </c>
      <c r="C20" s="129" t="s">
        <v>7</v>
      </c>
      <c r="D20" s="130" t="s">
        <v>8</v>
      </c>
    </row>
    <row r="21" spans="1:4" ht="14.4" x14ac:dyDescent="0.3">
      <c r="A21" s="48" t="s">
        <v>9</v>
      </c>
      <c r="B21" s="131" t="s">
        <v>96</v>
      </c>
      <c r="C21" s="132">
        <v>10532</v>
      </c>
      <c r="D21" s="120">
        <v>11500</v>
      </c>
    </row>
    <row r="22" spans="1:4" ht="14.4" x14ac:dyDescent="0.3">
      <c r="A22" s="19" t="s">
        <v>11</v>
      </c>
      <c r="B22" s="121" t="s">
        <v>97</v>
      </c>
      <c r="C22" s="122">
        <v>2854</v>
      </c>
      <c r="D22" s="123">
        <v>3115</v>
      </c>
    </row>
    <row r="23" spans="1:4" ht="14.4" x14ac:dyDescent="0.3">
      <c r="A23" s="19" t="s">
        <v>13</v>
      </c>
      <c r="B23" s="121" t="s">
        <v>142</v>
      </c>
      <c r="C23" s="122">
        <f>SUM(C24:C28)</f>
        <v>5718</v>
      </c>
      <c r="D23" s="123">
        <f>SUM(D24:D28)</f>
        <v>5359</v>
      </c>
    </row>
    <row r="24" spans="1:4" ht="14.4" x14ac:dyDescent="0.3">
      <c r="A24" s="19" t="s">
        <v>15</v>
      </c>
      <c r="B24" s="23" t="s">
        <v>177</v>
      </c>
      <c r="C24" s="24">
        <v>1574</v>
      </c>
      <c r="D24" s="25">
        <v>1072</v>
      </c>
    </row>
    <row r="25" spans="1:4" ht="14.4" x14ac:dyDescent="0.3">
      <c r="A25" s="19" t="s">
        <v>17</v>
      </c>
      <c r="B25" s="23" t="s">
        <v>178</v>
      </c>
      <c r="C25" s="24">
        <v>143</v>
      </c>
      <c r="D25" s="25">
        <v>150</v>
      </c>
    </row>
    <row r="26" spans="1:4" ht="14.4" x14ac:dyDescent="0.3">
      <c r="A26" s="19" t="s">
        <v>19</v>
      </c>
      <c r="B26" s="23" t="s">
        <v>179</v>
      </c>
      <c r="C26" s="24">
        <v>2878</v>
      </c>
      <c r="D26" s="25">
        <v>3030</v>
      </c>
    </row>
    <row r="27" spans="1:4" ht="14.4" x14ac:dyDescent="0.3">
      <c r="A27" s="19" t="s">
        <v>21</v>
      </c>
      <c r="B27" s="23" t="s">
        <v>180</v>
      </c>
      <c r="C27" s="24">
        <v>1076</v>
      </c>
      <c r="D27" s="25">
        <v>1057</v>
      </c>
    </row>
    <row r="28" spans="1:4" ht="14.4" x14ac:dyDescent="0.3">
      <c r="A28" s="19" t="s">
        <v>23</v>
      </c>
      <c r="B28" s="23" t="s">
        <v>181</v>
      </c>
      <c r="C28" s="24">
        <v>47</v>
      </c>
      <c r="D28" s="25">
        <v>50</v>
      </c>
    </row>
    <row r="29" spans="1:4" ht="15.6" x14ac:dyDescent="0.3">
      <c r="A29" s="64" t="s">
        <v>25</v>
      </c>
      <c r="B29" s="133" t="s">
        <v>173</v>
      </c>
      <c r="C29" s="124">
        <f>C21+C22+C23</f>
        <v>19104</v>
      </c>
      <c r="D29" s="125">
        <f>D21+D22+D23</f>
        <v>19974</v>
      </c>
    </row>
    <row r="30" spans="1:4" ht="14.4" x14ac:dyDescent="0.3">
      <c r="A30" s="2"/>
      <c r="B30" s="134"/>
      <c r="C30" s="135"/>
      <c r="D30" s="136"/>
    </row>
    <row r="31" spans="1:4" ht="14.4" x14ac:dyDescent="0.3">
      <c r="A31" s="5"/>
      <c r="B31" s="5" t="s">
        <v>128</v>
      </c>
      <c r="C31" s="66"/>
      <c r="D31" s="126"/>
    </row>
    <row r="32" spans="1:4" ht="14.4" x14ac:dyDescent="0.3">
      <c r="A32" s="6" t="s">
        <v>5</v>
      </c>
      <c r="B32" s="6" t="s">
        <v>6</v>
      </c>
      <c r="C32" s="82" t="s">
        <v>7</v>
      </c>
      <c r="D32" s="126"/>
    </row>
    <row r="33" spans="1:4" ht="14.4" x14ac:dyDescent="0.3">
      <c r="A33" s="137" t="s">
        <v>9</v>
      </c>
      <c r="B33" s="107" t="s">
        <v>129</v>
      </c>
      <c r="C33" s="138" t="s">
        <v>182</v>
      </c>
      <c r="D33" s="126"/>
    </row>
    <row r="34" spans="1:4" ht="14.4" x14ac:dyDescent="0.3">
      <c r="A34" s="19" t="s">
        <v>11</v>
      </c>
      <c r="B34" s="33" t="s">
        <v>183</v>
      </c>
      <c r="C34" s="139">
        <v>2</v>
      </c>
      <c r="D34" s="126"/>
    </row>
    <row r="35" spans="1:4" ht="14.4" x14ac:dyDescent="0.3">
      <c r="A35" s="19" t="s">
        <v>13</v>
      </c>
      <c r="B35" s="33" t="s">
        <v>184</v>
      </c>
      <c r="C35" s="139">
        <v>1</v>
      </c>
      <c r="D35" s="126"/>
    </row>
    <row r="36" spans="1:4" ht="14.4" x14ac:dyDescent="0.3">
      <c r="A36" s="19" t="s">
        <v>15</v>
      </c>
      <c r="B36" s="33" t="s">
        <v>185</v>
      </c>
      <c r="C36" s="140">
        <v>1</v>
      </c>
      <c r="D36" s="126"/>
    </row>
    <row r="37" spans="1:4" ht="14.4" x14ac:dyDescent="0.3">
      <c r="A37" s="64" t="s">
        <v>17</v>
      </c>
      <c r="B37" s="79" t="s">
        <v>136</v>
      </c>
      <c r="C37" s="141">
        <f>SUM(C33:C36)</f>
        <v>4</v>
      </c>
      <c r="D37" s="126"/>
    </row>
    <row r="38" spans="1:4" x14ac:dyDescent="0.25">
      <c r="A38" s="9"/>
      <c r="C38"/>
      <c r="D38"/>
    </row>
    <row r="39" spans="1:4" ht="14.4" x14ac:dyDescent="0.3">
      <c r="A39" s="165" t="s">
        <v>218</v>
      </c>
      <c r="B39" s="165"/>
      <c r="C39" s="165"/>
      <c r="D39" s="126"/>
    </row>
    <row r="40" spans="1:4" ht="14.4" x14ac:dyDescent="0.3">
      <c r="A40" s="165" t="s">
        <v>219</v>
      </c>
      <c r="B40" s="165"/>
      <c r="C40" s="165"/>
      <c r="D40" s="126"/>
    </row>
    <row r="41" spans="1:4" ht="14.4" x14ac:dyDescent="0.3">
      <c r="A41" s="6"/>
      <c r="B41" s="6"/>
      <c r="C41" s="6"/>
      <c r="D41" s="126"/>
    </row>
    <row r="42" spans="1:4" ht="14.4" x14ac:dyDescent="0.3">
      <c r="A42" s="176" t="s">
        <v>186</v>
      </c>
      <c r="B42" s="176"/>
      <c r="C42" s="176"/>
      <c r="D42" s="126"/>
    </row>
    <row r="43" spans="1:4" ht="44.25" customHeight="1" x14ac:dyDescent="0.25">
      <c r="A43" s="102" t="s">
        <v>1</v>
      </c>
      <c r="B43" s="102" t="s">
        <v>145</v>
      </c>
      <c r="C43" s="103" t="s">
        <v>146</v>
      </c>
      <c r="D43" s="103" t="s">
        <v>147</v>
      </c>
    </row>
    <row r="44" spans="1:4" ht="14.4" x14ac:dyDescent="0.3">
      <c r="A44" s="64" t="s">
        <v>5</v>
      </c>
      <c r="B44" s="142" t="s">
        <v>6</v>
      </c>
      <c r="C44" s="143" t="s">
        <v>7</v>
      </c>
      <c r="D44" s="144" t="s">
        <v>8</v>
      </c>
    </row>
    <row r="45" spans="1:4" ht="14.4" x14ac:dyDescent="0.3">
      <c r="A45" s="48" t="s">
        <v>9</v>
      </c>
      <c r="B45" s="33" t="s">
        <v>165</v>
      </c>
      <c r="C45" s="145">
        <v>4916</v>
      </c>
      <c r="D45" s="73">
        <v>3929</v>
      </c>
    </row>
    <row r="46" spans="1:4" ht="14.4" x14ac:dyDescent="0.3">
      <c r="A46" s="48" t="s">
        <v>11</v>
      </c>
      <c r="B46" s="33" t="s">
        <v>162</v>
      </c>
      <c r="C46" s="75">
        <v>13085</v>
      </c>
      <c r="D46" s="146">
        <v>11629</v>
      </c>
    </row>
    <row r="47" spans="1:4" ht="14.4" x14ac:dyDescent="0.3">
      <c r="A47" s="19" t="s">
        <v>13</v>
      </c>
      <c r="B47" s="23" t="s">
        <v>163</v>
      </c>
      <c r="C47" s="147">
        <v>1973</v>
      </c>
      <c r="D47" s="91">
        <v>2730</v>
      </c>
    </row>
    <row r="48" spans="1:4" ht="14.4" x14ac:dyDescent="0.3">
      <c r="A48" s="148" t="s">
        <v>15</v>
      </c>
      <c r="B48" s="149" t="s">
        <v>187</v>
      </c>
      <c r="C48" s="80">
        <f>SUM(C45:C47)</f>
        <v>19974</v>
      </c>
      <c r="D48" s="81">
        <f>SUM(D45:D47)</f>
        <v>18288</v>
      </c>
    </row>
  </sheetData>
  <mergeCells count="14">
    <mergeCell ref="A1:C1"/>
    <mergeCell ref="A3:C3"/>
    <mergeCell ref="A5:A6"/>
    <mergeCell ref="B5:B6"/>
    <mergeCell ref="C5:C6"/>
    <mergeCell ref="A39:C39"/>
    <mergeCell ref="A40:C40"/>
    <mergeCell ref="A42:C42"/>
    <mergeCell ref="D5:D6"/>
    <mergeCell ref="A15:C15"/>
    <mergeCell ref="A18:A19"/>
    <mergeCell ref="B18:B19"/>
    <mergeCell ref="C18:C19"/>
    <mergeCell ref="D18:D19"/>
  </mergeCells>
  <printOptions horizontalCentered="1"/>
  <pageMargins left="0.55138888888888904" right="0.55138888888888904" top="0.98402777777777795" bottom="0.39374999999999999" header="0.51180555555555496" footer="0.51180555555555496"/>
  <pageSetup paperSize="9" firstPageNumber="0" orientation="portrait" r:id="rId1"/>
  <headerFooter>
    <oddHeader>&amp;CTALIÁNDÖRÖGDI NAPKÖZIOTTHONOS ÓVODA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Normal="100" workbookViewId="0">
      <selection activeCell="B1" sqref="B1:E1"/>
    </sheetView>
  </sheetViews>
  <sheetFormatPr defaultRowHeight="13.2" x14ac:dyDescent="0.25"/>
  <cols>
    <col min="1" max="1" width="6.5546875"/>
    <col min="2" max="2" width="50"/>
    <col min="3" max="3" width="10.6640625" style="1"/>
    <col min="4" max="4" width="0.88671875" style="1"/>
    <col min="5" max="5" width="50"/>
    <col min="6" max="6" width="10.6640625" style="1"/>
    <col min="7" max="1025" width="8.6640625"/>
  </cols>
  <sheetData>
    <row r="1" spans="1:6" s="5" customFormat="1" ht="14.4" x14ac:dyDescent="0.3">
      <c r="B1" s="174" t="s">
        <v>223</v>
      </c>
      <c r="C1" s="174"/>
      <c r="D1" s="174"/>
      <c r="E1" s="174"/>
    </row>
    <row r="2" spans="1:6" ht="14.4" x14ac:dyDescent="0.3">
      <c r="A2" s="5"/>
      <c r="C2" s="126"/>
      <c r="D2" s="126"/>
      <c r="F2" s="126"/>
    </row>
    <row r="3" spans="1:6" ht="14.4" x14ac:dyDescent="0.3">
      <c r="A3" s="165" t="s">
        <v>188</v>
      </c>
      <c r="B3" s="165"/>
      <c r="C3" s="165"/>
      <c r="D3" s="165"/>
      <c r="E3" s="165"/>
      <c r="F3"/>
    </row>
    <row r="4" spans="1:6" ht="14.4" x14ac:dyDescent="0.3">
      <c r="C4" s="126"/>
      <c r="D4" s="126"/>
      <c r="F4" s="126"/>
    </row>
    <row r="5" spans="1:6" ht="14.4" x14ac:dyDescent="0.3">
      <c r="B5" s="6"/>
      <c r="C5" s="6"/>
      <c r="D5" s="6"/>
      <c r="E5" s="6"/>
      <c r="F5" s="6"/>
    </row>
    <row r="6" spans="1:6" ht="43.2" x14ac:dyDescent="0.25">
      <c r="A6" s="44" t="s">
        <v>94</v>
      </c>
      <c r="B6" s="45" t="s">
        <v>138</v>
      </c>
      <c r="C6" s="10" t="s">
        <v>139</v>
      </c>
      <c r="D6" s="11"/>
      <c r="E6" s="83" t="s">
        <v>140</v>
      </c>
      <c r="F6" s="84" t="s">
        <v>139</v>
      </c>
    </row>
    <row r="7" spans="1:6" ht="14.4" x14ac:dyDescent="0.25">
      <c r="A7" s="44" t="s">
        <v>5</v>
      </c>
      <c r="B7" s="45" t="s">
        <v>6</v>
      </c>
      <c r="C7" s="10" t="s">
        <v>7</v>
      </c>
      <c r="D7" s="11"/>
      <c r="E7" s="83" t="s">
        <v>141</v>
      </c>
      <c r="F7" s="84" t="s">
        <v>189</v>
      </c>
    </row>
    <row r="8" spans="1:6" ht="14.4" x14ac:dyDescent="0.3">
      <c r="A8" s="48" t="s">
        <v>9</v>
      </c>
      <c r="B8" s="33" t="s">
        <v>190</v>
      </c>
      <c r="C8" s="85">
        <v>17013</v>
      </c>
      <c r="D8" s="86"/>
      <c r="E8" s="87" t="s">
        <v>96</v>
      </c>
      <c r="F8" s="88">
        <f>'5. ovi'!D21</f>
        <v>11500</v>
      </c>
    </row>
    <row r="9" spans="1:6" ht="14.4" x14ac:dyDescent="0.3">
      <c r="A9" s="19" t="s">
        <v>11</v>
      </c>
      <c r="B9" s="23" t="s">
        <v>78</v>
      </c>
      <c r="C9" s="25">
        <f>'5. ovi'!D9</f>
        <v>200</v>
      </c>
      <c r="D9" s="89"/>
      <c r="E9" s="90" t="s">
        <v>97</v>
      </c>
      <c r="F9" s="91">
        <f>'5. ovi'!D22</f>
        <v>3115</v>
      </c>
    </row>
    <row r="10" spans="1:6" ht="14.4" x14ac:dyDescent="0.3">
      <c r="A10" s="19" t="s">
        <v>13</v>
      </c>
      <c r="B10" s="23"/>
      <c r="C10" s="25">
        <f>C11-C9-C8</f>
        <v>2761</v>
      </c>
      <c r="D10" s="89"/>
      <c r="E10" s="90" t="s">
        <v>142</v>
      </c>
      <c r="F10" s="91">
        <f>'5. ovi'!D23</f>
        <v>5359</v>
      </c>
    </row>
    <row r="11" spans="1:6" ht="15.6" x14ac:dyDescent="0.3">
      <c r="A11" s="148" t="s">
        <v>17</v>
      </c>
      <c r="B11" s="150" t="s">
        <v>92</v>
      </c>
      <c r="C11" s="98">
        <f>F11</f>
        <v>19974</v>
      </c>
      <c r="D11" s="99"/>
      <c r="E11" s="150" t="s">
        <v>127</v>
      </c>
      <c r="F11" s="98">
        <f>SUM(F8:F10)</f>
        <v>19974</v>
      </c>
    </row>
  </sheetData>
  <mergeCells count="2">
    <mergeCell ref="B1:E1"/>
    <mergeCell ref="A3:E3"/>
  </mergeCells>
  <pageMargins left="0.27569444444444402" right="0.196527777777778" top="0.98402777777777795" bottom="0.98402777777777795" header="0.51180555555555496" footer="0.51180555555555496"/>
  <pageSetup paperSize="9" firstPageNumber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4"/>
  <sheetViews>
    <sheetView topLeftCell="A13" zoomScaleNormal="100" workbookViewId="0">
      <selection activeCell="A30" sqref="A30:D30"/>
    </sheetView>
  </sheetViews>
  <sheetFormatPr defaultRowHeight="13.2" x14ac:dyDescent="0.25"/>
  <cols>
    <col min="1" max="1" width="8.6640625"/>
    <col min="2" max="2" width="53"/>
    <col min="3" max="1025" width="8.6640625"/>
  </cols>
  <sheetData>
    <row r="2" spans="1:4" ht="14.4" x14ac:dyDescent="0.3">
      <c r="A2" s="174" t="s">
        <v>220</v>
      </c>
      <c r="B2" s="174"/>
      <c r="C2" s="174"/>
      <c r="D2" s="174"/>
    </row>
    <row r="3" spans="1:4" x14ac:dyDescent="0.25">
      <c r="B3" s="151"/>
      <c r="C3" s="151"/>
    </row>
    <row r="4" spans="1:4" ht="14.4" x14ac:dyDescent="0.3">
      <c r="A4" s="152"/>
      <c r="B4" s="153" t="s">
        <v>191</v>
      </c>
      <c r="C4" s="154" t="s">
        <v>192</v>
      </c>
    </row>
    <row r="5" spans="1:4" ht="14.4" x14ac:dyDescent="0.3">
      <c r="A5" s="152"/>
      <c r="B5" s="155" t="s">
        <v>193</v>
      </c>
      <c r="C5" s="156">
        <v>1332</v>
      </c>
    </row>
    <row r="6" spans="1:4" ht="14.4" x14ac:dyDescent="0.3">
      <c r="A6" s="152"/>
      <c r="B6" s="155" t="s">
        <v>194</v>
      </c>
      <c r="C6" s="156">
        <v>550</v>
      </c>
    </row>
    <row r="7" spans="1:4" ht="14.4" x14ac:dyDescent="0.3">
      <c r="A7" s="152"/>
      <c r="B7" s="155" t="s">
        <v>195</v>
      </c>
      <c r="C7" s="156">
        <v>119</v>
      </c>
    </row>
    <row r="8" spans="1:4" ht="14.4" x14ac:dyDescent="0.3">
      <c r="A8" s="152"/>
      <c r="B8" s="155" t="s">
        <v>196</v>
      </c>
      <c r="C8" s="156">
        <f>SUM(C9:C14)</f>
        <v>705</v>
      </c>
    </row>
    <row r="9" spans="1:4" ht="14.4" x14ac:dyDescent="0.3">
      <c r="A9" s="152"/>
      <c r="B9" s="157" t="s">
        <v>197</v>
      </c>
      <c r="C9" s="156">
        <v>60</v>
      </c>
    </row>
    <row r="10" spans="1:4" ht="14.4" x14ac:dyDescent="0.3">
      <c r="A10" s="152"/>
      <c r="B10" s="157" t="s">
        <v>198</v>
      </c>
      <c r="C10" s="156">
        <v>500</v>
      </c>
    </row>
    <row r="11" spans="1:4" ht="14.4" x14ac:dyDescent="0.3">
      <c r="A11" s="152"/>
      <c r="B11" s="157" t="s">
        <v>199</v>
      </c>
      <c r="C11" s="156">
        <v>50</v>
      </c>
    </row>
    <row r="12" spans="1:4" ht="14.4" x14ac:dyDescent="0.3">
      <c r="A12" s="152"/>
      <c r="B12" s="157" t="s">
        <v>200</v>
      </c>
      <c r="C12" s="156">
        <v>50</v>
      </c>
    </row>
    <row r="13" spans="1:4" ht="14.4" x14ac:dyDescent="0.3">
      <c r="A13" s="152"/>
      <c r="B13" s="157" t="s">
        <v>201</v>
      </c>
      <c r="C13" s="156">
        <v>10</v>
      </c>
    </row>
    <row r="14" spans="1:4" ht="14.4" x14ac:dyDescent="0.3">
      <c r="A14" s="152"/>
      <c r="B14" s="158" t="s">
        <v>202</v>
      </c>
      <c r="C14" s="159">
        <v>35</v>
      </c>
    </row>
    <row r="15" spans="1:4" ht="14.4" x14ac:dyDescent="0.3">
      <c r="A15" s="152"/>
      <c r="B15" s="160" t="s">
        <v>203</v>
      </c>
      <c r="C15" s="161">
        <f>SUM(C4:C8)</f>
        <v>2706</v>
      </c>
    </row>
    <row r="19" spans="1:4" ht="14.4" x14ac:dyDescent="0.3">
      <c r="A19" s="174" t="s">
        <v>221</v>
      </c>
      <c r="B19" s="174"/>
      <c r="C19" s="174"/>
      <c r="D19" s="174"/>
    </row>
    <row r="20" spans="1:4" x14ac:dyDescent="0.25">
      <c r="B20" s="151"/>
    </row>
    <row r="21" spans="1:4" ht="14.4" x14ac:dyDescent="0.3">
      <c r="A21" s="152"/>
      <c r="B21" s="153" t="s">
        <v>204</v>
      </c>
      <c r="C21" s="154" t="s">
        <v>192</v>
      </c>
    </row>
    <row r="22" spans="1:4" ht="14.4" x14ac:dyDescent="0.3">
      <c r="A22" s="152"/>
      <c r="B22" s="155" t="s">
        <v>205</v>
      </c>
      <c r="C22" s="156">
        <v>15000</v>
      </c>
    </row>
    <row r="23" spans="1:4" ht="14.4" x14ac:dyDescent="0.3">
      <c r="A23" s="152"/>
      <c r="B23" s="162" t="s">
        <v>206</v>
      </c>
      <c r="C23" s="156">
        <v>1000</v>
      </c>
    </row>
    <row r="24" spans="1:4" ht="14.4" x14ac:dyDescent="0.3">
      <c r="A24" s="152"/>
      <c r="B24" s="162" t="s">
        <v>207</v>
      </c>
      <c r="C24" s="156">
        <v>250</v>
      </c>
    </row>
    <row r="25" spans="1:4" ht="14.4" x14ac:dyDescent="0.3">
      <c r="A25" s="152"/>
      <c r="B25" s="157"/>
      <c r="C25" s="156"/>
    </row>
    <row r="26" spans="1:4" ht="14.4" x14ac:dyDescent="0.3">
      <c r="A26" s="152"/>
      <c r="B26" s="160" t="s">
        <v>208</v>
      </c>
      <c r="C26" s="161">
        <f>SUM(C21:C22)</f>
        <v>15000</v>
      </c>
    </row>
    <row r="30" spans="1:4" ht="14.4" x14ac:dyDescent="0.3">
      <c r="A30" s="174" t="s">
        <v>222</v>
      </c>
      <c r="B30" s="174"/>
      <c r="C30" s="174"/>
      <c r="D30" s="174"/>
    </row>
    <row r="31" spans="1:4" x14ac:dyDescent="0.25">
      <c r="B31" s="151"/>
    </row>
    <row r="32" spans="1:4" ht="14.4" x14ac:dyDescent="0.3">
      <c r="A32" s="152"/>
      <c r="B32" s="153" t="s">
        <v>209</v>
      </c>
      <c r="C32" s="154" t="s">
        <v>192</v>
      </c>
    </row>
    <row r="33" spans="1:3" ht="14.4" x14ac:dyDescent="0.3">
      <c r="A33" s="152"/>
      <c r="B33" s="155" t="s">
        <v>210</v>
      </c>
      <c r="C33" s="156">
        <v>2500</v>
      </c>
    </row>
    <row r="34" spans="1:3" ht="14.4" x14ac:dyDescent="0.3">
      <c r="A34" s="152"/>
      <c r="B34" s="160" t="s">
        <v>211</v>
      </c>
      <c r="C34" s="161">
        <f>SUM(C32:C33)</f>
        <v>2500</v>
      </c>
    </row>
  </sheetData>
  <mergeCells count="3">
    <mergeCell ref="A2:D2"/>
    <mergeCell ref="A19:D19"/>
    <mergeCell ref="A30:D30"/>
  </mergeCells>
  <pageMargins left="0.7" right="0.7" top="0.75" bottom="0.75" header="0.3" footer="0.51180555555555496"/>
  <pageSetup paperSize="9" firstPageNumber="0" orientation="portrait" r:id="rId1"/>
  <headerFooter>
    <oddHeader>&amp;CTALIÁNDÖRÖGD KÖZSÉG ÖNKORMÁNYZATA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847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1.Bevétel</vt:lpstr>
      <vt:lpstr>2.Kiadások</vt:lpstr>
      <vt:lpstr>3.mérleg</vt:lpstr>
      <vt:lpstr>4. cofog</vt:lpstr>
      <vt:lpstr>5. ovi</vt:lpstr>
      <vt:lpstr>8. ovi mérleg</vt:lpstr>
      <vt:lpstr>9.-10.-11.mell.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revision>3</cp:revision>
  <cp:lastPrinted>2016-02-15T10:50:47Z</cp:lastPrinted>
  <dcterms:created xsi:type="dcterms:W3CDTF">1997-01-17T14:02:09Z</dcterms:created>
  <dcterms:modified xsi:type="dcterms:W3CDTF">2016-02-22T08:04:54Z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