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1700" windowHeight="6540" tabRatio="727" firstSheet="3" activeTab="10"/>
  </bookViews>
  <sheets>
    <sheet name="Ovi " sheetId="82" r:id="rId1"/>
    <sheet name="VÁGÓ " sheetId="81" r:id="rId2"/>
    <sheet name="Közmű " sheetId="80" r:id="rId3"/>
    <sheet name="TSZSZI " sheetId="90" r:id="rId4"/>
    <sheet name="Hivatal " sheetId="79" r:id="rId5"/>
    <sheet name="Konyha" sheetId="92" state="hidden" r:id="rId6"/>
    <sheet name="Önkormányzat " sheetId="3" r:id="rId7"/>
    <sheet name="Beruházás" sheetId="63" r:id="rId8"/>
    <sheet name="Felújítás" sheetId="64" r:id="rId9"/>
    <sheet name="Segélyek " sheetId="83" state="hidden" r:id="rId10"/>
    <sheet name="Önkormányzat összesen" sheetId="1" r:id="rId11"/>
    <sheet name="Ovis Társulás" sheetId="93" state="hidden" r:id="rId12"/>
    <sheet name="TSZSZI Társulás" sheetId="94" state="hidden" r:id="rId13"/>
    <sheet name="egyszerüsített mérleg" sheetId="95" r:id="rId14"/>
    <sheet name="Pénzmaradvány" sheetId="96" r:id="rId15"/>
  </sheets>
  <definedNames>
    <definedName name="_xlnm.Print_Titles" localSheetId="4">'Hivatal '!$1:$6</definedName>
    <definedName name="_xlnm.Print_Titles" localSheetId="5">Konyha!$1:$6</definedName>
    <definedName name="_xlnm.Print_Titles" localSheetId="2">'Közmű '!$1:$6</definedName>
    <definedName name="_xlnm.Print_Titles" localSheetId="0">'Ovi '!$1:$6</definedName>
    <definedName name="_xlnm.Print_Titles" localSheetId="6">'Önkormányzat '!$1:$6</definedName>
    <definedName name="_xlnm.Print_Titles" localSheetId="9">'Segélyek '!$1:$6</definedName>
    <definedName name="_xlnm.Print_Titles" localSheetId="3">'TSZSZI '!$1:$6</definedName>
    <definedName name="_xlnm.Print_Titles" localSheetId="1">'VÁGÓ '!$1:$6</definedName>
    <definedName name="_xlnm.Print_Area" localSheetId="10">'Önkormányzat összesen'!$A$1:$E$146</definedName>
  </definedNames>
  <calcPr calcId="124519"/>
</workbook>
</file>

<file path=xl/calcChain.xml><?xml version="1.0" encoding="utf-8"?>
<calcChain xmlns="http://schemas.openxmlformats.org/spreadsheetml/2006/main">
  <c r="E22" i="1"/>
  <c r="D22"/>
  <c r="F61" i="3"/>
  <c r="F56"/>
  <c r="E56"/>
  <c r="E24"/>
  <c r="H20" i="96"/>
  <c r="E20"/>
  <c r="H19"/>
  <c r="E19"/>
  <c r="H18"/>
  <c r="E18"/>
  <c r="H15"/>
  <c r="E15"/>
  <c r="H13"/>
  <c r="E13"/>
  <c r="H12"/>
  <c r="E12"/>
  <c r="G11"/>
  <c r="G14" s="1"/>
  <c r="G17" s="1"/>
  <c r="F11"/>
  <c r="F14" s="1"/>
  <c r="F17" s="1"/>
  <c r="D11"/>
  <c r="D14" s="1"/>
  <c r="D17" s="1"/>
  <c r="C11"/>
  <c r="C14" s="1"/>
  <c r="C17" s="1"/>
  <c r="H9"/>
  <c r="E9"/>
  <c r="H8"/>
  <c r="E8"/>
  <c r="H7"/>
  <c r="E7"/>
  <c r="H6"/>
  <c r="E6"/>
  <c r="E11" s="1"/>
  <c r="E14" s="1"/>
  <c r="E17" s="1"/>
  <c r="H27" i="95"/>
  <c r="E27"/>
  <c r="H26"/>
  <c r="E26"/>
  <c r="H25"/>
  <c r="E25"/>
  <c r="H24"/>
  <c r="G24"/>
  <c r="F24"/>
  <c r="E24"/>
  <c r="D24"/>
  <c r="C24"/>
  <c r="H23"/>
  <c r="E23"/>
  <c r="H22"/>
  <c r="H21" s="1"/>
  <c r="E22"/>
  <c r="E21" s="1"/>
  <c r="G21"/>
  <c r="F21"/>
  <c r="D21"/>
  <c r="C21"/>
  <c r="H20"/>
  <c r="E20"/>
  <c r="H19"/>
  <c r="E19"/>
  <c r="E17" s="1"/>
  <c r="H18"/>
  <c r="E18"/>
  <c r="G17"/>
  <c r="G28" s="1"/>
  <c r="F17"/>
  <c r="D17"/>
  <c r="D28" s="1"/>
  <c r="C17"/>
  <c r="C28" s="1"/>
  <c r="H14"/>
  <c r="E14"/>
  <c r="H13"/>
  <c r="E13"/>
  <c r="H12"/>
  <c r="E12"/>
  <c r="H11"/>
  <c r="E11"/>
  <c r="H10"/>
  <c r="E10"/>
  <c r="E9" s="1"/>
  <c r="H9"/>
  <c r="G9"/>
  <c r="F9"/>
  <c r="D9"/>
  <c r="C9"/>
  <c r="H8"/>
  <c r="E8"/>
  <c r="H7"/>
  <c r="E7"/>
  <c r="E4" s="1"/>
  <c r="H6"/>
  <c r="E6"/>
  <c r="H5"/>
  <c r="H4" s="1"/>
  <c r="E5"/>
  <c r="G4"/>
  <c r="G15" s="1"/>
  <c r="F4"/>
  <c r="D4"/>
  <c r="D15" s="1"/>
  <c r="C4"/>
  <c r="H11" i="96" l="1"/>
  <c r="H14" s="1"/>
  <c r="H17" s="1"/>
  <c r="F28" i="95"/>
  <c r="E28"/>
  <c r="H17"/>
  <c r="H28" s="1"/>
  <c r="F15"/>
  <c r="H15"/>
  <c r="C15"/>
  <c r="E15"/>
  <c r="G6" i="63"/>
  <c r="G7"/>
  <c r="E82" i="1"/>
  <c r="D82"/>
  <c r="D90"/>
  <c r="F24" i="3"/>
  <c r="E70"/>
  <c r="F70"/>
  <c r="E40" i="1"/>
  <c r="E18"/>
  <c r="F43" i="93"/>
  <c r="E43"/>
  <c r="D43"/>
  <c r="F37"/>
  <c r="F50" s="1"/>
  <c r="E37"/>
  <c r="D37"/>
  <c r="F29"/>
  <c r="E29"/>
  <c r="D29"/>
  <c r="F25"/>
  <c r="E25"/>
  <c r="D25"/>
  <c r="F22"/>
  <c r="E22"/>
  <c r="D22"/>
  <c r="F17"/>
  <c r="E17"/>
  <c r="E28" s="1"/>
  <c r="E33" s="1"/>
  <c r="D17"/>
  <c r="F8"/>
  <c r="E8"/>
  <c r="D8"/>
  <c r="F44" i="94"/>
  <c r="E44"/>
  <c r="D44"/>
  <c r="F38"/>
  <c r="E38"/>
  <c r="D38"/>
  <c r="F30"/>
  <c r="E30"/>
  <c r="D30"/>
  <c r="F25"/>
  <c r="E25"/>
  <c r="D25"/>
  <c r="F22"/>
  <c r="E22"/>
  <c r="D22"/>
  <c r="F17"/>
  <c r="E17"/>
  <c r="D17"/>
  <c r="F8"/>
  <c r="E8"/>
  <c r="D8"/>
  <c r="E92" i="1"/>
  <c r="E91"/>
  <c r="E90" s="1"/>
  <c r="E33"/>
  <c r="F41" i="3"/>
  <c r="F44" i="92"/>
  <c r="E44"/>
  <c r="D44"/>
  <c r="D51" s="1"/>
  <c r="F38"/>
  <c r="F51" s="1"/>
  <c r="E38"/>
  <c r="E51"/>
  <c r="D38"/>
  <c r="F30"/>
  <c r="E30"/>
  <c r="D30"/>
  <c r="F26"/>
  <c r="E26"/>
  <c r="D26"/>
  <c r="F22"/>
  <c r="E22"/>
  <c r="D22"/>
  <c r="F17"/>
  <c r="E17"/>
  <c r="D17"/>
  <c r="F8"/>
  <c r="E8"/>
  <c r="D8"/>
  <c r="D29"/>
  <c r="D34" s="1"/>
  <c r="F25" i="80"/>
  <c r="E38" i="83"/>
  <c r="F38"/>
  <c r="D38"/>
  <c r="E30"/>
  <c r="E25"/>
  <c r="F25"/>
  <c r="D25"/>
  <c r="G25" i="63"/>
  <c r="G24"/>
  <c r="G36"/>
  <c r="G37"/>
  <c r="G38"/>
  <c r="G39"/>
  <c r="G40"/>
  <c r="B41"/>
  <c r="D41"/>
  <c r="E41"/>
  <c r="F41"/>
  <c r="G23"/>
  <c r="G10" i="64"/>
  <c r="G11"/>
  <c r="G34" i="63"/>
  <c r="G27"/>
  <c r="G28"/>
  <c r="G29"/>
  <c r="G30"/>
  <c r="G31"/>
  <c r="G32"/>
  <c r="G35"/>
  <c r="E25" i="82"/>
  <c r="F25"/>
  <c r="D25"/>
  <c r="D28" s="1"/>
  <c r="D33" s="1"/>
  <c r="E25" i="81"/>
  <c r="F25"/>
  <c r="D25"/>
  <c r="D28" s="1"/>
  <c r="D33" s="1"/>
  <c r="E25" i="90"/>
  <c r="E29" s="1"/>
  <c r="E34" s="1"/>
  <c r="F25"/>
  <c r="F29" s="1"/>
  <c r="D25"/>
  <c r="D29" s="1"/>
  <c r="D34" s="1"/>
  <c r="E25" i="80"/>
  <c r="D25"/>
  <c r="D28" s="1"/>
  <c r="D33" s="1"/>
  <c r="F26" i="79"/>
  <c r="E26"/>
  <c r="D26"/>
  <c r="D8" i="83"/>
  <c r="D29" s="1"/>
  <c r="D34" s="1"/>
  <c r="E8"/>
  <c r="E29" s="1"/>
  <c r="E34" s="1"/>
  <c r="F8"/>
  <c r="F29" s="1"/>
  <c r="F34" s="1"/>
  <c r="D17"/>
  <c r="E17"/>
  <c r="F17"/>
  <c r="D22"/>
  <c r="E22"/>
  <c r="F22"/>
  <c r="D30"/>
  <c r="F30"/>
  <c r="D55"/>
  <c r="D62" s="1"/>
  <c r="E55"/>
  <c r="F55"/>
  <c r="E62"/>
  <c r="F62"/>
  <c r="D8" i="82"/>
  <c r="E8"/>
  <c r="F8"/>
  <c r="D17"/>
  <c r="E17"/>
  <c r="F17"/>
  <c r="D22"/>
  <c r="E22"/>
  <c r="F22"/>
  <c r="D29"/>
  <c r="E29"/>
  <c r="F29"/>
  <c r="D37"/>
  <c r="E37"/>
  <c r="F37"/>
  <c r="D43"/>
  <c r="E43"/>
  <c r="F43"/>
  <c r="D8" i="81"/>
  <c r="E8"/>
  <c r="E28" s="1"/>
  <c r="E33" s="1"/>
  <c r="F8"/>
  <c r="F28" s="1"/>
  <c r="F33" s="1"/>
  <c r="D17"/>
  <c r="E17"/>
  <c r="F17"/>
  <c r="D22"/>
  <c r="E22"/>
  <c r="F22"/>
  <c r="D29"/>
  <c r="E29"/>
  <c r="F29"/>
  <c r="D37"/>
  <c r="E37"/>
  <c r="F37"/>
  <c r="D43"/>
  <c r="E43"/>
  <c r="F43"/>
  <c r="D8" i="90"/>
  <c r="E8"/>
  <c r="F8"/>
  <c r="D17"/>
  <c r="E17"/>
  <c r="F17"/>
  <c r="D22"/>
  <c r="E22"/>
  <c r="F22"/>
  <c r="D30"/>
  <c r="E30"/>
  <c r="F30"/>
  <c r="D38"/>
  <c r="D51"/>
  <c r="E38"/>
  <c r="E51" s="1"/>
  <c r="F38"/>
  <c r="D44"/>
  <c r="E44"/>
  <c r="F44"/>
  <c r="D8" i="80"/>
  <c r="E8"/>
  <c r="F8"/>
  <c r="D17"/>
  <c r="E17"/>
  <c r="F17"/>
  <c r="D22"/>
  <c r="E22"/>
  <c r="F22"/>
  <c r="D29"/>
  <c r="E29"/>
  <c r="F29"/>
  <c r="D37"/>
  <c r="E37"/>
  <c r="F37"/>
  <c r="F50" s="1"/>
  <c r="D43"/>
  <c r="E43"/>
  <c r="F43"/>
  <c r="D8" i="79"/>
  <c r="E8"/>
  <c r="E29" s="1"/>
  <c r="E34" s="1"/>
  <c r="F8"/>
  <c r="D17"/>
  <c r="E17"/>
  <c r="F17"/>
  <c r="D22"/>
  <c r="D29" s="1"/>
  <c r="D34" s="1"/>
  <c r="E22"/>
  <c r="F22"/>
  <c r="D30"/>
  <c r="E30"/>
  <c r="F30"/>
  <c r="D38"/>
  <c r="E38"/>
  <c r="E51" s="1"/>
  <c r="F38"/>
  <c r="F51" s="1"/>
  <c r="D44"/>
  <c r="D51" s="1"/>
  <c r="E44"/>
  <c r="F44"/>
  <c r="D9" i="3"/>
  <c r="E9"/>
  <c r="E8" s="1"/>
  <c r="F9"/>
  <c r="D14"/>
  <c r="E14"/>
  <c r="F14"/>
  <c r="D24"/>
  <c r="D35"/>
  <c r="E35"/>
  <c r="F35"/>
  <c r="F34" s="1"/>
  <c r="D41"/>
  <c r="E41"/>
  <c r="D47"/>
  <c r="E47"/>
  <c r="F47"/>
  <c r="D50"/>
  <c r="E50"/>
  <c r="F50"/>
  <c r="D56"/>
  <c r="D65"/>
  <c r="E65"/>
  <c r="F65"/>
  <c r="F95" s="1"/>
  <c r="D79"/>
  <c r="E79"/>
  <c r="F79"/>
  <c r="D90"/>
  <c r="D95" s="1"/>
  <c r="D100" s="1"/>
  <c r="E90"/>
  <c r="F90"/>
  <c r="D96"/>
  <c r="E96"/>
  <c r="G5" i="64"/>
  <c r="G6"/>
  <c r="G7"/>
  <c r="G8"/>
  <c r="G9"/>
  <c r="G12"/>
  <c r="G13"/>
  <c r="G14"/>
  <c r="G15"/>
  <c r="G16"/>
  <c r="G17"/>
  <c r="G18"/>
  <c r="G19"/>
  <c r="G20"/>
  <c r="G21"/>
  <c r="G22"/>
  <c r="G23"/>
  <c r="G24"/>
  <c r="B25"/>
  <c r="D25"/>
  <c r="E25"/>
  <c r="F25"/>
  <c r="G5" i="63"/>
  <c r="G33"/>
  <c r="G8"/>
  <c r="G9"/>
  <c r="G10"/>
  <c r="G11"/>
  <c r="G12"/>
  <c r="G13"/>
  <c r="G14"/>
  <c r="G15"/>
  <c r="G16"/>
  <c r="G17"/>
  <c r="G18"/>
  <c r="G19"/>
  <c r="G20"/>
  <c r="G21"/>
  <c r="G22"/>
  <c r="G26"/>
  <c r="C7" i="1"/>
  <c r="D7"/>
  <c r="E7"/>
  <c r="C12"/>
  <c r="C6" s="1"/>
  <c r="D12"/>
  <c r="C22"/>
  <c r="C33"/>
  <c r="D33"/>
  <c r="C40"/>
  <c r="D40"/>
  <c r="C46"/>
  <c r="D46"/>
  <c r="E46"/>
  <c r="C49"/>
  <c r="D49"/>
  <c r="E49"/>
  <c r="C56"/>
  <c r="D56"/>
  <c r="D55" s="1"/>
  <c r="E56"/>
  <c r="E55" s="1"/>
  <c r="C62"/>
  <c r="C55" s="1"/>
  <c r="D62"/>
  <c r="E62"/>
  <c r="C77"/>
  <c r="D77"/>
  <c r="C90"/>
  <c r="C101"/>
  <c r="D101"/>
  <c r="E101"/>
  <c r="C107"/>
  <c r="C106" s="1"/>
  <c r="D107"/>
  <c r="D106" s="1"/>
  <c r="E107"/>
  <c r="E106" s="1"/>
  <c r="C115"/>
  <c r="D115"/>
  <c r="E115"/>
  <c r="D34" i="3"/>
  <c r="D55" s="1"/>
  <c r="D61" s="1"/>
  <c r="D8"/>
  <c r="F28" i="82"/>
  <c r="F33" s="1"/>
  <c r="E50"/>
  <c r="D50"/>
  <c r="D50" i="81"/>
  <c r="D50" i="80"/>
  <c r="C105" i="1"/>
  <c r="C124" s="1"/>
  <c r="C126" s="1"/>
  <c r="C32"/>
  <c r="C54" s="1"/>
  <c r="C68" s="1"/>
  <c r="C70" s="1"/>
  <c r="F29" i="92"/>
  <c r="F34" s="1"/>
  <c r="E29"/>
  <c r="E34" s="1"/>
  <c r="D32" i="1" l="1"/>
  <c r="D54" s="1"/>
  <c r="D68" s="1"/>
  <c r="D70" s="1"/>
  <c r="E34" i="3"/>
  <c r="G25" i="64"/>
  <c r="G41" i="63"/>
  <c r="D6" i="1"/>
  <c r="D105"/>
  <c r="D124" s="1"/>
  <c r="D126" s="1"/>
  <c r="E32"/>
  <c r="F55" i="3"/>
  <c r="E55"/>
  <c r="E61" s="1"/>
  <c r="F8"/>
  <c r="E95"/>
  <c r="E100" s="1"/>
  <c r="F29" i="79"/>
  <c r="F34" s="1"/>
  <c r="F96" i="3"/>
  <c r="F100" s="1"/>
  <c r="F34" i="90"/>
  <c r="F51"/>
  <c r="E28" i="80"/>
  <c r="E33" s="1"/>
  <c r="E50"/>
  <c r="F50" i="81"/>
  <c r="E50"/>
  <c r="E77" i="1"/>
  <c r="E28" i="82"/>
  <c r="E33" s="1"/>
  <c r="F50"/>
  <c r="E12" i="1"/>
  <c r="E6" s="1"/>
  <c r="E51" i="94"/>
  <c r="F51"/>
  <c r="D51"/>
  <c r="F29"/>
  <c r="F34" s="1"/>
  <c r="E29"/>
  <c r="E34" s="1"/>
  <c r="D29"/>
  <c r="D34" s="1"/>
  <c r="D50" i="93"/>
  <c r="E50"/>
  <c r="F28"/>
  <c r="F33" s="1"/>
  <c r="D28"/>
  <c r="D33" s="1"/>
  <c r="F28" i="80"/>
  <c r="F33" s="1"/>
  <c r="E105" i="1" l="1"/>
  <c r="E124" s="1"/>
  <c r="E126" s="1"/>
  <c r="E54"/>
  <c r="E68" s="1"/>
  <c r="E70" s="1"/>
</calcChain>
</file>

<file path=xl/sharedStrings.xml><?xml version="1.0" encoding="utf-8"?>
<sst xmlns="http://schemas.openxmlformats.org/spreadsheetml/2006/main" count="1499" uniqueCount="491">
  <si>
    <t xml:space="preserve">2013. évi </t>
  </si>
  <si>
    <t>2013. évi módosított előirányzat</t>
  </si>
  <si>
    <t>9. melléklet</t>
  </si>
  <si>
    <t>Teljesítés 
2013. VI. 30.</t>
  </si>
  <si>
    <t>Felhasználás
2012. XII.31-ig</t>
  </si>
  <si>
    <t>I/1. Közhatalmi bevételek (2.1.+…+2.4.)</t>
  </si>
  <si>
    <t>III. Támogatások, kiegészítések (5.1+…+5.7.)</t>
  </si>
  <si>
    <t>VI. Felhalmozási célú bevételek (8.1+8.2.+8.3.)</t>
  </si>
  <si>
    <t>Felhalmozási célú pénzeszköz átvétel államháztartáson kívülről</t>
  </si>
  <si>
    <t xml:space="preserve">  Felhalmozási célú finanszírozási bevételek</t>
  </si>
  <si>
    <t>BEVÉTELEK ÖSSZESEN: (10+11)</t>
  </si>
  <si>
    <t xml:space="preserve"> - Szociális, rászorultság jellegű ellátások</t>
  </si>
  <si>
    <t xml:space="preserve">     - Működési célú pénzeszköz átadás államháztartáson kívülre</t>
  </si>
  <si>
    <t xml:space="preserve">     - Garancia és kezességvállalásból származó kifizetés</t>
  </si>
  <si>
    <t xml:space="preserve">     - Kamatkiadások</t>
  </si>
  <si>
    <t xml:space="preserve">Beruházások </t>
  </si>
  <si>
    <t xml:space="preserve">     2.3-ból  - Felhalmozási célú pénzeszköz átadás államháztartáson kívülre</t>
  </si>
  <si>
    <t xml:space="preserve">  - EU-s forrásból finanszírozott támogatással megvalósuló programok, projektek kiadásai</t>
  </si>
  <si>
    <t xml:space="preserve">  - Lakásépítés</t>
  </si>
  <si>
    <t xml:space="preserve">  - Lakástámogatás</t>
  </si>
  <si>
    <t xml:space="preserve">  - Pénzügyi befektetések kiadásai</t>
  </si>
  <si>
    <t xml:space="preserve">  - Felhalmozási célú pénzeszközátadás államháztartáson belülre</t>
  </si>
  <si>
    <t xml:space="preserve">  - EU-s forrásból finanszírozott támogatással megvalósuló programok, projektek
    önkormányzati hozzájárulásának kiadásai</t>
  </si>
  <si>
    <t>III. Tartalékok (3.1.+3.2)</t>
  </si>
  <si>
    <t>KÖLTSÉGVETÉSI KIADÁSOK ÖSSZESEN: (1+2+3+4+5)</t>
  </si>
  <si>
    <t>Felhalmozási célú pénzügyi műveletek kiadások</t>
  </si>
  <si>
    <t>Működési célú finanszírozási kiadások</t>
  </si>
  <si>
    <t>V. Finanszírozási kiadások (7.1.+7.2.)</t>
  </si>
  <si>
    <t>II. Felhalmozási költségvetés kiadásai (2.1+…+2.7)</t>
  </si>
  <si>
    <t>I. Működési költségvetés kiadásai (1.1+…+1.5.)</t>
  </si>
  <si>
    <t>Működési támogatás államháztartáson belülről</t>
  </si>
  <si>
    <t xml:space="preserve"> - ebből EU támogatás</t>
  </si>
  <si>
    <t>Felhalmozási támogatás államháztartáson belülről</t>
  </si>
  <si>
    <t>Osztalék,  hozambevétel</t>
  </si>
  <si>
    <t>II. Átvett pénzeszközök  államháztartáson belülről (2.1.+2.4.)</t>
  </si>
  <si>
    <t>III. Átvett pénzeszköz államháztartáson kívülről (3.1.+3.2.)</t>
  </si>
  <si>
    <t>V. Önkormányzati támogatás</t>
  </si>
  <si>
    <t>VI. Finanszírozási bevételek (7.1.+7.2.)</t>
  </si>
  <si>
    <t>Vállalkozási maradvány igénybevétele</t>
  </si>
  <si>
    <t>VII. Függő, átfutó, kiegyenlítő bevételek</t>
  </si>
  <si>
    <t>BEVÉTELEK ÖSSZESEN: (6+7+8)</t>
  </si>
  <si>
    <t>Költségvetési bevételek összesen (1+…+5)</t>
  </si>
  <si>
    <t xml:space="preserve"> - ebből EU-s forrásból tám. megvalósuló programok, projektek kiadásai</t>
  </si>
  <si>
    <t>III. Kölcsön nyújtása</t>
  </si>
  <si>
    <t>KIADÁSOK ÖSSZESEN: (1+2+3+4)</t>
  </si>
  <si>
    <t>II. Felhalmozási költségvetés kiadásai (2.1+…+2.4)</t>
  </si>
  <si>
    <t>IV. Függő, átfutó, kiegyenlítő kiadások</t>
  </si>
  <si>
    <t>Költségvetési bevételek összesen (1+…+4)</t>
  </si>
  <si>
    <t>BEVÉTELEK ÖSSZESEN: (5+6+7)</t>
  </si>
  <si>
    <t>V. Finanszírozási bevételek (6.1.+6.2.)</t>
  </si>
  <si>
    <t>VI. Függő, átfutó, kiegyenlítő bevételek</t>
  </si>
  <si>
    <t>IV. Önkormányzati támogatás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</si>
  <si>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</si>
  <si>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</si>
  <si>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</si>
  <si>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</si>
  <si>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</si>
  <si>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</si>
  <si>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</si>
  <si>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</si>
  <si>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</si>
  <si>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</si>
  <si>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</si>
  <si>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</si>
  <si>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</si>
  <si>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</si>
  <si>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</si>
  <si>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</si>
  <si>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 I A D Á S O K</t>
  </si>
  <si>
    <t>Személyi  juttatások</t>
  </si>
  <si>
    <t>01</t>
  </si>
  <si>
    <t>--------</t>
  </si>
  <si>
    <t>Ezer forintban !</t>
  </si>
  <si>
    <t>Előirányzat-csoport, kiemelt előirányzat megnevezése</t>
  </si>
  <si>
    <t>Bevételek</t>
  </si>
  <si>
    <t>Helyi adók</t>
  </si>
  <si>
    <t>Kiadások</t>
  </si>
  <si>
    <t>Egyéb fejlesztési célú kiadások</t>
  </si>
  <si>
    <t>Általános tartalék</t>
  </si>
  <si>
    <t>Céltartalék</t>
  </si>
  <si>
    <t>02</t>
  </si>
  <si>
    <t>03</t>
  </si>
  <si>
    <t>04</t>
  </si>
  <si>
    <t xml:space="preserve"> Ezer forintban !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</si>
  <si>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</si>
  <si>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</si>
  <si>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</si>
  <si>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</si>
  <si>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</si>
  <si>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</si>
  <si>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Illetékek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</si>
  <si>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</si>
  <si>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</si>
  <si>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</si>
  <si>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</si>
  <si>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</si>
  <si>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</si>
  <si>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</si>
  <si>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</si>
  <si>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</si>
  <si>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6.1.1.</t>
  </si>
  <si>
    <t>6.1.2.</t>
  </si>
  <si>
    <t>6.1.3.</t>
  </si>
  <si>
    <t>6.1.4.</t>
  </si>
  <si>
    <t>7.1.</t>
  </si>
  <si>
    <t>7.2.</t>
  </si>
  <si>
    <t>6.2.1.</t>
  </si>
  <si>
    <t>6.2.2.</t>
  </si>
  <si>
    <t>6.2.3.</t>
  </si>
  <si>
    <t>6.2.4.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</si>
  <si>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</si>
  <si>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</si>
  <si>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</si>
  <si>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</si>
  <si>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</si>
  <si>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</si>
  <si>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</si>
  <si>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</si>
  <si>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</si>
  <si>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</si>
  <si>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</si>
  <si>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</si>
  <si>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</si>
  <si>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</si>
  <si>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</si>
  <si>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</si>
  <si>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</si>
  <si>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</si>
  <si>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</si>
  <si>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</si>
  <si>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Működési célú pénzeszköz átvétel államháztartáson kívülről</t>
  </si>
  <si>
    <t>1.5.</t>
  </si>
  <si>
    <t>11.1.</t>
  </si>
  <si>
    <t>11.2.</t>
  </si>
  <si>
    <t>1. sz. táblázat</t>
  </si>
  <si>
    <t>2. sz. táblázat</t>
  </si>
  <si>
    <t>KÖLTSÉGVETÉSI KIADÁSOK ÖSSZESEN (1+2+3+4)</t>
  </si>
  <si>
    <t>I. Önkormányzat működési bevételei (2+3+4)</t>
  </si>
  <si>
    <t>Bírságok, díjak, pótlékok</t>
  </si>
  <si>
    <t>Egyéb fizetési kötelezettségből származó bevételek</t>
  </si>
  <si>
    <t>I/2. Intézményi működési bevételek (3.1.+…+3.8.)</t>
  </si>
  <si>
    <t>3.5.</t>
  </si>
  <si>
    <t>3.6.</t>
  </si>
  <si>
    <t>3.7.</t>
  </si>
  <si>
    <t>3.8.</t>
  </si>
  <si>
    <t>Áru- és készletértékesítés</t>
  </si>
  <si>
    <t>Nyújtott szolgáltatások ellenértéke</t>
  </si>
  <si>
    <t>Bérleti díj</t>
  </si>
  <si>
    <t>Intézményi ellátási díjak</t>
  </si>
  <si>
    <t>Alkalmazottak térítése</t>
  </si>
  <si>
    <t>Általános forgalmi adó bevétel</t>
  </si>
  <si>
    <t>Működési célú hozam- és kamatbevételek</t>
  </si>
  <si>
    <t>Egyéb működési célú bevétel</t>
  </si>
  <si>
    <t xml:space="preserve">4. </t>
  </si>
  <si>
    <r>
      <t xml:space="preserve">III. Támogatások, kiegészítések </t>
    </r>
    <r>
      <rPr>
        <sz val="8"/>
        <rFont val="Times New Roman CE"/>
        <charset val="238"/>
      </rPr>
      <t>(5.1+…+5.8.)</t>
    </r>
  </si>
  <si>
    <t>5.4.</t>
  </si>
  <si>
    <t>5.5.</t>
  </si>
  <si>
    <t>5.6.</t>
  </si>
  <si>
    <t>5.7.</t>
  </si>
  <si>
    <t>5.8.</t>
  </si>
  <si>
    <t>Egyéb támogatás</t>
  </si>
  <si>
    <t>6.1.5.</t>
  </si>
  <si>
    <t>6.2.5.</t>
  </si>
  <si>
    <t xml:space="preserve">7. </t>
  </si>
  <si>
    <t>Tárgyi eszközök és immateriális javak értékesítése (vagyonhasznosítás)</t>
  </si>
  <si>
    <t>Önkormányzatot megillető vagyoni értékű jog értékesítése, hasznosítása</t>
  </si>
  <si>
    <t>8.1.</t>
  </si>
  <si>
    <t>8.2.</t>
  </si>
  <si>
    <t xml:space="preserve">9. </t>
  </si>
  <si>
    <t>KÖLTSÉGVETÉSI BEVÉTELEK ÖSSZESEN: (2+…+9)</t>
  </si>
  <si>
    <r>
      <t xml:space="preserve">I. Működési költségvetés kiadásai </t>
    </r>
    <r>
      <rPr>
        <sz val="8"/>
        <rFont val="Times New Roman CE"/>
        <charset val="238"/>
      </rPr>
      <t>(1.1+…+1.5.)</t>
    </r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</si>
  <si>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</si>
  <si>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</si>
  <si>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</si>
  <si>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</si>
  <si>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</si>
  <si>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</si>
  <si>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</si>
  <si>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</si>
  <si>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6.1.6.</t>
  </si>
  <si>
    <t>6.1.7.</t>
  </si>
  <si>
    <t>6.2.6.</t>
  </si>
  <si>
    <t>6.2.7.</t>
  </si>
  <si>
    <t>6.2.8.</t>
  </si>
  <si>
    <t xml:space="preserve"> - az 1.5-ből: - Lakosságnak juttatott támogatások</t>
  </si>
  <si>
    <t xml:space="preserve">   - Szociális, rászorultság jellegű ellátások</t>
  </si>
  <si>
    <t xml:space="preserve">   - Működési célú pénzeszköz átadás államháztartáson kívülre</t>
  </si>
  <si>
    <t xml:space="preserve">   - Kamatkiadások</t>
  </si>
  <si>
    <t>Kamatbevétel</t>
  </si>
  <si>
    <t>Feladat megnevezése</t>
  </si>
  <si>
    <t>Költségvetési szerv megnevezése</t>
  </si>
  <si>
    <t>Száma</t>
  </si>
  <si>
    <t>I. Önkormányzatok működési bevételei</t>
  </si>
  <si>
    <t>Éves engedélyezett létszám előirányzat (fő)</t>
  </si>
  <si>
    <t>Közfoglalkoztatottak létszáma (fő)</t>
  </si>
  <si>
    <t>I. Intézményi működési bevételek (1.1.+…+1.8.)</t>
  </si>
  <si>
    <t>VI. Önkormányzati támogatás</t>
  </si>
  <si>
    <t>Önkormányzat</t>
  </si>
  <si>
    <t>megnevezése</t>
  </si>
  <si>
    <t>7.1</t>
  </si>
  <si>
    <t>V. Költségvetési szervek finanszírozása</t>
  </si>
  <si>
    <t>KIADÁSOK ÖSSZESEN: (6+7)</t>
  </si>
  <si>
    <t>-</t>
  </si>
  <si>
    <t>IV. Közhatalmi bevételek</t>
  </si>
  <si>
    <t>Általános forgalmi adó bevétel, visszatérülések</t>
  </si>
  <si>
    <t>II. Átengedett központi adók</t>
  </si>
  <si>
    <t xml:space="preserve">   Társadalombiztosítás pénzügyi alapjából átvett pénzeszköz </t>
  </si>
  <si>
    <t xml:space="preserve">   Helyi, nemzetiségi önkormányzattól átvett pénzeszköz</t>
  </si>
  <si>
    <t xml:space="preserve">   Társulástól átvett pénzeszköz</t>
  </si>
  <si>
    <t xml:space="preserve">   EU támogatás</t>
  </si>
  <si>
    <t>V. Átvett pénzeszközök államháztartáson kívülről (7.1.+7.2.)</t>
  </si>
  <si>
    <t>Működési célú pénzeszközök átvétele államháztartáson kívülről</t>
  </si>
  <si>
    <t xml:space="preserve">Pénzügyi befektetésekből származó bevétel </t>
  </si>
  <si>
    <t>VII. Kölcsön visszatérülése</t>
  </si>
  <si>
    <t>VI. Felhalmozási célú bevételek (8.1+8.2+8.3.)</t>
  </si>
  <si>
    <t>Felhalmozási célú pénzeszközök átvétele államháztartáson kívülről</t>
  </si>
  <si>
    <t>VIII. Finanszírozási bevételek (11.1.+11.2.)</t>
  </si>
  <si>
    <t xml:space="preserve">   Költségvetési maradvány igénybevétele </t>
  </si>
  <si>
    <t xml:space="preserve">   Vállalkozási maradvány igénybevétele </t>
  </si>
  <si>
    <t xml:space="preserve">   Betét visszavonásából származó bevétel</t>
  </si>
  <si>
    <t xml:space="preserve">   Értékpapír értékesítése</t>
  </si>
  <si>
    <t xml:space="preserve">   Egyéb belső finanszírozási bevétek</t>
  </si>
  <si>
    <t xml:space="preserve">   Hosszú lejáratú hitelek, kölcsönök felvétele </t>
  </si>
  <si>
    <t xml:space="preserve">   Likviditási célú hitelek, kölcsönök felvétele </t>
  </si>
  <si>
    <t xml:space="preserve">   Rövid lejáratú hitelek, kölcsönök felvétele</t>
  </si>
  <si>
    <t xml:space="preserve">   Értékpapírok kibocsátása </t>
  </si>
  <si>
    <t xml:space="preserve">   Egyéb külső finanszírozási bevételek</t>
  </si>
  <si>
    <t>IX. Függő, átfutó, kiegyenlítő bevételek</t>
  </si>
  <si>
    <t>11.1.1.</t>
  </si>
  <si>
    <t>11.1.2.</t>
  </si>
  <si>
    <t>11.1.3.</t>
  </si>
  <si>
    <t>11.1.4.</t>
  </si>
  <si>
    <t>11.1.5.</t>
  </si>
  <si>
    <t>11.2.1.</t>
  </si>
  <si>
    <t>11.2.2.</t>
  </si>
  <si>
    <t>11.2.3.</t>
  </si>
  <si>
    <t>11.2.4.</t>
  </si>
  <si>
    <t>11.2.5.</t>
  </si>
  <si>
    <t xml:space="preserve">   - Működési célú pénzeszköz átadás államháztartáson belülre</t>
  </si>
  <si>
    <t>Beruházások</t>
  </si>
  <si>
    <t xml:space="preserve"> Egyéb felhalmozási kiadások</t>
  </si>
  <si>
    <t>- EU-s forrásból finanszírozott támogatással megvalósuló programok, projektek kiadásai</t>
  </si>
  <si>
    <t>- Lakástámogatás</t>
  </si>
  <si>
    <t>- Lakásépítés</t>
  </si>
  <si>
    <t>IV. Kölcsön nyújtása</t>
  </si>
  <si>
    <t xml:space="preserve">   Likviditási hitelek törlesztése</t>
  </si>
  <si>
    <t xml:space="preserve">   Rövid lejáratú hitelek törlesztése</t>
  </si>
  <si>
    <t xml:space="preserve">   Hosszú lejáratú hitelek törlesztése</t>
  </si>
  <si>
    <t xml:space="preserve">   Kölcsön törlesztése</t>
  </si>
  <si>
    <t xml:space="preserve">   Forgatási célú belföldi, külföldi értékpapírok vásárlása</t>
  </si>
  <si>
    <t xml:space="preserve">   Betét elhelyezése</t>
  </si>
  <si>
    <t xml:space="preserve">   Hitelek törlesztése</t>
  </si>
  <si>
    <t xml:space="preserve">   Befektetési célú belföldi, külföldi értékpapírok vásárlása</t>
  </si>
  <si>
    <t>KÖLTSÉGVETÉSI ÉS FINANSZÍROZÁSI KIADÁSOK ÖSSZESEN: (5+6)</t>
  </si>
  <si>
    <t>VI. Függő, átfutó, kiegyenlítő kiadások</t>
  </si>
  <si>
    <t>KIADÁSOK ÖSSZESEN: (7+8)</t>
  </si>
  <si>
    <t>Ezer forintban</t>
  </si>
  <si>
    <t>8.3.</t>
  </si>
  <si>
    <r>
      <t xml:space="preserve">II. Felhalmozási költségvetés kiadásai </t>
    </r>
    <r>
      <rPr>
        <sz val="8"/>
        <rFont val="Times New Roman CE"/>
        <charset val="238"/>
      </rPr>
      <t>(2.1+…+2.3)</t>
    </r>
  </si>
  <si>
    <t>Egyéb felhalmozási kiadások</t>
  </si>
  <si>
    <t xml:space="preserve">               - Felhalmozási célú pénzeszköz átadás államháztartáson kívülre</t>
  </si>
  <si>
    <t xml:space="preserve">               - Pénzügyi befektetések kiadásai</t>
  </si>
  <si>
    <t>III. Tartalékok (3.1.+3.2.)</t>
  </si>
  <si>
    <t>Függő, átfutó, kiegyenlítő bevételek</t>
  </si>
  <si>
    <t>Függő, átfutó, kiegyenlítő kiadások</t>
  </si>
  <si>
    <t>KÖLTSÉGVETÉSI ÉS FINANSZÍROZÁSI BEVÉTELEK ÖSSZESEN (10+11)</t>
  </si>
  <si>
    <t>BEVÉTELEK ÖSSZESEN (12+13)</t>
  </si>
  <si>
    <t>Hiány külső finanszírozásának bevételei (11.2.1.+…+11.2.5.)</t>
  </si>
  <si>
    <t>Hiány belső finanszírozás bevételei (11.1.1.+…+11.1.5.)</t>
  </si>
  <si>
    <t>Költségvetési maradvány igénybevétele</t>
  </si>
  <si>
    <t>I/1. Közhatalmi bevételek (2.1. + …+ 2.4.)</t>
  </si>
  <si>
    <r>
      <t>IV</t>
    </r>
    <r>
      <rPr>
        <b/>
        <sz val="8"/>
        <rFont val="Times New Roman"/>
        <family val="1"/>
        <charset val="238"/>
      </rPr>
      <t>. Átvett pénzeszközök államháztartáson belülről (6.1.+6.2.)</t>
    </r>
  </si>
  <si>
    <t>Működési támogatás államháztartáson belülről (6.1.1.+…+ 6.1.5.)</t>
  </si>
  <si>
    <t xml:space="preserve">   Egyéb működési támogatás államháztartáson belülről</t>
  </si>
  <si>
    <t>Felhalmozási támogatás államháztartáson belülről (6.2.1.+…+ 6.2.5.)</t>
  </si>
  <si>
    <t xml:space="preserve">   Egyéb felhalmozási támogatás államháztartáson belülről</t>
  </si>
  <si>
    <t>a 2.3-ból   - Felhalmozási célú pénzeszköz átadás államháztartáson belülre</t>
  </si>
  <si>
    <t>V. Finanszírozási kiadások (6.1+6.2.)</t>
  </si>
  <si>
    <t>Működési célú finanszírozási kiadások 6.1.1.+…+6.1.7.)</t>
  </si>
  <si>
    <t>Felhalmozási célú finanszírozási bevételek (6.2.1.+...+6.2.8.)</t>
  </si>
  <si>
    <t xml:space="preserve">   Pénzügyi lízing tőkerész törlesztés kiadása</t>
  </si>
  <si>
    <t>IV. Átvett pénzeszközök államháztartáson belülről (6.1.+…6.2.)</t>
  </si>
  <si>
    <r>
      <t>KÖLTSÉGVETÉSI BEVÉTELEK ÖSSZESEN (2+……+9</t>
    </r>
    <r>
      <rPr>
        <b/>
        <i/>
        <sz val="8"/>
        <rFont val="Times New Roman"/>
        <family val="1"/>
        <charset val="238"/>
      </rPr>
      <t>)</t>
    </r>
  </si>
  <si>
    <t xml:space="preserve">     -  Működési célú pénzeszköz átadás államháztartáson belülre</t>
  </si>
  <si>
    <t xml:space="preserve">     - Működési támogatás átadás</t>
  </si>
  <si>
    <t>Kiadási jogcím</t>
  </si>
  <si>
    <t>Eredeti előirányzat</t>
  </si>
  <si>
    <t>Módosított előirányzat</t>
  </si>
  <si>
    <t>7=(4+6)</t>
  </si>
  <si>
    <t>- EU-s forrásból finanszírozott támogatással megvalósuló  programok,  projektek önkormányzati  hozzájárulásának kiadásai</t>
  </si>
  <si>
    <t>Továbbszámlázott telefondíj, szállítási díj</t>
  </si>
  <si>
    <t>Helyi önkormányzatok működésének általános támogatása (normatíva)</t>
  </si>
  <si>
    <t>Települési önk. Köznevelési és gyermekétkeztetési tám. (normatíva)</t>
  </si>
  <si>
    <t>Hozzájárulás a pénzbeli szoc. Ellátáshoz (normatíva)</t>
  </si>
  <si>
    <t>Egyéb szoc. És gyermekjóléti feladatok tám. (normatíva)</t>
  </si>
  <si>
    <t>Kulturális feladatok tám. (normatíva)</t>
  </si>
  <si>
    <t>Központosított előirányzatok, üdülőhelyi feladatok tám. (normatíva)</t>
  </si>
  <si>
    <t>Leader támogatás</t>
  </si>
  <si>
    <t xml:space="preserve">   - Működési támogatás átadás</t>
  </si>
  <si>
    <t>Intézményi támogatás</t>
  </si>
  <si>
    <t>Intézményi finanszírozás</t>
  </si>
  <si>
    <t>Állami normatíva</t>
  </si>
  <si>
    <t>Közművelődési Intézmény és Könyvtár</t>
  </si>
  <si>
    <t>Területi Szociális Szolgáltató Intézmény</t>
  </si>
  <si>
    <t>Települési hozzájárulás</t>
  </si>
  <si>
    <t xml:space="preserve"> 4.1</t>
  </si>
  <si>
    <t xml:space="preserve"> 4.2</t>
  </si>
  <si>
    <t xml:space="preserve"> 4.3</t>
  </si>
  <si>
    <t>Balatonkenese Város Városgondnoksága</t>
  </si>
  <si>
    <t>Továbbszámlázott közüzem</t>
  </si>
  <si>
    <t>KippKopp Óvoda és Bölcsőde</t>
  </si>
  <si>
    <t>Aggregátor vásárlás</t>
  </si>
  <si>
    <t>Berek utca aszfaltozása</t>
  </si>
  <si>
    <t>Gabion támfal építése KDOP-4.1.1/C-11-2012-0003</t>
  </si>
  <si>
    <t>2013-2014</t>
  </si>
  <si>
    <t>Csapadékvíz-elvezető r. KDOP-4.1.1/E-11-2012-0009</t>
  </si>
  <si>
    <t>Kerékpáros attrakciók  KDOP-2.1.1./D-12-2012-0040</t>
  </si>
  <si>
    <t>tartalék lista</t>
  </si>
  <si>
    <t>Fő u. 6-8. sz. előtti út megépítése</t>
  </si>
  <si>
    <t>Földterület vásárás csapadékvíz pály.-hoz</t>
  </si>
  <si>
    <t xml:space="preserve">  Széchenyi park vizesblokk építése </t>
  </si>
  <si>
    <t xml:space="preserve">Vak Bottyán strand előtti parkoló </t>
  </si>
  <si>
    <t>Kossuth u. csapadékvíz elvezetés</t>
  </si>
  <si>
    <t>Környezetvédelmi program elkészítés</t>
  </si>
  <si>
    <t>Közvilágítás bővítése</t>
  </si>
  <si>
    <t>Kultúra háza, Polgármesteri hivatal felújítási terv</t>
  </si>
  <si>
    <t>Ledlámpás közvilágítás</t>
  </si>
  <si>
    <t>Napelem pályázat(óvoda, iskola, sportcs., városg.)</t>
  </si>
  <si>
    <t>Mentő állomás bővítése</t>
  </si>
  <si>
    <t>Vak B. u. szélesítés</t>
  </si>
  <si>
    <t xml:space="preserve">Iskola, sportcsarnok </t>
  </si>
  <si>
    <t>Elválasztó függöny sportcsarnokba</t>
  </si>
  <si>
    <t xml:space="preserve">Kerítés építés Táncsics u. felől </t>
  </si>
  <si>
    <t>Kippkopp Óvoda és Bölcsőde</t>
  </si>
  <si>
    <t xml:space="preserve">  Bútorzat, galéria Balatonakarattyán </t>
  </si>
  <si>
    <t>Városgondnokság</t>
  </si>
  <si>
    <t xml:space="preserve">Konténer </t>
  </si>
  <si>
    <t>TSZSZI infrastruktúrájának fejlesztése KDOP-5.2.2/A-09-2009-0010</t>
  </si>
  <si>
    <t>Nyúlvány, Hársfa utcai játszótér KDOP-3.1.1/C-11-2012-0008</t>
  </si>
  <si>
    <t>Férfi mosdó felújítása</t>
  </si>
  <si>
    <t>Széchenyi park futópálya felújítás</t>
  </si>
  <si>
    <t xml:space="preserve">5-ös tanterem padlózat felújítása </t>
  </si>
  <si>
    <t xml:space="preserve">Udvari játszóeszközök felújítása </t>
  </si>
  <si>
    <t xml:space="preserve">Közművelődés </t>
  </si>
  <si>
    <t>Tájház kerítésének felújítása</t>
  </si>
  <si>
    <t>fűnyíró vásárlás</t>
  </si>
  <si>
    <t>Bercsényi strand felújítás</t>
  </si>
  <si>
    <t>Beruházási (felhalmozási) kiadások előirányzata, és I. félévi teljesülése beruházásonként</t>
  </si>
  <si>
    <t>Felújítási kiadások előirányzata, és I. félévi teljesülése felújításonként</t>
  </si>
  <si>
    <t>Polgármesteri Hivatal</t>
  </si>
  <si>
    <t>Működési célú finanszírozási bevételek (költségvetési maradvány)</t>
  </si>
  <si>
    <t>Balatonkenese Város Önkormányzat</t>
  </si>
  <si>
    <t>7.3</t>
  </si>
  <si>
    <t>Telek alakítás, vázrajz</t>
  </si>
  <si>
    <t>TSZSZI</t>
  </si>
  <si>
    <t>mosó-szárítógép</t>
  </si>
  <si>
    <t>Közművelődés</t>
  </si>
  <si>
    <t>TÁMOP 3.2.4.A-11</t>
  </si>
  <si>
    <t>TÁMOP 3.2.3/A-11</t>
  </si>
  <si>
    <t xml:space="preserve">Bercsényi strand </t>
  </si>
  <si>
    <t>A helyi önkormányzatok működésének általános támogatása (normatíva)</t>
  </si>
  <si>
    <t>Települési önk. Köznevelési és gyermekétkeztetési fel. Támog (normatíva)</t>
  </si>
  <si>
    <t>Hozzájárulás a pénzbeli szociális ellátáshoz (normatíva)</t>
  </si>
  <si>
    <t>Egyes szociális és gyermekjóléti feladatok támogatása (normatíva)</t>
  </si>
  <si>
    <t>Települési önk. Kulturális feladatainak támogatása (normatíva)</t>
  </si>
  <si>
    <t>Központosított előirányzatok, Üdülőhelyi feladatok támogatása (normatíva)</t>
  </si>
  <si>
    <t>Egyéb támogatás, kiegészítés (szoc. Támog. Elszámolás után)</t>
  </si>
  <si>
    <t xml:space="preserve">   Társadalombiztosítás pénzügyi alapjából átvett pénzeszköz  (védőnő)</t>
  </si>
  <si>
    <t xml:space="preserve">   Helyi, nemzetiségi önkormányzattól átvett pénzeszköz (Gyermekjóléti szolg.)</t>
  </si>
  <si>
    <t xml:space="preserve">   Központi költségvetési szervtől átvett pénzeszköz (pályázat, iskolatej)</t>
  </si>
  <si>
    <t>Társadalom és szociálpolitikai juttatások</t>
  </si>
  <si>
    <t>Rendszeres szociális segély</t>
  </si>
  <si>
    <t>Ápolási díj alanyi jogon</t>
  </si>
  <si>
    <t>Ápolási díj méltányossági jogon</t>
  </si>
  <si>
    <t>Lakáásfenntartási támogatás</t>
  </si>
  <si>
    <t>Időskorúak járadéka</t>
  </si>
  <si>
    <t>Foglalkoztattást helyettesítő rámogatás</t>
  </si>
  <si>
    <t>Rendszeres gyermekvédelmi támogatás</t>
  </si>
  <si>
    <t>Rendkívüli gyermekvédelmi támogatás</t>
  </si>
  <si>
    <t>Gyermekétkeztetési támogatás</t>
  </si>
  <si>
    <t>Átmeneti szociális segély</t>
  </si>
  <si>
    <t>Közgyógyellátás</t>
  </si>
  <si>
    <t>Születési támogatás</t>
  </si>
  <si>
    <t>Temetési segély</t>
  </si>
  <si>
    <t>Köztemetés</t>
  </si>
  <si>
    <t>Iskolatej prograrm</t>
  </si>
  <si>
    <t xml:space="preserve"> 1.6</t>
  </si>
  <si>
    <t xml:space="preserve"> 1.7</t>
  </si>
  <si>
    <t xml:space="preserve"> 1.8</t>
  </si>
  <si>
    <t xml:space="preserve"> 1.9</t>
  </si>
  <si>
    <t xml:space="preserve"> 1.10</t>
  </si>
  <si>
    <t xml:space="preserve"> 1.11</t>
  </si>
  <si>
    <t xml:space="preserve"> 1.12</t>
  </si>
  <si>
    <t xml:space="preserve"> 1.13</t>
  </si>
  <si>
    <t xml:space="preserve"> 1.14</t>
  </si>
  <si>
    <t xml:space="preserve"> 1.15</t>
  </si>
  <si>
    <t xml:space="preserve"> 1.16</t>
  </si>
  <si>
    <t>I. Ellátotak pénzbeli juttatásai (1.1+…+1.16.)</t>
  </si>
  <si>
    <t>Feladatfinanszírozás</t>
  </si>
  <si>
    <t>Intézményi finanszírozás (elszámolás után)</t>
  </si>
  <si>
    <t>Alkalmazottak térítése (iskolabusz küngös, továbbszámlázott telefon)</t>
  </si>
  <si>
    <t>6. melléklet</t>
  </si>
  <si>
    <t>5. melléklet</t>
  </si>
  <si>
    <t>4. melléklet</t>
  </si>
  <si>
    <t>3. melléklet</t>
  </si>
  <si>
    <t xml:space="preserve">2. melléklet </t>
  </si>
  <si>
    <t xml:space="preserve">1. melléklet </t>
  </si>
  <si>
    <t>Konyha</t>
  </si>
  <si>
    <t>Feladatfinanszírozás saját bevétel terhére</t>
  </si>
  <si>
    <t>Óvodáztatási támogatás</t>
  </si>
  <si>
    <t>III. Finanszírozási kiadások</t>
  </si>
  <si>
    <t xml:space="preserve">   - Mködési célú támogatás társulásoknak</t>
  </si>
  <si>
    <t xml:space="preserve">     - Működési célú támogatás társulásoknak</t>
  </si>
  <si>
    <t>Teljesítés 
2013. XII. 31.</t>
  </si>
  <si>
    <t>Teljesítés
2013. XII.31.</t>
  </si>
  <si>
    <t>Összes teljesítés 2013. XII. 31-ig</t>
  </si>
  <si>
    <t>2013. XII. 31. teljesítés</t>
  </si>
  <si>
    <t>Kártérítés</t>
  </si>
  <si>
    <t>Továbbszámlázott szolg. Ellenértéke</t>
  </si>
  <si>
    <t>5.9.</t>
  </si>
  <si>
    <t>Szerkezetátalakítási tartalék</t>
  </si>
  <si>
    <t>Ravatolozó előtető</t>
  </si>
  <si>
    <t>Katolikus temető járda felújítás</t>
  </si>
  <si>
    <t>ajnövényzet tisztít</t>
  </si>
  <si>
    <t>E S Z K Ö Z Ö K</t>
  </si>
  <si>
    <t>Előző évi költségvetési beszámoló záró adatai</t>
  </si>
  <si>
    <t>Auditálási eltérések                ( ± )</t>
  </si>
  <si>
    <t>Előző év auditált egyszerűsített beszámoló záró adatai</t>
  </si>
  <si>
    <t>Tárgyévi költségvetési beszámoló záró adatai</t>
  </si>
  <si>
    <t>Tárgyév auditált egyszerűsített beszámoló záró adatai</t>
  </si>
  <si>
    <t xml:space="preserve">A) BEFEKTETETT ESZKÖZÖK </t>
  </si>
  <si>
    <t>I.   Immateriális javak</t>
  </si>
  <si>
    <t>II.  Tárgyi eszközök</t>
  </si>
  <si>
    <t>III. Befektetett pénzügyi eszközök</t>
  </si>
  <si>
    <t>lV.Üzemeltetésre, kezelésre átadott eszközök</t>
  </si>
  <si>
    <t xml:space="preserve">B) FORGÓESZKÖZÖK </t>
  </si>
  <si>
    <t>l.   Készletek</t>
  </si>
  <si>
    <t>ll.  Követelések</t>
  </si>
  <si>
    <t>lll. Értékpapírok</t>
  </si>
  <si>
    <t>IV.Pénzeszközök</t>
  </si>
  <si>
    <t>V. Egyéb aktív pénzügyi elszámolások</t>
  </si>
  <si>
    <t>ESZKÖZÖK ÖSSZESEN</t>
  </si>
  <si>
    <t>F O R R Á S O K</t>
  </si>
  <si>
    <t>D) SAJÁT TŐKE ÖSSZESEN</t>
  </si>
  <si>
    <t>1. Tartós tőke</t>
  </si>
  <si>
    <t>15.</t>
  </si>
  <si>
    <t>2. Tőkeváltozások</t>
  </si>
  <si>
    <t>16.</t>
  </si>
  <si>
    <t>3. Értékelési tartalék</t>
  </si>
  <si>
    <t>17.</t>
  </si>
  <si>
    <t>E) TARTALÉKOK ÖSSZESEN</t>
  </si>
  <si>
    <t>18.</t>
  </si>
  <si>
    <t xml:space="preserve"> I. Költségvetési tartalékok</t>
  </si>
  <si>
    <t>19.</t>
  </si>
  <si>
    <t>II. Vállalkozási tartalékok</t>
  </si>
  <si>
    <t>20.</t>
  </si>
  <si>
    <t>F) KÖTELEZETTSÉGEK ÖSSZESEN</t>
  </si>
  <si>
    <t>21.</t>
  </si>
  <si>
    <t xml:space="preserve">  I. Hosszú lejáratú kötelezettségek</t>
  </si>
  <si>
    <t>22.</t>
  </si>
  <si>
    <t xml:space="preserve"> II. Rövid lejáratú kötelezettségek</t>
  </si>
  <si>
    <t>23.</t>
  </si>
  <si>
    <t>III. Egyéb passzív pénzügyi elszámolások</t>
  </si>
  <si>
    <t>24.</t>
  </si>
  <si>
    <t>FORRÁSOK ÖSSZESEN</t>
  </si>
  <si>
    <t xml:space="preserve">         2013. ÉV</t>
  </si>
  <si>
    <t>Balatonkenese Város  Önkormányzat
EGYSZERŰSÍTETT MÉRLEG</t>
  </si>
  <si>
    <t>BALATONKENESE VÁROS  ÖNKORMÁNYZATA</t>
  </si>
  <si>
    <t>EGYSZERŰSÍTETT PÉNZMARADVÁNY-KIMUTATÁS</t>
  </si>
  <si>
    <t>Sor-szám</t>
  </si>
  <si>
    <t>Megnevezés</t>
  </si>
  <si>
    <t>Záró pénzkészlet</t>
  </si>
  <si>
    <t>Forgatási célú pénzügyi műveletek egyenlege</t>
  </si>
  <si>
    <t>Egyéb aktív és passzív pénzügyi elszámolások összevont záró egyenlege (±)</t>
  </si>
  <si>
    <t>Előző év(ek)ben képzett tartalékok maradványa ( - )</t>
  </si>
  <si>
    <t>Vállalkozási tevékenység pénzforgalmi vállalkozási maradványa ( - )</t>
  </si>
  <si>
    <t>Tárgyévi helyesbített pénzmaradvány (1+2±3–4–5)</t>
  </si>
  <si>
    <t>Finanszírozásból származó korrekciók ( ± )</t>
  </si>
  <si>
    <t>Pénzmaradványt terhelő elvonások ( ± )</t>
  </si>
  <si>
    <t>Költségvetési pénzmaradvány (6±7±8)</t>
  </si>
  <si>
    <t>A vállalkozási maradványból alaptevékenység ellátására felhasznált összeg</t>
  </si>
  <si>
    <t>Költségvetési pénzmaradványt külön jogszabály alapján módosító tétel ( ± )</t>
  </si>
  <si>
    <t>Módosított pénzmaradvány (9±10±11)</t>
  </si>
  <si>
    <t>A 12. sorból 
   - az egészségbiztosítási alapból folyósított pénzmaradványa</t>
  </si>
  <si>
    <t xml:space="preserve">   - Kötelezettséggel terhelt pénzmaradvány</t>
  </si>
  <si>
    <t xml:space="preserve">   - Szabad pénzmaradvány</t>
  </si>
  <si>
    <t>2013. ÉV</t>
  </si>
  <si>
    <t>11.3.</t>
  </si>
  <si>
    <t xml:space="preserve"> 11.4</t>
  </si>
  <si>
    <t>Egyéb értékpapírok értékesítése</t>
  </si>
  <si>
    <t>Előző évi költségvetési kiegészítések, visszatérülések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</si>
</sst>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#,###__;\-\ #,###__"/>
    <numFmt numFmtId="166" formatCode="00"/>
  </numFmts>
  <fonts count="43"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  <font>
      <b/>
      <i/>
      <sz val="9"/>
      <name val="Times New Roman CE"/>
      <charset val="238"/>
    </font>
    <font>
      <b/>
      <i/>
      <sz val="8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7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sz val="10"/>
      <name val="Times New Roman CE"/>
      <charset val="238"/>
    </font>
    <font>
      <sz val="14"/>
      <name val="Times New Roman CE"/>
      <family val="1"/>
      <charset val="238"/>
    </font>
    <font>
      <sz val="10"/>
      <name val="Arial CE"/>
      <charset val="238"/>
    </font>
    <font>
      <b/>
      <i/>
      <sz val="12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1" fillId="0" borderId="0"/>
    <xf numFmtId="43" fontId="14" fillId="0" borderId="0" applyFont="0" applyFill="0" applyBorder="0" applyAlignment="0" applyProtection="0"/>
  </cellStyleXfs>
  <cellXfs count="558">
    <xf numFmtId="0" fontId="0" fillId="0" borderId="0" xfId="0"/>
    <xf numFmtId="0" fontId="12" fillId="0" borderId="0" xfId="3" applyFont="1" applyFill="1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 applyProtection="1">
      <alignment vertical="center" wrapText="1"/>
    </xf>
    <xf numFmtId="0" fontId="17" fillId="0" borderId="1" xfId="3" applyFont="1" applyFill="1" applyBorder="1" applyAlignment="1" applyProtection="1">
      <alignment horizontal="left" vertical="center" wrapText="1" indent="1"/>
    </xf>
    <xf numFmtId="0" fontId="17" fillId="0" borderId="2" xfId="3" applyFont="1" applyFill="1" applyBorder="1" applyAlignment="1" applyProtection="1">
      <alignment horizontal="left" vertical="center" wrapText="1" indent="1"/>
    </xf>
    <xf numFmtId="0" fontId="17" fillId="0" borderId="3" xfId="3" applyFont="1" applyFill="1" applyBorder="1" applyAlignment="1" applyProtection="1">
      <alignment horizontal="left" vertical="center" wrapText="1" indent="1"/>
    </xf>
    <xf numFmtId="0" fontId="17" fillId="0" borderId="4" xfId="3" applyFont="1" applyFill="1" applyBorder="1" applyAlignment="1" applyProtection="1">
      <alignment horizontal="left" vertical="center" wrapText="1" indent="1"/>
    </xf>
    <xf numFmtId="0" fontId="17" fillId="0" borderId="5" xfId="3" applyFont="1" applyFill="1" applyBorder="1" applyAlignment="1" applyProtection="1">
      <alignment horizontal="left" vertical="center" wrapText="1" indent="1"/>
    </xf>
    <xf numFmtId="0" fontId="17" fillId="0" borderId="6" xfId="3" applyFont="1" applyFill="1" applyBorder="1" applyAlignment="1" applyProtection="1">
      <alignment horizontal="left" vertical="center" wrapText="1" indent="1"/>
    </xf>
    <xf numFmtId="0" fontId="17" fillId="0" borderId="7" xfId="3" applyFont="1" applyFill="1" applyBorder="1" applyAlignment="1" applyProtection="1">
      <alignment horizontal="left" vertical="center" wrapText="1" indent="1"/>
    </xf>
    <xf numFmtId="49" fontId="17" fillId="0" borderId="8" xfId="3" applyNumberFormat="1" applyFont="1" applyFill="1" applyBorder="1" applyAlignment="1" applyProtection="1">
      <alignment horizontal="left" vertical="center" wrapText="1" indent="1"/>
    </xf>
    <xf numFmtId="49" fontId="17" fillId="0" borderId="9" xfId="3" applyNumberFormat="1" applyFont="1" applyFill="1" applyBorder="1" applyAlignment="1" applyProtection="1">
      <alignment horizontal="left" vertical="center" wrapText="1" indent="1"/>
    </xf>
    <xf numFmtId="49" fontId="17" fillId="0" borderId="10" xfId="3" applyNumberFormat="1" applyFont="1" applyFill="1" applyBorder="1" applyAlignment="1" applyProtection="1">
      <alignment horizontal="left" vertical="center" wrapText="1" indent="1"/>
    </xf>
    <xf numFmtId="49" fontId="17" fillId="0" borderId="11" xfId="3" applyNumberFormat="1" applyFont="1" applyFill="1" applyBorder="1" applyAlignment="1" applyProtection="1">
      <alignment horizontal="left" vertical="center" wrapText="1" indent="1"/>
    </xf>
    <xf numFmtId="49" fontId="17" fillId="0" borderId="12" xfId="3" applyNumberFormat="1" applyFont="1" applyFill="1" applyBorder="1" applyAlignment="1" applyProtection="1">
      <alignment horizontal="left" vertical="center" wrapText="1" indent="1"/>
    </xf>
    <xf numFmtId="49" fontId="17" fillId="0" borderId="13" xfId="3" applyNumberFormat="1" applyFont="1" applyFill="1" applyBorder="1" applyAlignment="1" applyProtection="1">
      <alignment horizontal="left" vertical="center" wrapText="1" indent="1"/>
    </xf>
    <xf numFmtId="49" fontId="17" fillId="0" borderId="14" xfId="3" applyNumberFormat="1" applyFont="1" applyFill="1" applyBorder="1" applyAlignment="1" applyProtection="1">
      <alignment horizontal="left" vertical="center" wrapText="1" indent="1"/>
    </xf>
    <xf numFmtId="0" fontId="17" fillId="0" borderId="0" xfId="3" applyFont="1" applyFill="1" applyBorder="1" applyAlignment="1" applyProtection="1">
      <alignment horizontal="left" vertical="center" wrapText="1" indent="1"/>
    </xf>
    <xf numFmtId="0" fontId="16" fillId="0" borderId="15" xfId="3" applyFont="1" applyFill="1" applyBorder="1" applyAlignment="1" applyProtection="1">
      <alignment horizontal="left" vertical="center" wrapText="1" indent="1"/>
    </xf>
    <xf numFmtId="0" fontId="16" fillId="0" borderId="16" xfId="3" applyFont="1" applyFill="1" applyBorder="1" applyAlignment="1" applyProtection="1">
      <alignment horizontal="left" vertical="center" wrapText="1" indent="1"/>
    </xf>
    <xf numFmtId="0" fontId="16" fillId="0" borderId="17" xfId="3" applyFont="1" applyFill="1" applyBorder="1" applyAlignment="1" applyProtection="1">
      <alignment horizontal="left" vertical="center" wrapText="1" indent="1"/>
    </xf>
    <xf numFmtId="0" fontId="16" fillId="0" borderId="18" xfId="3" applyFont="1" applyFill="1" applyBorder="1" applyAlignment="1" applyProtection="1">
      <alignment horizontal="left" vertical="center" wrapText="1" indent="1"/>
    </xf>
    <xf numFmtId="0" fontId="18" fillId="0" borderId="16" xfId="3" applyFont="1" applyFill="1" applyBorder="1" applyAlignment="1" applyProtection="1">
      <alignment horizontal="left" vertical="center" wrapText="1" indent="1"/>
    </xf>
    <xf numFmtId="164" fontId="17" fillId="0" borderId="2" xfId="0" applyNumberFormat="1" applyFont="1" applyFill="1" applyBorder="1" applyAlignment="1" applyProtection="1">
      <alignment vertical="center" wrapText="1"/>
      <protection locked="0"/>
    </xf>
    <xf numFmtId="164" fontId="17" fillId="0" borderId="7" xfId="0" applyNumberFormat="1" applyFont="1" applyFill="1" applyBorder="1" applyAlignment="1" applyProtection="1">
      <alignment vertical="center" wrapText="1"/>
      <protection locked="0"/>
    </xf>
    <xf numFmtId="0" fontId="16" fillId="0" borderId="16" xfId="3" applyFont="1" applyFill="1" applyBorder="1" applyAlignment="1" applyProtection="1">
      <alignment vertical="center" wrapText="1"/>
    </xf>
    <xf numFmtId="0" fontId="16" fillId="0" borderId="18" xfId="3" applyFont="1" applyFill="1" applyBorder="1" applyAlignment="1" applyProtection="1">
      <alignment vertical="center" wrapText="1"/>
    </xf>
    <xf numFmtId="0" fontId="16" fillId="0" borderId="15" xfId="3" applyFont="1" applyFill="1" applyBorder="1" applyAlignment="1" applyProtection="1">
      <alignment horizontal="center" vertical="center" wrapText="1"/>
    </xf>
    <xf numFmtId="0" fontId="16" fillId="0" borderId="16" xfId="3" applyFont="1" applyFill="1" applyBorder="1" applyAlignment="1" applyProtection="1">
      <alignment horizontal="center" vertical="center" wrapText="1"/>
    </xf>
    <xf numFmtId="0" fontId="16" fillId="0" borderId="19" xfId="3" applyFont="1" applyFill="1" applyBorder="1" applyAlignment="1" applyProtection="1">
      <alignment horizontal="center" vertical="center" wrapText="1"/>
    </xf>
    <xf numFmtId="0" fontId="9" fillId="0" borderId="0" xfId="3" applyFill="1"/>
    <xf numFmtId="0" fontId="17" fillId="0" borderId="0" xfId="3" applyFont="1" applyFill="1"/>
    <xf numFmtId="0" fontId="20" fillId="0" borderId="0" xfId="3" applyFont="1" applyFill="1"/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7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19" xfId="0" applyNumberFormat="1" applyFont="1" applyFill="1" applyBorder="1" applyAlignment="1" applyProtection="1">
      <alignment horizontal="center" vertical="center" wrapText="1"/>
    </xf>
    <xf numFmtId="164" fontId="16" fillId="0" borderId="10" xfId="0" applyNumberFormat="1" applyFont="1" applyFill="1" applyBorder="1" applyAlignment="1" applyProtection="1">
      <alignment horizontal="center" vertical="center" wrapText="1"/>
    </xf>
    <xf numFmtId="164" fontId="16" fillId="0" borderId="3" xfId="0" applyNumberFormat="1" applyFont="1" applyFill="1" applyBorder="1" applyAlignment="1" applyProtection="1">
      <alignment horizontal="center" vertical="center" wrapText="1"/>
    </xf>
    <xf numFmtId="164" fontId="16" fillId="0" borderId="20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" fontId="17" fillId="0" borderId="2" xfId="0" applyNumberFormat="1" applyFont="1" applyFill="1" applyBorder="1" applyAlignment="1" applyProtection="1">
      <alignment vertical="center" wrapText="1"/>
      <protection locked="0"/>
    </xf>
    <xf numFmtId="1" fontId="17" fillId="0" borderId="7" xfId="0" applyNumberFormat="1" applyFont="1" applyFill="1" applyBorder="1" applyAlignment="1" applyProtection="1">
      <alignment vertical="center" wrapText="1"/>
      <protection locked="0"/>
    </xf>
    <xf numFmtId="164" fontId="16" fillId="0" borderId="16" xfId="0" applyNumberFormat="1" applyFont="1" applyFill="1" applyBorder="1" applyAlignment="1" applyProtection="1">
      <alignment vertical="center" wrapText="1"/>
    </xf>
    <xf numFmtId="164" fontId="16" fillId="0" borderId="19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Fill="1" applyAlignment="1">
      <alignment vertical="center" wrapText="1"/>
    </xf>
    <xf numFmtId="164" fontId="1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15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0" xfId="0" applyFont="1" applyFill="1" applyAlignment="1">
      <alignment horizontal="center" vertical="center" wrapText="1"/>
    </xf>
    <xf numFmtId="164" fontId="25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164" fontId="16" fillId="2" borderId="16" xfId="0" applyNumberFormat="1" applyFont="1" applyFill="1" applyBorder="1" applyAlignment="1" applyProtection="1">
      <alignment vertical="center" wrapText="1"/>
    </xf>
    <xf numFmtId="3" fontId="3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16" xfId="3" applyFont="1" applyFill="1" applyBorder="1" applyAlignment="1" applyProtection="1">
      <alignment horizontal="left" vertical="center" wrapText="1" indent="1"/>
    </xf>
    <xf numFmtId="0" fontId="19" fillId="0" borderId="0" xfId="3" applyFont="1" applyFill="1"/>
    <xf numFmtId="0" fontId="4" fillId="0" borderId="25" xfId="0" applyFont="1" applyFill="1" applyBorder="1" applyAlignment="1" applyProtection="1">
      <alignment horizontal="right"/>
    </xf>
    <xf numFmtId="0" fontId="25" fillId="0" borderId="5" xfId="3" applyFont="1" applyFill="1" applyBorder="1" applyAlignment="1" applyProtection="1">
      <alignment horizontal="left" vertical="center" wrapText="1" indent="1"/>
    </xf>
    <xf numFmtId="0" fontId="25" fillId="0" borderId="3" xfId="3" applyFont="1" applyFill="1" applyBorder="1" applyAlignment="1" applyProtection="1">
      <alignment horizontal="left" vertical="center" wrapText="1" indent="1"/>
    </xf>
    <xf numFmtId="0" fontId="17" fillId="0" borderId="2" xfId="3" applyFont="1" applyFill="1" applyBorder="1" applyAlignment="1" applyProtection="1">
      <alignment horizontal="left" indent="6"/>
    </xf>
    <xf numFmtId="0" fontId="17" fillId="0" borderId="2" xfId="3" applyFont="1" applyFill="1" applyBorder="1" applyAlignment="1" applyProtection="1">
      <alignment horizontal="left" vertical="center" wrapText="1" indent="6"/>
    </xf>
    <xf numFmtId="0" fontId="17" fillId="0" borderId="7" xfId="3" applyFont="1" applyFill="1" applyBorder="1" applyAlignment="1" applyProtection="1">
      <alignment horizontal="left" vertical="center" wrapText="1" indent="6"/>
    </xf>
    <xf numFmtId="0" fontId="17" fillId="0" borderId="23" xfId="3" applyFont="1" applyFill="1" applyBorder="1" applyAlignment="1" applyProtection="1">
      <alignment horizontal="left" vertical="center" wrapText="1" indent="6"/>
    </xf>
    <xf numFmtId="49" fontId="17" fillId="0" borderId="2" xfId="3" applyNumberFormat="1" applyFont="1" applyFill="1" applyBorder="1" applyAlignment="1" applyProtection="1">
      <alignment horizontal="left" vertical="center" wrapText="1" indent="1"/>
    </xf>
    <xf numFmtId="49" fontId="17" fillId="0" borderId="4" xfId="3" applyNumberFormat="1" applyFont="1" applyFill="1" applyBorder="1" applyAlignment="1" applyProtection="1">
      <alignment horizontal="left" vertical="center" wrapText="1" indent="1"/>
    </xf>
    <xf numFmtId="49" fontId="17" fillId="0" borderId="5" xfId="3" applyNumberFormat="1" applyFont="1" applyFill="1" applyBorder="1" applyAlignment="1" applyProtection="1">
      <alignment horizontal="left" vertical="center" wrapText="1" indent="1"/>
    </xf>
    <xf numFmtId="49" fontId="17" fillId="0" borderId="23" xfId="3" applyNumberFormat="1" applyFont="1" applyFill="1" applyBorder="1" applyAlignment="1" applyProtection="1">
      <alignment horizontal="left" vertical="center" wrapText="1" indent="1"/>
    </xf>
    <xf numFmtId="49" fontId="24" fillId="0" borderId="16" xfId="3" applyNumberFormat="1" applyFont="1" applyFill="1" applyBorder="1" applyAlignment="1" applyProtection="1">
      <alignment horizontal="left" vertical="center" wrapText="1" indent="1"/>
    </xf>
    <xf numFmtId="49" fontId="17" fillId="0" borderId="7" xfId="3" applyNumberFormat="1" applyFont="1" applyFill="1" applyBorder="1" applyAlignment="1" applyProtection="1">
      <alignment horizontal="left" vertical="center" wrapText="1" indent="1"/>
    </xf>
    <xf numFmtId="49" fontId="17" fillId="0" borderId="16" xfId="3" applyNumberFormat="1" applyFont="1" applyFill="1" applyBorder="1" applyAlignment="1" applyProtection="1">
      <alignment horizontal="left" vertical="center" wrapText="1" indent="1"/>
    </xf>
    <xf numFmtId="164" fontId="0" fillId="0" borderId="0" xfId="0" applyNumberFormat="1" applyFill="1" applyAlignment="1" applyProtection="1">
      <alignment horizontal="center" vertical="center" wrapText="1"/>
    </xf>
    <xf numFmtId="164" fontId="6" fillId="0" borderId="15" xfId="0" applyNumberFormat="1" applyFont="1" applyFill="1" applyBorder="1" applyAlignment="1" applyProtection="1">
      <alignment horizontal="center" vertical="center" wrapText="1"/>
    </xf>
    <xf numFmtId="164" fontId="6" fillId="0" borderId="16" xfId="0" applyNumberFormat="1" applyFont="1" applyFill="1" applyBorder="1" applyAlignment="1" applyProtection="1">
      <alignment horizontal="center" vertical="center" wrapText="1"/>
    </xf>
    <xf numFmtId="164" fontId="6" fillId="0" borderId="15" xfId="0" applyNumberFormat="1" applyFont="1" applyFill="1" applyBorder="1" applyAlignment="1" applyProtection="1">
      <alignment horizontal="left" vertical="center" wrapText="1"/>
    </xf>
    <xf numFmtId="0" fontId="16" fillId="0" borderId="15" xfId="0" applyFont="1" applyFill="1" applyBorder="1" applyAlignment="1" applyProtection="1">
      <alignment horizontal="center" vertical="center" wrapText="1"/>
    </xf>
    <xf numFmtId="0" fontId="16" fillId="0" borderId="16" xfId="0" applyFont="1" applyFill="1" applyBorder="1" applyAlignment="1" applyProtection="1">
      <alignment horizontal="center" vertical="center" wrapText="1"/>
    </xf>
    <xf numFmtId="0" fontId="24" fillId="0" borderId="15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2" fillId="0" borderId="0" xfId="0" applyNumberFormat="1" applyFont="1" applyFill="1" applyAlignment="1" applyProtection="1">
      <alignment vertical="center" wrapText="1"/>
    </xf>
    <xf numFmtId="164" fontId="15" fillId="0" borderId="0" xfId="0" applyNumberFormat="1" applyFont="1" applyFill="1" applyAlignment="1" applyProtection="1">
      <alignment vertical="center" wrapText="1"/>
    </xf>
    <xf numFmtId="0" fontId="6" fillId="0" borderId="26" xfId="0" applyFont="1" applyFill="1" applyBorder="1" applyAlignment="1" applyProtection="1">
      <alignment vertical="center"/>
    </xf>
    <xf numFmtId="0" fontId="6" fillId="0" borderId="27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right"/>
    </xf>
    <xf numFmtId="0" fontId="6" fillId="0" borderId="18" xfId="0" applyFont="1" applyFill="1" applyBorder="1" applyAlignment="1" applyProtection="1">
      <alignment horizontal="center" vertical="center" wrapText="1"/>
    </xf>
    <xf numFmtId="0" fontId="6" fillId="0" borderId="28" xfId="0" applyFont="1" applyFill="1" applyBorder="1" applyAlignment="1" applyProtection="1">
      <alignment horizontal="center" vertical="center" wrapText="1"/>
    </xf>
    <xf numFmtId="0" fontId="18" fillId="0" borderId="16" xfId="0" applyFont="1" applyFill="1" applyBorder="1" applyAlignment="1" applyProtection="1">
      <alignment horizontal="center" vertical="center" wrapText="1"/>
    </xf>
    <xf numFmtId="0" fontId="24" fillId="0" borderId="16" xfId="0" applyFont="1" applyFill="1" applyBorder="1" applyAlignment="1" applyProtection="1">
      <alignment horizontal="left" vertical="center" wrapText="1" indent="1"/>
    </xf>
    <xf numFmtId="0" fontId="16" fillId="0" borderId="9" xfId="0" applyFont="1" applyFill="1" applyBorder="1" applyAlignment="1" applyProtection="1">
      <alignment horizontal="center" vertical="center" wrapText="1"/>
    </xf>
    <xf numFmtId="49" fontId="17" fillId="0" borderId="2" xfId="0" applyNumberFormat="1" applyFont="1" applyFill="1" applyBorder="1" applyAlignment="1" applyProtection="1">
      <alignment horizontal="center" vertical="center" wrapText="1"/>
    </xf>
    <xf numFmtId="0" fontId="16" fillId="0" borderId="13" xfId="0" applyFont="1" applyFill="1" applyBorder="1" applyAlignment="1" applyProtection="1">
      <alignment horizontal="center" vertical="center" wrapText="1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12" xfId="0" applyFont="1" applyFill="1" applyBorder="1" applyAlignment="1" applyProtection="1">
      <alignment horizontal="center" vertical="center" wrapText="1"/>
    </xf>
    <xf numFmtId="49" fontId="17" fillId="0" borderId="7" xfId="0" applyNumberFormat="1" applyFont="1" applyFill="1" applyBorder="1" applyAlignment="1" applyProtection="1">
      <alignment horizontal="center" vertical="center" wrapText="1"/>
    </xf>
    <xf numFmtId="49" fontId="17" fillId="0" borderId="16" xfId="0" applyNumberFormat="1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center" vertical="center" wrapText="1"/>
    </xf>
    <xf numFmtId="0" fontId="16" fillId="0" borderId="11" xfId="0" applyFont="1" applyFill="1" applyBorder="1" applyAlignment="1" applyProtection="1">
      <alignment horizontal="center" vertical="center" wrapText="1"/>
    </xf>
    <xf numFmtId="0" fontId="17" fillId="0" borderId="16" xfId="0" applyFont="1" applyFill="1" applyBorder="1" applyAlignment="1" applyProtection="1">
      <alignment horizontal="center" vertical="center" wrapText="1"/>
    </xf>
    <xf numFmtId="0" fontId="16" fillId="0" borderId="17" xfId="0" applyFont="1" applyFill="1" applyBorder="1" applyAlignment="1" applyProtection="1">
      <alignment horizontal="center" vertical="center" wrapText="1"/>
    </xf>
    <xf numFmtId="0" fontId="18" fillId="0" borderId="18" xfId="0" applyFont="1" applyFill="1" applyBorder="1" applyAlignment="1" applyProtection="1">
      <alignment horizontal="center" vertical="center" wrapText="1"/>
    </xf>
    <xf numFmtId="0" fontId="23" fillId="0" borderId="15" xfId="0" applyFont="1" applyBorder="1" applyAlignment="1" applyProtection="1">
      <alignment horizontal="center" vertical="center" wrapText="1"/>
    </xf>
    <xf numFmtId="0" fontId="31" fillId="0" borderId="29" xfId="0" applyFont="1" applyBorder="1" applyAlignment="1" applyProtection="1">
      <alignment horizontal="center" wrapText="1"/>
    </xf>
    <xf numFmtId="0" fontId="32" fillId="0" borderId="29" xfId="0" applyFont="1" applyBorder="1" applyAlignment="1" applyProtection="1">
      <alignment horizontal="left" wrapText="1" indent="1"/>
    </xf>
    <xf numFmtId="0" fontId="1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 inden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24" fillId="0" borderId="11" xfId="0" applyFont="1" applyFill="1" applyBorder="1" applyAlignment="1" applyProtection="1">
      <alignment horizontal="center" vertical="center" wrapText="1"/>
    </xf>
    <xf numFmtId="0" fontId="24" fillId="0" borderId="9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3" fillId="0" borderId="15" xfId="0" applyFont="1" applyFill="1" applyBorder="1" applyAlignment="1" applyProtection="1">
      <alignment horizontal="left" vertical="center"/>
    </xf>
    <xf numFmtId="0" fontId="12" fillId="0" borderId="30" xfId="0" applyFont="1" applyFill="1" applyBorder="1" applyAlignment="1" applyProtection="1">
      <alignment vertical="center" wrapText="1"/>
    </xf>
    <xf numFmtId="0" fontId="3" fillId="0" borderId="29" xfId="0" applyFont="1" applyFill="1" applyBorder="1" applyAlignment="1" applyProtection="1">
      <alignment vertical="center" wrapText="1"/>
    </xf>
    <xf numFmtId="0" fontId="33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164" fontId="15" fillId="0" borderId="0" xfId="0" applyNumberFormat="1" applyFont="1" applyFill="1" applyAlignment="1" applyProtection="1">
      <alignment vertical="center" wrapText="1"/>
      <protection locked="0"/>
    </xf>
    <xf numFmtId="49" fontId="6" fillId="0" borderId="31" xfId="0" applyNumberFormat="1" applyFont="1" applyFill="1" applyBorder="1" applyAlignment="1" applyProtection="1">
      <alignment horizontal="right" vertical="center"/>
      <protection locked="0"/>
    </xf>
    <xf numFmtId="49" fontId="6" fillId="0" borderId="32" xfId="0" applyNumberFormat="1" applyFont="1" applyFill="1" applyBorder="1" applyAlignment="1" applyProtection="1">
      <alignment horizontal="right" vertical="center"/>
      <protection locked="0"/>
    </xf>
    <xf numFmtId="0" fontId="16" fillId="0" borderId="33" xfId="3" applyFont="1" applyFill="1" applyBorder="1" applyAlignment="1" applyProtection="1">
      <alignment horizontal="left" vertical="center" wrapText="1" indent="1"/>
    </xf>
    <xf numFmtId="49" fontId="17" fillId="0" borderId="34" xfId="3" applyNumberFormat="1" applyFont="1" applyFill="1" applyBorder="1" applyAlignment="1" applyProtection="1">
      <alignment horizontal="left" vertical="center" wrapText="1" indent="1"/>
    </xf>
    <xf numFmtId="49" fontId="17" fillId="0" borderId="35" xfId="3" applyNumberFormat="1" applyFont="1" applyFill="1" applyBorder="1" applyAlignment="1" applyProtection="1">
      <alignment horizontal="left" vertical="center" wrapText="1" indent="1"/>
    </xf>
    <xf numFmtId="49" fontId="17" fillId="0" borderId="36" xfId="3" applyNumberFormat="1" applyFont="1" applyFill="1" applyBorder="1" applyAlignment="1" applyProtection="1">
      <alignment horizontal="left" vertical="center" wrapText="1" indent="1"/>
    </xf>
    <xf numFmtId="0" fontId="16" fillId="0" borderId="8" xfId="3" applyFont="1" applyFill="1" applyBorder="1" applyAlignment="1" applyProtection="1">
      <alignment horizontal="left" vertical="center" wrapText="1" indent="1"/>
    </xf>
    <xf numFmtId="0" fontId="27" fillId="0" borderId="1" xfId="3" applyFont="1" applyFill="1" applyBorder="1" applyAlignment="1" applyProtection="1">
      <alignment horizontal="left" vertical="center" wrapText="1" indent="1"/>
    </xf>
    <xf numFmtId="0" fontId="9" fillId="0" borderId="0" xfId="3" applyFill="1" applyAlignment="1">
      <alignment horizontal="left" vertical="center" indent="1"/>
    </xf>
    <xf numFmtId="0" fontId="23" fillId="0" borderId="16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34" fillId="0" borderId="2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indent="1"/>
    </xf>
    <xf numFmtId="0" fontId="22" fillId="0" borderId="23" xfId="0" applyFont="1" applyBorder="1" applyAlignment="1" applyProtection="1">
      <alignment horizontal="left" vertical="center" indent="1"/>
    </xf>
    <xf numFmtId="0" fontId="23" fillId="0" borderId="15" xfId="0" applyFont="1" applyBorder="1" applyAlignment="1" applyProtection="1">
      <alignment horizontal="left" vertical="center" wrapText="1" indent="1"/>
    </xf>
    <xf numFmtId="49" fontId="22" fillId="0" borderId="9" xfId="0" applyNumberFormat="1" applyFont="1" applyBorder="1" applyAlignment="1" applyProtection="1">
      <alignment horizontal="left" vertical="center" wrapText="1" indent="2"/>
    </xf>
    <xf numFmtId="49" fontId="23" fillId="0" borderId="9" xfId="0" applyNumberFormat="1" applyFont="1" applyBorder="1" applyAlignment="1" applyProtection="1">
      <alignment horizontal="left" vertical="center" wrapText="1" indent="1"/>
    </xf>
    <xf numFmtId="49" fontId="22" fillId="0" borderId="14" xfId="0" applyNumberFormat="1" applyFont="1" applyBorder="1" applyAlignment="1" applyProtection="1">
      <alignment horizontal="left" vertical="center" wrapText="1" indent="2"/>
    </xf>
    <xf numFmtId="0" fontId="22" fillId="0" borderId="23" xfId="0" applyFont="1" applyBorder="1" applyAlignment="1" applyProtection="1">
      <alignment horizontal="left" vertical="center" wrapText="1" indent="1"/>
    </xf>
    <xf numFmtId="0" fontId="21" fillId="0" borderId="15" xfId="0" applyFont="1" applyBorder="1" applyAlignment="1" applyProtection="1">
      <alignment horizontal="left" vertical="center" wrapText="1" indent="1"/>
    </xf>
    <xf numFmtId="0" fontId="33" fillId="0" borderId="10" xfId="0" applyFont="1" applyBorder="1" applyAlignment="1" applyProtection="1">
      <alignment horizontal="left" vertical="center" wrapText="1" indent="1"/>
    </xf>
    <xf numFmtId="49" fontId="23" fillId="0" borderId="15" xfId="0" applyNumberFormat="1" applyFont="1" applyBorder="1" applyAlignment="1" applyProtection="1">
      <alignment horizontal="left" vertical="center" wrapText="1" indent="1"/>
    </xf>
    <xf numFmtId="49" fontId="22" fillId="0" borderId="11" xfId="0" applyNumberFormat="1" applyFont="1" applyBorder="1" applyAlignment="1" applyProtection="1">
      <alignment horizontal="left" vertical="center" wrapText="1" indent="2"/>
    </xf>
    <xf numFmtId="0" fontId="22" fillId="0" borderId="4" xfId="0" applyFont="1" applyBorder="1" applyAlignment="1" applyProtection="1">
      <alignment horizontal="left" vertical="center" wrapText="1" indent="1"/>
    </xf>
    <xf numFmtId="49" fontId="22" fillId="0" borderId="12" xfId="0" applyNumberFormat="1" applyFont="1" applyBorder="1" applyAlignment="1" applyProtection="1">
      <alignment horizontal="left" vertical="center" wrapText="1" indent="2"/>
    </xf>
    <xf numFmtId="0" fontId="22" fillId="0" borderId="7" xfId="0" applyFont="1" applyBorder="1" applyAlignment="1" applyProtection="1">
      <alignment horizontal="left" vertical="center" wrapText="1" indent="1"/>
    </xf>
    <xf numFmtId="0" fontId="23" fillId="0" borderId="10" xfId="0" applyFont="1" applyBorder="1" applyAlignment="1" applyProtection="1">
      <alignment horizontal="left" vertical="center" wrapText="1" indent="1"/>
    </xf>
    <xf numFmtId="164" fontId="16" fillId="0" borderId="28" xfId="3" applyNumberFormat="1" applyFont="1" applyFill="1" applyBorder="1" applyAlignment="1" applyProtection="1">
      <alignment horizontal="right" vertical="center" wrapText="1" indent="1"/>
    </xf>
    <xf numFmtId="164" fontId="16" fillId="0" borderId="19" xfId="3" applyNumberFormat="1" applyFont="1" applyFill="1" applyBorder="1" applyAlignment="1" applyProtection="1">
      <alignment horizontal="right" vertical="center" wrapText="1" indent="1"/>
    </xf>
    <xf numFmtId="164" fontId="17" fillId="0" borderId="31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2" xfId="3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20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1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37" xfId="3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2" xfId="3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9" xfId="3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9" xfId="3" applyNumberFormat="1" applyFont="1" applyFill="1" applyBorder="1" applyAlignment="1" applyProtection="1">
      <alignment horizontal="right" vertical="center" wrapText="1" indent="1"/>
    </xf>
    <xf numFmtId="164" fontId="24" fillId="0" borderId="19" xfId="3" applyNumberFormat="1" applyFont="1" applyFill="1" applyBorder="1" applyAlignment="1" applyProtection="1">
      <alignment horizontal="right" vertical="center" wrapText="1" indent="1"/>
    </xf>
    <xf numFmtId="164" fontId="28" fillId="0" borderId="21" xfId="3" applyNumberFormat="1" applyFont="1" applyFill="1" applyBorder="1" applyAlignment="1" applyProtection="1">
      <alignment horizontal="right" vertical="center" wrapText="1" indent="1"/>
    </xf>
    <xf numFmtId="164" fontId="28" fillId="0" borderId="22" xfId="3" applyNumberFormat="1" applyFont="1" applyFill="1" applyBorder="1" applyAlignment="1" applyProtection="1">
      <alignment horizontal="right" vertical="center" wrapText="1" indent="1"/>
    </xf>
    <xf numFmtId="164" fontId="25" fillId="0" borderId="24" xfId="3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0" xfId="3" applyNumberFormat="1" applyFont="1" applyFill="1" applyBorder="1" applyAlignment="1" applyProtection="1">
      <alignment horizontal="right" vertical="center" wrapText="1" indent="1"/>
    </xf>
    <xf numFmtId="164" fontId="23" fillId="0" borderId="19" xfId="0" applyNumberFormat="1" applyFont="1" applyBorder="1" applyAlignment="1" applyProtection="1">
      <alignment horizontal="right" vertical="center" wrapText="1" indent="1"/>
    </xf>
    <xf numFmtId="0" fontId="21" fillId="0" borderId="19" xfId="0" quotePrefix="1" applyFont="1" applyBorder="1" applyAlignment="1" applyProtection="1">
      <alignment horizontal="right" vertical="center" wrapText="1" indent="1"/>
      <protection locked="0"/>
    </xf>
    <xf numFmtId="0" fontId="4" fillId="0" borderId="25" xfId="0" applyFont="1" applyFill="1" applyBorder="1" applyAlignment="1" applyProtection="1">
      <alignment horizontal="right" vertical="center"/>
    </xf>
    <xf numFmtId="164" fontId="24" fillId="0" borderId="20" xfId="3" quotePrefix="1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9" xfId="3" applyNumberFormat="1" applyFont="1" applyFill="1" applyBorder="1" applyAlignment="1" applyProtection="1">
      <alignment horizontal="right" vertical="center" wrapText="1" indent="1"/>
    </xf>
    <xf numFmtId="0" fontId="22" fillId="0" borderId="21" xfId="0" applyFont="1" applyBorder="1" applyAlignment="1" applyProtection="1">
      <alignment horizontal="right" vertical="center" wrapText="1" indent="1"/>
      <protection locked="0"/>
    </xf>
    <xf numFmtId="0" fontId="22" fillId="0" borderId="22" xfId="0" applyFont="1" applyBorder="1" applyAlignment="1" applyProtection="1">
      <alignment horizontal="right" vertical="center" wrapText="1" indent="1"/>
      <protection locked="0"/>
    </xf>
    <xf numFmtId="0" fontId="22" fillId="0" borderId="37" xfId="0" applyFont="1" applyBorder="1" applyAlignment="1" applyProtection="1">
      <alignment horizontal="right" vertical="center" wrapText="1" indent="1"/>
      <protection locked="0"/>
    </xf>
    <xf numFmtId="0" fontId="4" fillId="0" borderId="0" xfId="0" applyFont="1" applyFill="1" applyBorder="1" applyAlignment="1" applyProtection="1">
      <alignment horizontal="right" vertical="center"/>
    </xf>
    <xf numFmtId="0" fontId="9" fillId="0" borderId="0" xfId="3" applyFill="1" applyAlignment="1"/>
    <xf numFmtId="164" fontId="17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6" xfId="0" applyNumberFormat="1" applyFont="1" applyFill="1" applyBorder="1" applyAlignment="1" applyProtection="1">
      <alignment horizontal="right" vertical="center" wrapText="1" indent="1"/>
    </xf>
    <xf numFmtId="164" fontId="17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9" xfId="0" applyNumberFormat="1" applyFont="1" applyFill="1" applyBorder="1" applyAlignment="1" applyProtection="1">
      <alignment horizontal="right" vertical="center" wrapText="1" indent="1"/>
    </xf>
    <xf numFmtId="164" fontId="28" fillId="0" borderId="2" xfId="0" applyNumberFormat="1" applyFont="1" applyFill="1" applyBorder="1" applyAlignment="1" applyProtection="1">
      <alignment horizontal="right" vertical="center" wrapText="1" indent="1"/>
    </xf>
    <xf numFmtId="164" fontId="24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17" xfId="0" applyFont="1" applyFill="1" applyBorder="1" applyAlignment="1" applyProtection="1">
      <alignment horizontal="center" vertical="center" wrapText="1"/>
    </xf>
    <xf numFmtId="0" fontId="24" fillId="0" borderId="13" xfId="0" applyFont="1" applyFill="1" applyBorder="1" applyAlignment="1" applyProtection="1">
      <alignment horizontal="center" vertical="center" wrapText="1"/>
    </xf>
    <xf numFmtId="0" fontId="24" fillId="0" borderId="14" xfId="0" applyFont="1" applyFill="1" applyBorder="1" applyAlignment="1" applyProtection="1">
      <alignment horizontal="center" vertical="center" wrapText="1"/>
    </xf>
    <xf numFmtId="0" fontId="24" fillId="0" borderId="0" xfId="0" applyFont="1" applyFill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vertical="center" wrapText="1"/>
    </xf>
    <xf numFmtId="0" fontId="6" fillId="0" borderId="31" xfId="0" quotePrefix="1" applyFont="1" applyFill="1" applyBorder="1" applyAlignment="1" applyProtection="1">
      <alignment horizontal="right" vertical="center" indent="1"/>
    </xf>
    <xf numFmtId="0" fontId="6" fillId="0" borderId="32" xfId="0" applyFont="1" applyFill="1" applyBorder="1" applyAlignment="1" applyProtection="1">
      <alignment horizontal="right" vertical="center" indent="1"/>
    </xf>
    <xf numFmtId="164" fontId="17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0" xfId="0" applyNumberFormat="1" applyFont="1" applyFill="1" applyBorder="1" applyAlignment="1" applyProtection="1">
      <alignment horizontal="right" vertical="center" wrapText="1" indent="1"/>
    </xf>
    <xf numFmtId="0" fontId="17" fillId="0" borderId="0" xfId="0" applyFont="1" applyFill="1" applyAlignment="1" applyProtection="1">
      <alignment horizontal="right" vertical="center" wrapText="1" indent="1"/>
    </xf>
    <xf numFmtId="164" fontId="24" fillId="0" borderId="28" xfId="0" applyNumberFormat="1" applyFont="1" applyFill="1" applyBorder="1" applyAlignment="1" applyProtection="1">
      <alignment horizontal="right" vertical="center" wrapText="1" indent="1"/>
    </xf>
    <xf numFmtId="164" fontId="27" fillId="0" borderId="19" xfId="0" applyNumberFormat="1" applyFont="1" applyFill="1" applyBorder="1" applyAlignment="1" applyProtection="1">
      <alignment horizontal="right" vertical="center" wrapText="1" indent="1"/>
    </xf>
    <xf numFmtId="164" fontId="16" fillId="0" borderId="19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164" fontId="28" fillId="0" borderId="22" xfId="0" applyNumberFormat="1" applyFont="1" applyFill="1" applyBorder="1" applyAlignment="1" applyProtection="1">
      <alignment horizontal="right" vertical="center" wrapText="1" indent="1"/>
    </xf>
    <xf numFmtId="164" fontId="28" fillId="0" borderId="31" xfId="0" applyNumberFormat="1" applyFont="1" applyFill="1" applyBorder="1" applyAlignment="1" applyProtection="1">
      <alignment horizontal="right" vertical="center" wrapText="1" indent="1"/>
    </xf>
    <xf numFmtId="0" fontId="30" fillId="0" borderId="29" xfId="0" applyFont="1" applyBorder="1" applyAlignment="1" applyProtection="1">
      <alignment horizontal="center" wrapText="1"/>
    </xf>
    <xf numFmtId="0" fontId="24" fillId="0" borderId="29" xfId="3" applyFont="1" applyFill="1" applyBorder="1" applyAlignment="1" applyProtection="1">
      <alignment horizontal="left" vertical="center" wrapText="1" indent="1"/>
    </xf>
    <xf numFmtId="0" fontId="23" fillId="0" borderId="17" xfId="0" applyFont="1" applyBorder="1" applyAlignment="1" applyProtection="1">
      <alignment horizontal="center" vertical="center" wrapText="1"/>
    </xf>
    <xf numFmtId="0" fontId="25" fillId="0" borderId="23" xfId="3" applyFont="1" applyFill="1" applyBorder="1" applyAlignment="1" applyProtection="1">
      <alignment horizontal="left" vertical="center" wrapText="1" indent="1"/>
    </xf>
    <xf numFmtId="0" fontId="24" fillId="0" borderId="18" xfId="3" applyFont="1" applyFill="1" applyBorder="1" applyAlignment="1" applyProtection="1">
      <alignment horizontal="left" vertical="center" wrapText="1" indent="1"/>
    </xf>
    <xf numFmtId="0" fontId="24" fillId="0" borderId="10" xfId="0" applyFont="1" applyFill="1" applyBorder="1" applyAlignment="1" applyProtection="1">
      <alignment horizontal="center" vertical="center" wrapText="1"/>
    </xf>
    <xf numFmtId="49" fontId="17" fillId="0" borderId="4" xfId="0" applyNumberFormat="1" applyFont="1" applyFill="1" applyBorder="1" applyAlignment="1" applyProtection="1">
      <alignment horizontal="center" vertical="center" wrapText="1"/>
    </xf>
    <xf numFmtId="49" fontId="17" fillId="0" borderId="5" xfId="0" applyNumberFormat="1" applyFont="1" applyFill="1" applyBorder="1" applyAlignment="1" applyProtection="1">
      <alignment horizontal="center" vertical="center" wrapText="1"/>
    </xf>
    <xf numFmtId="49" fontId="6" fillId="0" borderId="31" xfId="0" applyNumberFormat="1" applyFont="1" applyFill="1" applyBorder="1" applyAlignment="1" applyProtection="1">
      <alignment horizontal="right" vertical="center"/>
    </xf>
    <xf numFmtId="49" fontId="6" fillId="0" borderId="32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 applyProtection="1">
      <alignment vertical="center" wrapText="1"/>
    </xf>
    <xf numFmtId="0" fontId="1" fillId="0" borderId="14" xfId="0" applyFont="1" applyFill="1" applyBorder="1" applyAlignment="1" applyProtection="1">
      <alignment vertical="center" wrapText="1"/>
    </xf>
    <xf numFmtId="164" fontId="25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5" xfId="0" applyFont="1" applyBorder="1" applyAlignment="1" applyProtection="1">
      <alignment horizontal="left" vertical="center" wrapText="1" indent="1"/>
    </xf>
    <xf numFmtId="0" fontId="22" fillId="0" borderId="3" xfId="0" applyFont="1" applyBorder="1" applyAlignment="1" applyProtection="1">
      <alignment horizontal="left" vertical="center" wrapText="1" indent="1"/>
    </xf>
    <xf numFmtId="0" fontId="34" fillId="0" borderId="4" xfId="0" applyFont="1" applyBorder="1" applyAlignment="1" applyProtection="1">
      <alignment horizontal="left" vertical="center" wrapText="1" indent="1"/>
    </xf>
    <xf numFmtId="0" fontId="23" fillId="0" borderId="23" xfId="0" applyFont="1" applyBorder="1" applyAlignment="1" applyProtection="1">
      <alignment horizontal="left" vertical="center" wrapText="1" indent="1"/>
    </xf>
    <xf numFmtId="0" fontId="23" fillId="0" borderId="3" xfId="0" applyFont="1" applyBorder="1" applyAlignment="1" applyProtection="1">
      <alignment horizontal="left" vertical="center" wrapText="1" indent="1"/>
    </xf>
    <xf numFmtId="49" fontId="23" fillId="0" borderId="11" xfId="0" applyNumberFormat="1" applyFont="1" applyBorder="1" applyAlignment="1" applyProtection="1">
      <alignment horizontal="left" vertical="center" wrapText="1" indent="1"/>
    </xf>
    <xf numFmtId="0" fontId="21" fillId="0" borderId="16" xfId="0" applyFont="1" applyBorder="1" applyAlignment="1" applyProtection="1">
      <alignment horizontal="left" vertical="center" wrapText="1" indent="1"/>
    </xf>
    <xf numFmtId="0" fontId="21" fillId="0" borderId="3" xfId="0" applyFont="1" applyBorder="1" applyAlignment="1" applyProtection="1">
      <alignment horizontal="left" vertical="center" wrapText="1" indent="1"/>
    </xf>
    <xf numFmtId="0" fontId="22" fillId="0" borderId="2" xfId="0" quotePrefix="1" applyFont="1" applyBorder="1" applyAlignment="1" applyProtection="1">
      <alignment horizontal="left" vertical="center" wrapText="1" indent="6"/>
    </xf>
    <xf numFmtId="0" fontId="22" fillId="0" borderId="23" xfId="0" quotePrefix="1" applyFont="1" applyBorder="1" applyAlignment="1" applyProtection="1">
      <alignment horizontal="left" vertical="center" wrapText="1" indent="6"/>
    </xf>
    <xf numFmtId="0" fontId="34" fillId="0" borderId="16" xfId="0" applyFont="1" applyBorder="1" applyAlignment="1" applyProtection="1">
      <alignment horizontal="left" vertical="center" wrapText="1" indent="1"/>
    </xf>
    <xf numFmtId="0" fontId="9" fillId="0" borderId="0" xfId="3" applyFont="1" applyFill="1" applyProtection="1"/>
    <xf numFmtId="0" fontId="9" fillId="0" borderId="0" xfId="3" applyFont="1" applyFill="1" applyAlignment="1" applyProtection="1">
      <alignment horizontal="right" vertical="center" indent="1"/>
    </xf>
    <xf numFmtId="0" fontId="9" fillId="0" borderId="0" xfId="3" applyFont="1" applyFill="1"/>
    <xf numFmtId="0" fontId="9" fillId="0" borderId="0" xfId="3" applyFont="1" applyFill="1" applyAlignment="1">
      <alignment horizontal="right" vertical="center" indent="1"/>
    </xf>
    <xf numFmtId="0" fontId="36" fillId="0" borderId="16" xfId="0" applyFont="1" applyBorder="1" applyAlignment="1" applyProtection="1">
      <alignment horizontal="center" wrapText="1"/>
    </xf>
    <xf numFmtId="0" fontId="39" fillId="0" borderId="0" xfId="0" applyFont="1" applyFill="1" applyAlignment="1" applyProtection="1">
      <alignment horizontal="left" vertical="center" wrapText="1"/>
    </xf>
    <xf numFmtId="0" fontId="39" fillId="0" borderId="0" xfId="0" applyFont="1" applyFill="1" applyAlignment="1" applyProtection="1">
      <alignment vertical="center" wrapText="1"/>
    </xf>
    <xf numFmtId="0" fontId="39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4" fontId="24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5" xfId="3" applyNumberFormat="1" applyFont="1" applyFill="1" applyBorder="1" applyAlignment="1" applyProtection="1">
      <alignment vertical="center"/>
    </xf>
    <xf numFmtId="164" fontId="29" fillId="0" borderId="25" xfId="3" applyNumberFormat="1" applyFont="1" applyFill="1" applyBorder="1" applyAlignment="1" applyProtection="1"/>
    <xf numFmtId="0" fontId="6" fillId="0" borderId="23" xfId="3" applyFont="1" applyFill="1" applyBorder="1" applyAlignment="1" applyProtection="1">
      <alignment horizontal="center" vertical="center" wrapText="1"/>
    </xf>
    <xf numFmtId="0" fontId="6" fillId="0" borderId="24" xfId="3" applyFont="1" applyFill="1" applyBorder="1" applyAlignment="1" applyProtection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64" fontId="16" fillId="0" borderId="40" xfId="0" applyNumberFormat="1" applyFont="1" applyFill="1" applyBorder="1" applyAlignment="1" applyProtection="1">
      <alignment horizontal="center" vertical="center" wrapText="1"/>
    </xf>
    <xf numFmtId="164" fontId="17" fillId="0" borderId="41" xfId="0" applyNumberFormat="1" applyFont="1" applyFill="1" applyBorder="1" applyAlignment="1" applyProtection="1">
      <alignment vertical="center" wrapText="1"/>
      <protection locked="0"/>
    </xf>
    <xf numFmtId="164" fontId="24" fillId="0" borderId="22" xfId="0" applyNumberFormat="1" applyFont="1" applyFill="1" applyBorder="1" applyAlignment="1" applyProtection="1">
      <alignment vertical="center" wrapText="1"/>
    </xf>
    <xf numFmtId="164" fontId="17" fillId="0" borderId="42" xfId="0" applyNumberFormat="1" applyFont="1" applyFill="1" applyBorder="1" applyAlignment="1" applyProtection="1">
      <alignment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</xf>
    <xf numFmtId="164" fontId="16" fillId="0" borderId="18" xfId="3" applyNumberFormat="1" applyFont="1" applyFill="1" applyBorder="1" applyAlignment="1" applyProtection="1">
      <alignment horizontal="right" vertical="center" wrapText="1" indent="1"/>
    </xf>
    <xf numFmtId="164" fontId="16" fillId="0" borderId="16" xfId="3" applyNumberFormat="1" applyFont="1" applyFill="1" applyBorder="1" applyAlignment="1" applyProtection="1">
      <alignment horizontal="right" vertical="center" wrapText="1" indent="1"/>
    </xf>
    <xf numFmtId="164" fontId="17" fillId="0" borderId="2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5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3" xfId="3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3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4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7" xfId="3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" xfId="3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4" xfId="3" applyNumberFormat="1" applyFont="1" applyFill="1" applyBorder="1" applyAlignment="1" applyProtection="1">
      <alignment horizontal="right" vertical="center" wrapText="1" indent="1"/>
    </xf>
    <xf numFmtId="164" fontId="28" fillId="0" borderId="2" xfId="3" applyNumberFormat="1" applyFont="1" applyFill="1" applyBorder="1" applyAlignment="1" applyProtection="1">
      <alignment horizontal="right" vertical="center" wrapText="1" indent="1"/>
    </xf>
    <xf numFmtId="164" fontId="25" fillId="0" borderId="7" xfId="3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4" xfId="3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1" xfId="3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" xfId="3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8" xfId="3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6" xfId="3" applyNumberFormat="1" applyFont="1" applyFill="1" applyBorder="1" applyAlignment="1" applyProtection="1">
      <alignment horizontal="right" vertical="center" wrapText="1" indent="1"/>
    </xf>
    <xf numFmtId="164" fontId="24" fillId="0" borderId="16" xfId="3" applyNumberFormat="1" applyFont="1" applyFill="1" applyBorder="1" applyAlignment="1" applyProtection="1">
      <alignment horizontal="right" vertical="center" wrapText="1" indent="1"/>
    </xf>
    <xf numFmtId="164" fontId="25" fillId="0" borderId="23" xfId="3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3" xfId="3" quotePrefix="1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6" xfId="3" applyNumberFormat="1" applyFont="1" applyFill="1" applyBorder="1" applyAlignment="1" applyProtection="1">
      <alignment horizontal="right" vertical="center" wrapText="1" indent="1"/>
    </xf>
    <xf numFmtId="164" fontId="17" fillId="0" borderId="23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9" xfId="3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4" xfId="0" applyFont="1" applyBorder="1" applyAlignment="1" applyProtection="1">
      <alignment horizontal="right" vertical="center" wrapText="1" indent="1"/>
      <protection locked="0"/>
    </xf>
    <xf numFmtId="0" fontId="22" fillId="0" borderId="2" xfId="0" applyFont="1" applyBorder="1" applyAlignment="1" applyProtection="1">
      <alignment horizontal="right" vertical="center" wrapText="1" indent="1"/>
      <protection locked="0"/>
    </xf>
    <xf numFmtId="0" fontId="22" fillId="0" borderId="7" xfId="0" applyFont="1" applyBorder="1" applyAlignment="1" applyProtection="1">
      <alignment horizontal="right" vertical="center" wrapText="1" indent="1"/>
      <protection locked="0"/>
    </xf>
    <xf numFmtId="164" fontId="23" fillId="0" borderId="16" xfId="0" applyNumberFormat="1" applyFont="1" applyBorder="1" applyAlignment="1" applyProtection="1">
      <alignment horizontal="right" vertical="center" wrapText="1" indent="1"/>
    </xf>
    <xf numFmtId="0" fontId="21" fillId="0" borderId="16" xfId="0" quotePrefix="1" applyFont="1" applyBorder="1" applyAlignment="1" applyProtection="1">
      <alignment horizontal="right" vertical="center" wrapText="1" indent="1"/>
      <protection locked="0"/>
    </xf>
    <xf numFmtId="164" fontId="25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44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3" fillId="0" borderId="45" xfId="0" applyFont="1" applyBorder="1" applyAlignment="1" applyProtection="1">
      <alignment horizontal="left" vertical="center" wrapText="1" indent="1"/>
    </xf>
    <xf numFmtId="0" fontId="23" fillId="0" borderId="40" xfId="0" applyFont="1" applyBorder="1" applyAlignment="1" applyProtection="1">
      <alignment horizontal="left" vertical="center" wrapText="1" indent="1"/>
    </xf>
    <xf numFmtId="0" fontId="22" fillId="0" borderId="46" xfId="0" applyFont="1" applyBorder="1" applyAlignment="1" applyProtection="1">
      <alignment horizontal="left" vertical="center" wrapText="1" indent="1"/>
    </xf>
    <xf numFmtId="0" fontId="22" fillId="0" borderId="41" xfId="0" applyFont="1" applyBorder="1" applyAlignment="1" applyProtection="1">
      <alignment horizontal="left" vertical="center" wrapText="1" indent="1"/>
    </xf>
    <xf numFmtId="0" fontId="22" fillId="0" borderId="47" xfId="0" applyFont="1" applyBorder="1" applyAlignment="1" applyProtection="1">
      <alignment horizontal="left" vertical="center" wrapText="1" indent="1"/>
    </xf>
    <xf numFmtId="0" fontId="22" fillId="0" borderId="42" xfId="0" applyFont="1" applyBorder="1" applyAlignment="1" applyProtection="1">
      <alignment horizontal="left" vertical="center" wrapText="1" indent="1"/>
    </xf>
    <xf numFmtId="0" fontId="34" fillId="0" borderId="46" xfId="0" applyFont="1" applyBorder="1" applyAlignment="1" applyProtection="1">
      <alignment horizontal="left" vertical="center" wrapText="1" indent="1"/>
    </xf>
    <xf numFmtId="0" fontId="34" fillId="0" borderId="41" xfId="0" applyFont="1" applyBorder="1" applyAlignment="1" applyProtection="1">
      <alignment horizontal="left" vertical="center" wrapText="1" indent="1"/>
    </xf>
    <xf numFmtId="0" fontId="22" fillId="0" borderId="48" xfId="0" applyFont="1" applyBorder="1" applyAlignment="1" applyProtection="1">
      <alignment horizontal="left" vertical="center" wrapText="1" indent="1"/>
    </xf>
    <xf numFmtId="0" fontId="22" fillId="0" borderId="40" xfId="0" applyFont="1" applyBorder="1" applyAlignment="1" applyProtection="1">
      <alignment horizontal="left" vertical="center" wrapText="1" indent="1"/>
    </xf>
    <xf numFmtId="0" fontId="21" fillId="0" borderId="45" xfId="0" applyFont="1" applyBorder="1" applyAlignment="1" applyProtection="1">
      <alignment horizontal="left" vertical="center" wrapText="1" indent="1"/>
    </xf>
    <xf numFmtId="0" fontId="24" fillId="0" borderId="45" xfId="3" applyFont="1" applyFill="1" applyBorder="1" applyAlignment="1" applyProtection="1">
      <alignment horizontal="left" vertical="center" wrapText="1" indent="1"/>
    </xf>
    <xf numFmtId="0" fontId="17" fillId="0" borderId="48" xfId="3" applyFont="1" applyFill="1" applyBorder="1" applyAlignment="1" applyProtection="1">
      <alignment horizontal="left" vertical="center" wrapText="1" indent="1"/>
    </xf>
    <xf numFmtId="0" fontId="17" fillId="0" borderId="41" xfId="3" applyFont="1" applyFill="1" applyBorder="1" applyAlignment="1" applyProtection="1">
      <alignment horizontal="left" vertical="center" wrapText="1" indent="1"/>
    </xf>
    <xf numFmtId="0" fontId="17" fillId="0" borderId="41" xfId="3" applyFont="1" applyFill="1" applyBorder="1" applyAlignment="1" applyProtection="1">
      <alignment horizontal="left" indent="7"/>
    </xf>
    <xf numFmtId="0" fontId="22" fillId="0" borderId="41" xfId="0" applyFont="1" applyBorder="1" applyAlignment="1" applyProtection="1">
      <alignment horizontal="left" vertical="center" wrapText="1" indent="6"/>
    </xf>
    <xf numFmtId="0" fontId="17" fillId="0" borderId="46" xfId="3" applyFont="1" applyFill="1" applyBorder="1" applyAlignment="1" applyProtection="1">
      <alignment horizontal="left" vertical="center" wrapText="1" indent="6"/>
    </xf>
    <xf numFmtId="0" fontId="17" fillId="0" borderId="41" xfId="3" applyFont="1" applyFill="1" applyBorder="1" applyAlignment="1" applyProtection="1">
      <alignment horizontal="left" vertical="center" wrapText="1" indent="6"/>
    </xf>
    <xf numFmtId="0" fontId="17" fillId="0" borderId="47" xfId="3" applyFont="1" applyFill="1" applyBorder="1" applyAlignment="1" applyProtection="1">
      <alignment horizontal="left" vertical="center" wrapText="1" indent="6"/>
    </xf>
    <xf numFmtId="0" fontId="22" fillId="0" borderId="47" xfId="0" applyFont="1" applyBorder="1" applyAlignment="1" applyProtection="1">
      <alignment horizontal="left" vertical="center" wrapText="1" indent="6"/>
    </xf>
    <xf numFmtId="0" fontId="23" fillId="0" borderId="0" xfId="0" applyFont="1" applyBorder="1" applyAlignment="1" applyProtection="1">
      <alignment horizontal="left" vertical="center" wrapText="1" indent="1"/>
    </xf>
    <xf numFmtId="0" fontId="22" fillId="0" borderId="49" xfId="0" applyFont="1" applyBorder="1" applyAlignment="1" applyProtection="1">
      <alignment horizontal="left" vertical="center" wrapText="1" indent="1"/>
    </xf>
    <xf numFmtId="0" fontId="22" fillId="0" borderId="50" xfId="0" applyFont="1" applyBorder="1" applyAlignment="1" applyProtection="1">
      <alignment horizontal="left" vertical="center" wrapText="1" indent="1"/>
    </xf>
    <xf numFmtId="0" fontId="23" fillId="0" borderId="51" xfId="0" applyFont="1" applyBorder="1" applyAlignment="1" applyProtection="1">
      <alignment horizontal="left" vertical="center" wrapText="1" indent="1"/>
    </xf>
    <xf numFmtId="164" fontId="17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5" xfId="0" applyNumberFormat="1" applyFont="1" applyFill="1" applyBorder="1" applyAlignment="1" applyProtection="1">
      <alignment horizontal="right" vertical="center" wrapText="1" indent="1"/>
    </xf>
    <xf numFmtId="164" fontId="18" fillId="0" borderId="18" xfId="0" applyNumberFormat="1" applyFont="1" applyFill="1" applyBorder="1" applyAlignment="1" applyProtection="1">
      <alignment horizontal="right" vertical="center" wrapText="1" indent="1"/>
    </xf>
    <xf numFmtId="164" fontId="18" fillId="0" borderId="28" xfId="0" applyNumberFormat="1" applyFont="1" applyFill="1" applyBorder="1" applyAlignment="1" applyProtection="1">
      <alignment horizontal="right" vertical="center" wrapText="1" indent="1"/>
    </xf>
    <xf numFmtId="164" fontId="25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8" xfId="0" applyNumberFormat="1" applyFont="1" applyFill="1" applyBorder="1" applyAlignment="1" applyProtection="1">
      <alignment horizontal="right" vertical="center" wrapText="1" indent="1"/>
    </xf>
    <xf numFmtId="164" fontId="25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6" xfId="0" applyNumberFormat="1" applyFont="1" applyFill="1" applyBorder="1" applyAlignment="1" applyProtection="1">
      <alignment horizontal="right" vertical="center" wrapText="1" indent="1"/>
    </xf>
    <xf numFmtId="164" fontId="16" fillId="0" borderId="16" xfId="0" applyNumberFormat="1" applyFont="1" applyFill="1" applyBorder="1" applyAlignment="1" applyProtection="1">
      <alignment horizontal="right" vertical="center" wrapText="1" indent="1"/>
    </xf>
    <xf numFmtId="0" fontId="16" fillId="0" borderId="44" xfId="0" applyFont="1" applyFill="1" applyBorder="1" applyAlignment="1" applyProtection="1">
      <alignment horizontal="center" vertical="center" wrapText="1"/>
    </xf>
    <xf numFmtId="3" fontId="3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29" xfId="0" applyFont="1" applyFill="1" applyBorder="1" applyAlignment="1" applyProtection="1">
      <alignment horizontal="center" vertical="center" wrapText="1"/>
    </xf>
    <xf numFmtId="3" fontId="3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3" xfId="0" applyNumberFormat="1" applyFont="1" applyFill="1" applyBorder="1" applyAlignment="1" applyProtection="1">
      <alignment horizontal="right" vertical="center" wrapText="1" indent="1"/>
    </xf>
    <xf numFmtId="16" fontId="18" fillId="0" borderId="16" xfId="0" applyNumberFormat="1" applyFont="1" applyFill="1" applyBorder="1" applyAlignment="1" applyProtection="1">
      <alignment horizontal="center" vertical="center" wrapText="1"/>
    </xf>
    <xf numFmtId="164" fontId="17" fillId="0" borderId="1" xfId="0" applyNumberFormat="1" applyFont="1" applyFill="1" applyBorder="1" applyAlignment="1" applyProtection="1">
      <alignment vertical="center" wrapText="1"/>
      <protection locked="0"/>
    </xf>
    <xf numFmtId="1" fontId="17" fillId="0" borderId="1" xfId="0" applyNumberFormat="1" applyFont="1" applyFill="1" applyBorder="1" applyAlignment="1" applyProtection="1">
      <alignment vertical="center" wrapText="1"/>
      <protection locked="0"/>
    </xf>
    <xf numFmtId="164" fontId="40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17" fillId="0" borderId="22" xfId="0" applyNumberFormat="1" applyFont="1" applyFill="1" applyBorder="1" applyAlignment="1" applyProtection="1">
      <alignment vertical="center" wrapText="1"/>
    </xf>
    <xf numFmtId="164" fontId="0" fillId="0" borderId="9" xfId="0" applyNumberFormat="1" applyFill="1" applyBorder="1" applyAlignment="1" applyProtection="1">
      <alignment horizontal="left" vertical="center" wrapText="1" indent="1"/>
      <protection locked="0"/>
    </xf>
    <xf numFmtId="164" fontId="12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12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8" xfId="0" applyNumberFormat="1" applyFill="1" applyBorder="1" applyAlignment="1" applyProtection="1">
      <alignment horizontal="left" vertical="center" wrapText="1"/>
      <protection locked="0"/>
    </xf>
    <xf numFmtId="164" fontId="15" fillId="0" borderId="2" xfId="0" applyNumberFormat="1" applyFont="1" applyFill="1" applyBorder="1" applyAlignment="1" applyProtection="1">
      <alignment vertical="center" wrapText="1"/>
      <protection locked="0"/>
    </xf>
    <xf numFmtId="1" fontId="15" fillId="0" borderId="2" xfId="0" applyNumberFormat="1" applyFont="1" applyFill="1" applyBorder="1" applyAlignment="1" applyProtection="1">
      <alignment vertical="center" wrapText="1"/>
      <protection locked="0"/>
    </xf>
    <xf numFmtId="164" fontId="12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15" fillId="0" borderId="7" xfId="0" applyNumberFormat="1" applyFont="1" applyFill="1" applyBorder="1" applyAlignment="1" applyProtection="1">
      <alignment vertical="center" wrapText="1"/>
      <protection locked="0"/>
    </xf>
    <xf numFmtId="164" fontId="2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4" fillId="0" borderId="2" xfId="0" applyNumberFormat="1" applyFont="1" applyFill="1" applyBorder="1" applyAlignment="1" applyProtection="1">
      <alignment horizontal="right" vertical="center" wrapText="1" indent="1"/>
    </xf>
    <xf numFmtId="0" fontId="24" fillId="0" borderId="8" xfId="0" applyFont="1" applyFill="1" applyBorder="1" applyAlignment="1" applyProtection="1">
      <alignment horizontal="center" vertical="center" wrapText="1"/>
    </xf>
    <xf numFmtId="49" fontId="17" fillId="0" borderId="1" xfId="3" applyNumberFormat="1" applyFont="1" applyFill="1" applyBorder="1" applyAlignment="1" applyProtection="1">
      <alignment horizontal="left" vertical="center" wrapText="1" indent="1"/>
    </xf>
    <xf numFmtId="0" fontId="22" fillId="0" borderId="1" xfId="0" applyFont="1" applyBorder="1" applyAlignment="1" applyProtection="1">
      <alignment horizontal="right" vertical="center" wrapText="1" indent="1"/>
      <protection locked="0"/>
    </xf>
    <xf numFmtId="0" fontId="16" fillId="0" borderId="10" xfId="0" applyFont="1" applyFill="1" applyBorder="1" applyAlignment="1" applyProtection="1">
      <alignment horizontal="center" vertical="center" wrapText="1"/>
    </xf>
    <xf numFmtId="49" fontId="17" fillId="0" borderId="3" xfId="3" applyNumberFormat="1" applyFont="1" applyFill="1" applyBorder="1" applyAlignment="1" applyProtection="1">
      <alignment horizontal="left" vertical="center" wrapText="1" indent="1"/>
    </xf>
    <xf numFmtId="164" fontId="16" fillId="0" borderId="20" xfId="0" applyNumberFormat="1" applyFont="1" applyFill="1" applyBorder="1" applyAlignment="1" applyProtection="1">
      <alignment horizontal="right" vertical="center" wrapText="1" indent="1"/>
    </xf>
    <xf numFmtId="164" fontId="12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17" fillId="0" borderId="38" xfId="0" applyNumberFormat="1" applyFont="1" applyFill="1" applyBorder="1" applyAlignment="1" applyProtection="1">
      <alignment vertical="center" wrapText="1"/>
    </xf>
    <xf numFmtId="164" fontId="24" fillId="0" borderId="21" xfId="0" applyNumberFormat="1" applyFont="1" applyFill="1" applyBorder="1" applyAlignment="1" applyProtection="1">
      <alignment vertical="center" wrapText="1"/>
    </xf>
    <xf numFmtId="164" fontId="17" fillId="0" borderId="2" xfId="0" applyNumberFormat="1" applyFont="1" applyFill="1" applyBorder="1" applyAlignment="1" applyProtection="1">
      <alignment vertical="center" wrapText="1"/>
    </xf>
    <xf numFmtId="164" fontId="17" fillId="0" borderId="41" xfId="0" applyNumberFormat="1" applyFont="1" applyFill="1" applyBorder="1" applyAlignment="1" applyProtection="1">
      <alignment vertical="center" wrapText="1"/>
    </xf>
    <xf numFmtId="0" fontId="22" fillId="0" borderId="21" xfId="0" applyFont="1" applyBorder="1" applyAlignment="1" applyProtection="1">
      <alignment horizontal="left" vertical="center" wrapText="1" indent="1"/>
    </xf>
    <xf numFmtId="0" fontId="22" fillId="0" borderId="22" xfId="0" applyFont="1" applyBorder="1" applyAlignment="1" applyProtection="1">
      <alignment horizontal="left" vertical="center" wrapText="1" indent="1"/>
    </xf>
    <xf numFmtId="0" fontId="22" fillId="0" borderId="37" xfId="0" applyFont="1" applyBorder="1" applyAlignment="1" applyProtection="1">
      <alignment horizontal="left" vertical="center" wrapText="1" indent="1"/>
    </xf>
    <xf numFmtId="0" fontId="16" fillId="0" borderId="3" xfId="3" applyFont="1" applyFill="1" applyBorder="1" applyAlignment="1" applyProtection="1">
      <alignment horizontal="left" vertical="center" wrapText="1" indent="1"/>
    </xf>
    <xf numFmtId="0" fontId="24" fillId="0" borderId="3" xfId="3" applyFont="1" applyFill="1" applyBorder="1" applyAlignment="1" applyProtection="1">
      <alignment horizontal="left" vertical="center" wrapText="1" indent="1"/>
    </xf>
    <xf numFmtId="164" fontId="24" fillId="0" borderId="20" xfId="0" applyNumberFormat="1" applyFont="1" applyFill="1" applyBorder="1" applyAlignment="1" applyProtection="1">
      <alignment horizontal="right" vertical="center" wrapText="1" indent="1"/>
    </xf>
    <xf numFmtId="0" fontId="24" fillId="0" borderId="2" xfId="0" applyFont="1" applyFill="1" applyBorder="1" applyAlignment="1" applyProtection="1">
      <alignment horizontal="center" vertical="center" wrapText="1"/>
    </xf>
    <xf numFmtId="0" fontId="19" fillId="0" borderId="0" xfId="3" applyFont="1" applyFill="1" applyBorder="1" applyAlignment="1" applyProtection="1"/>
    <xf numFmtId="164" fontId="29" fillId="0" borderId="0" xfId="3" applyNumberFormat="1" applyFont="1" applyFill="1" applyBorder="1" applyAlignment="1" applyProtection="1">
      <alignment vertical="center"/>
    </xf>
    <xf numFmtId="0" fontId="16" fillId="0" borderId="0" xfId="3" applyFont="1" applyFill="1" applyBorder="1" applyAlignment="1" applyProtection="1">
      <alignment horizontal="left" vertical="center" wrapText="1" indent="1"/>
    </xf>
    <xf numFmtId="0" fontId="16" fillId="0" borderId="0" xfId="3" applyFont="1" applyFill="1" applyBorder="1" applyAlignment="1" applyProtection="1">
      <alignment vertical="center" wrapText="1"/>
    </xf>
    <xf numFmtId="164" fontId="16" fillId="0" borderId="0" xfId="3" applyNumberFormat="1" applyFont="1" applyFill="1" applyBorder="1" applyAlignment="1" applyProtection="1">
      <alignment horizontal="right" vertical="center" wrapText="1" indent="1"/>
    </xf>
    <xf numFmtId="0" fontId="9" fillId="0" borderId="0" xfId="3" applyFont="1" applyFill="1" applyBorder="1" applyProtection="1"/>
    <xf numFmtId="0" fontId="9" fillId="0" borderId="0" xfId="3" applyFont="1" applyFill="1" applyBorder="1" applyAlignment="1" applyProtection="1">
      <alignment horizontal="right" vertical="center" indent="1"/>
    </xf>
    <xf numFmtId="0" fontId="13" fillId="0" borderId="0" xfId="0" applyFont="1" applyBorder="1" applyAlignment="1" applyProtection="1">
      <alignment vertical="center"/>
    </xf>
    <xf numFmtId="0" fontId="36" fillId="0" borderId="0" xfId="0" applyFont="1" applyBorder="1" applyAlignment="1" applyProtection="1">
      <alignment wrapText="1"/>
    </xf>
    <xf numFmtId="0" fontId="35" fillId="0" borderId="0" xfId="0" applyFont="1" applyBorder="1" applyAlignment="1" applyProtection="1">
      <alignment horizontal="left" vertical="center" wrapText="1" indent="1"/>
    </xf>
    <xf numFmtId="0" fontId="23" fillId="0" borderId="0" xfId="0" applyFont="1" applyBorder="1" applyAlignment="1" applyProtection="1">
      <alignment horizontal="right" vertical="center" wrapText="1" indent="1"/>
    </xf>
    <xf numFmtId="0" fontId="22" fillId="0" borderId="0" xfId="0" applyFont="1" applyBorder="1" applyAlignment="1" applyProtection="1">
      <alignment horizontal="right" vertical="center" wrapText="1" indent="1"/>
    </xf>
    <xf numFmtId="164" fontId="23" fillId="0" borderId="0" xfId="0" applyNumberFormat="1" applyFont="1" applyBorder="1" applyAlignment="1" applyProtection="1">
      <alignment horizontal="right" vertical="center" wrapText="1" indent="1"/>
    </xf>
    <xf numFmtId="0" fontId="13" fillId="0" borderId="0" xfId="0" applyFont="1" applyBorder="1" applyAlignment="1" applyProtection="1">
      <alignment horizontal="left" vertical="center" indent="1"/>
    </xf>
    <xf numFmtId="0" fontId="14" fillId="0" borderId="0" xfId="0" applyFont="1" applyBorder="1" applyAlignment="1" applyProtection="1">
      <alignment horizontal="left" vertical="center" indent="1"/>
    </xf>
    <xf numFmtId="0" fontId="14" fillId="0" borderId="0" xfId="0" applyFont="1" applyBorder="1" applyAlignment="1" applyProtection="1">
      <alignment horizontal="right" vertical="center" indent="1"/>
    </xf>
    <xf numFmtId="49" fontId="22" fillId="0" borderId="0" xfId="0" applyNumberFormat="1" applyFont="1" applyBorder="1" applyAlignment="1" applyProtection="1">
      <alignment horizontal="left" vertical="center" wrapText="1" indent="1"/>
    </xf>
    <xf numFmtId="0" fontId="37" fillId="0" borderId="0" xfId="0" applyFont="1" applyBorder="1" applyAlignment="1" applyProtection="1">
      <alignment horizontal="left" vertical="center" wrapText="1" indent="1"/>
    </xf>
    <xf numFmtId="164" fontId="22" fillId="0" borderId="0" xfId="0" applyNumberFormat="1" applyFont="1" applyBorder="1" applyAlignment="1" applyProtection="1">
      <alignment horizontal="right" vertical="center" wrapText="1" indent="1"/>
    </xf>
    <xf numFmtId="49" fontId="34" fillId="0" borderId="0" xfId="0" applyNumberFormat="1" applyFont="1" applyBorder="1" applyAlignment="1" applyProtection="1">
      <alignment horizontal="left" vertical="center" wrapText="1" indent="1"/>
    </xf>
    <xf numFmtId="0" fontId="38" fillId="0" borderId="0" xfId="0" applyFont="1" applyBorder="1" applyAlignment="1" applyProtection="1">
      <alignment horizontal="left" vertical="center" wrapText="1" indent="1"/>
    </xf>
    <xf numFmtId="164" fontId="17" fillId="0" borderId="46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41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55" xfId="3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56" xfId="3" applyFont="1" applyFill="1" applyBorder="1" applyAlignment="1">
      <alignment horizontal="right" vertical="center" indent="1"/>
    </xf>
    <xf numFmtId="164" fontId="25" fillId="0" borderId="5" xfId="0" applyNumberFormat="1" applyFont="1" applyFill="1" applyBorder="1" applyAlignment="1">
      <alignment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22" fillId="0" borderId="51" xfId="0" applyFont="1" applyBorder="1" applyAlignment="1" applyProtection="1">
      <alignment horizontal="left" vertical="center" wrapText="1" indent="1"/>
    </xf>
    <xf numFmtId="164" fontId="25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4" applyFont="1" applyFill="1" applyAlignment="1">
      <alignment horizontal="centerContinuous" vertical="center"/>
    </xf>
    <xf numFmtId="0" fontId="2" fillId="0" borderId="0" xfId="4" applyFont="1" applyFill="1" applyAlignment="1">
      <alignment horizontal="centerContinuous" vertical="center"/>
    </xf>
    <xf numFmtId="0" fontId="4" fillId="0" borderId="0" xfId="4" applyFont="1" applyFill="1" applyAlignment="1">
      <alignment horizontal="right"/>
    </xf>
    <xf numFmtId="0" fontId="6" fillId="0" borderId="59" xfId="4" applyFont="1" applyFill="1" applyBorder="1" applyAlignment="1">
      <alignment horizontal="center" vertical="center" wrapText="1"/>
    </xf>
    <xf numFmtId="0" fontId="16" fillId="0" borderId="59" xfId="4" applyFont="1" applyFill="1" applyBorder="1" applyAlignment="1">
      <alignment horizontal="center" vertical="center" wrapText="1"/>
    </xf>
    <xf numFmtId="0" fontId="16" fillId="0" borderId="60" xfId="4" applyFont="1" applyFill="1" applyBorder="1" applyAlignment="1">
      <alignment horizontal="center" vertical="center" wrapText="1"/>
    </xf>
    <xf numFmtId="37" fontId="16" fillId="0" borderId="61" xfId="4" applyNumberFormat="1" applyFont="1" applyFill="1" applyBorder="1" applyAlignment="1">
      <alignment horizontal="left" vertical="center" indent="1"/>
    </xf>
    <xf numFmtId="0" fontId="16" fillId="0" borderId="16" xfId="4" applyFont="1" applyFill="1" applyBorder="1" applyAlignment="1">
      <alignment horizontal="left" vertical="center" indent="1"/>
    </xf>
    <xf numFmtId="165" fontId="16" fillId="0" borderId="15" xfId="4" applyNumberFormat="1" applyFont="1" applyFill="1" applyBorder="1" applyAlignment="1">
      <alignment horizontal="right" vertical="center"/>
    </xf>
    <xf numFmtId="165" fontId="16" fillId="0" borderId="16" xfId="4" applyNumberFormat="1" applyFont="1" applyFill="1" applyBorder="1" applyAlignment="1">
      <alignment vertical="center"/>
    </xf>
    <xf numFmtId="165" fontId="16" fillId="0" borderId="16" xfId="4" applyNumberFormat="1" applyFont="1" applyFill="1" applyBorder="1" applyAlignment="1">
      <alignment horizontal="right" vertical="center"/>
    </xf>
    <xf numFmtId="165" fontId="16" fillId="0" borderId="62" xfId="4" applyNumberFormat="1" applyFont="1" applyFill="1" applyBorder="1" applyAlignment="1">
      <alignment vertical="center"/>
    </xf>
    <xf numFmtId="37" fontId="17" fillId="0" borderId="63" xfId="4" applyNumberFormat="1" applyFont="1" applyFill="1" applyBorder="1" applyAlignment="1">
      <alignment horizontal="left" indent="1"/>
    </xf>
    <xf numFmtId="0" fontId="17" fillId="0" borderId="5" xfId="4" applyFont="1" applyFill="1" applyBorder="1" applyAlignment="1">
      <alignment horizontal="left" indent="3"/>
    </xf>
    <xf numFmtId="165" fontId="17" fillId="0" borderId="13" xfId="5" quotePrefix="1" applyNumberFormat="1" applyFont="1" applyFill="1" applyBorder="1" applyAlignment="1" applyProtection="1">
      <alignment horizontal="right"/>
      <protection locked="0"/>
    </xf>
    <xf numFmtId="165" fontId="17" fillId="0" borderId="5" xfId="5" applyNumberFormat="1" applyFont="1" applyFill="1" applyBorder="1" applyAlignment="1" applyProtection="1">
      <alignment vertical="center"/>
      <protection locked="0"/>
    </xf>
    <xf numFmtId="165" fontId="17" fillId="0" borderId="5" xfId="4" applyNumberFormat="1" applyFont="1" applyFill="1" applyBorder="1"/>
    <xf numFmtId="165" fontId="17" fillId="0" borderId="5" xfId="5" quotePrefix="1" applyNumberFormat="1" applyFont="1" applyFill="1" applyBorder="1" applyAlignment="1" applyProtection="1">
      <alignment horizontal="right"/>
      <protection locked="0"/>
    </xf>
    <xf numFmtId="165" fontId="17" fillId="0" borderId="64" xfId="4" applyNumberFormat="1" applyFont="1" applyFill="1" applyBorder="1"/>
    <xf numFmtId="37" fontId="17" fillId="0" borderId="65" xfId="4" applyNumberFormat="1" applyFont="1" applyFill="1" applyBorder="1" applyAlignment="1">
      <alignment horizontal="left" indent="1"/>
    </xf>
    <xf numFmtId="0" fontId="17" fillId="0" borderId="2" xfId="4" applyFont="1" applyFill="1" applyBorder="1" applyAlignment="1">
      <alignment horizontal="left" indent="3"/>
    </xf>
    <xf numFmtId="165" fontId="17" fillId="0" borderId="9" xfId="5" applyNumberFormat="1" applyFont="1" applyFill="1" applyBorder="1" applyProtection="1">
      <protection locked="0"/>
    </xf>
    <xf numFmtId="165" fontId="17" fillId="0" borderId="2" xfId="5" applyNumberFormat="1" applyFont="1" applyFill="1" applyBorder="1" applyAlignment="1" applyProtection="1">
      <alignment vertical="center"/>
      <protection locked="0"/>
    </xf>
    <xf numFmtId="165" fontId="17" fillId="0" borderId="2" xfId="4" applyNumberFormat="1" applyFont="1" applyFill="1" applyBorder="1"/>
    <xf numFmtId="165" fontId="17" fillId="0" borderId="2" xfId="5" applyNumberFormat="1" applyFont="1" applyFill="1" applyBorder="1" applyProtection="1">
      <protection locked="0"/>
    </xf>
    <xf numFmtId="165" fontId="17" fillId="0" borderId="66" xfId="4" applyNumberFormat="1" applyFont="1" applyFill="1" applyBorder="1"/>
    <xf numFmtId="165" fontId="17" fillId="0" borderId="9" xfId="4" applyNumberFormat="1" applyFont="1" applyFill="1" applyBorder="1" applyProtection="1">
      <protection locked="0"/>
    </xf>
    <xf numFmtId="165" fontId="17" fillId="0" borderId="2" xfId="4" applyNumberFormat="1" applyFont="1" applyFill="1" applyBorder="1" applyAlignment="1" applyProtection="1">
      <alignment vertical="center"/>
      <protection locked="0"/>
    </xf>
    <xf numFmtId="165" fontId="17" fillId="0" borderId="2" xfId="4" applyNumberFormat="1" applyFont="1" applyFill="1" applyBorder="1" applyProtection="1">
      <protection locked="0"/>
    </xf>
    <xf numFmtId="165" fontId="17" fillId="0" borderId="14" xfId="4" applyNumberFormat="1" applyFont="1" applyFill="1" applyBorder="1" applyProtection="1">
      <protection locked="0"/>
    </xf>
    <xf numFmtId="165" fontId="17" fillId="0" borderId="23" xfId="4" applyNumberFormat="1" applyFont="1" applyFill="1" applyBorder="1" applyAlignment="1" applyProtection="1">
      <alignment vertical="center"/>
      <protection locked="0"/>
    </xf>
    <xf numFmtId="165" fontId="17" fillId="0" borderId="23" xfId="4" applyNumberFormat="1" applyFont="1" applyFill="1" applyBorder="1"/>
    <xf numFmtId="165" fontId="17" fillId="0" borderId="23" xfId="4" applyNumberFormat="1" applyFont="1" applyFill="1" applyBorder="1" applyProtection="1">
      <protection locked="0"/>
    </xf>
    <xf numFmtId="165" fontId="17" fillId="0" borderId="67" xfId="4" applyNumberFormat="1" applyFont="1" applyFill="1" applyBorder="1"/>
    <xf numFmtId="165" fontId="16" fillId="0" borderId="15" xfId="4" applyNumberFormat="1" applyFont="1" applyFill="1" applyBorder="1" applyAlignment="1">
      <alignment vertical="center"/>
    </xf>
    <xf numFmtId="165" fontId="17" fillId="0" borderId="13" xfId="4" applyNumberFormat="1" applyFont="1" applyFill="1" applyBorder="1" applyProtection="1">
      <protection locked="0"/>
    </xf>
    <xf numFmtId="165" fontId="17" fillId="0" borderId="5" xfId="4" applyNumberFormat="1" applyFont="1" applyFill="1" applyBorder="1" applyAlignment="1" applyProtection="1">
      <alignment vertical="center"/>
      <protection locked="0"/>
    </xf>
    <xf numFmtId="165" fontId="17" fillId="0" borderId="5" xfId="4" applyNumberFormat="1" applyFont="1" applyFill="1" applyBorder="1" applyProtection="1">
      <protection locked="0"/>
    </xf>
    <xf numFmtId="37" fontId="17" fillId="0" borderId="65" xfId="4" applyNumberFormat="1" applyFont="1" applyFill="1" applyBorder="1" applyAlignment="1">
      <alignment horizontal="left" wrapText="1" indent="1"/>
    </xf>
    <xf numFmtId="0" fontId="6" fillId="0" borderId="16" xfId="4" applyFont="1" applyFill="1" applyBorder="1" applyAlignment="1">
      <alignment horizontal="left" vertical="center" indent="1"/>
    </xf>
    <xf numFmtId="165" fontId="6" fillId="0" borderId="15" xfId="4" applyNumberFormat="1" applyFont="1" applyFill="1" applyBorder="1" applyAlignment="1">
      <alignment horizontal="center" vertical="center" wrapText="1"/>
    </xf>
    <xf numFmtId="165" fontId="6" fillId="0" borderId="16" xfId="4" applyNumberFormat="1" applyFont="1" applyFill="1" applyBorder="1" applyAlignment="1">
      <alignment horizontal="center" vertical="center" wrapText="1"/>
    </xf>
    <xf numFmtId="165" fontId="16" fillId="0" borderId="16" xfId="4" applyNumberFormat="1" applyFont="1" applyFill="1" applyBorder="1" applyAlignment="1">
      <alignment horizontal="center" vertical="center" wrapText="1"/>
    </xf>
    <xf numFmtId="165" fontId="16" fillId="0" borderId="62" xfId="4" applyNumberFormat="1" applyFont="1" applyFill="1" applyBorder="1" applyAlignment="1">
      <alignment horizontal="center" vertical="center" wrapText="1"/>
    </xf>
    <xf numFmtId="0" fontId="16" fillId="0" borderId="61" xfId="4" applyFont="1" applyFill="1" applyBorder="1" applyAlignment="1">
      <alignment horizontal="left" vertical="center" indent="1"/>
    </xf>
    <xf numFmtId="0" fontId="16" fillId="0" borderId="16" xfId="4" quotePrefix="1" applyFont="1" applyFill="1" applyBorder="1" applyAlignment="1">
      <alignment horizontal="left" vertical="center" indent="1"/>
    </xf>
    <xf numFmtId="0" fontId="17" fillId="0" borderId="65" xfId="4" applyFont="1" applyFill="1" applyBorder="1" applyAlignment="1">
      <alignment horizontal="left" indent="1"/>
    </xf>
    <xf numFmtId="165" fontId="17" fillId="0" borderId="12" xfId="4" applyNumberFormat="1" applyFont="1" applyFill="1" applyBorder="1" applyProtection="1">
      <protection locked="0"/>
    </xf>
    <xf numFmtId="165" fontId="17" fillId="0" borderId="7" xfId="4" applyNumberFormat="1" applyFont="1" applyFill="1" applyBorder="1" applyAlignment="1" applyProtection="1">
      <alignment vertical="center"/>
      <protection locked="0"/>
    </xf>
    <xf numFmtId="165" fontId="17" fillId="0" borderId="7" xfId="4" applyNumberFormat="1" applyFont="1" applyFill="1" applyBorder="1"/>
    <xf numFmtId="165" fontId="17" fillId="0" borderId="69" xfId="4" applyNumberFormat="1" applyFont="1" applyFill="1" applyBorder="1"/>
    <xf numFmtId="0" fontId="17" fillId="0" borderId="70" xfId="4" applyFont="1" applyFill="1" applyBorder="1" applyAlignment="1">
      <alignment horizontal="left" indent="1"/>
    </xf>
    <xf numFmtId="0" fontId="17" fillId="0" borderId="1" xfId="4" applyFont="1" applyFill="1" applyBorder="1" applyAlignment="1">
      <alignment horizontal="left" indent="3"/>
    </xf>
    <xf numFmtId="0" fontId="16" fillId="0" borderId="71" xfId="4" applyFont="1" applyFill="1" applyBorder="1" applyAlignment="1">
      <alignment horizontal="left" vertical="center" indent="1"/>
    </xf>
    <xf numFmtId="0" fontId="6" fillId="0" borderId="72" xfId="4" applyFont="1" applyFill="1" applyBorder="1" applyAlignment="1">
      <alignment horizontal="left" vertical="center" indent="1"/>
    </xf>
    <xf numFmtId="165" fontId="16" fillId="0" borderId="73" xfId="4" applyNumberFormat="1" applyFont="1" applyFill="1" applyBorder="1" applyAlignment="1">
      <alignment vertical="center"/>
    </xf>
    <xf numFmtId="165" fontId="16" fillId="0" borderId="72" xfId="4" applyNumberFormat="1" applyFont="1" applyFill="1" applyBorder="1" applyAlignment="1">
      <alignment vertical="center"/>
    </xf>
    <xf numFmtId="165" fontId="16" fillId="0" borderId="74" xfId="4" applyNumberFormat="1" applyFont="1" applyFill="1" applyBorder="1" applyAlignment="1">
      <alignment vertical="center"/>
    </xf>
    <xf numFmtId="0" fontId="6" fillId="0" borderId="17" xfId="4" quotePrefix="1" applyFont="1" applyFill="1" applyBorder="1" applyAlignment="1">
      <alignment horizontal="center" vertical="center" wrapText="1"/>
    </xf>
    <xf numFmtId="0" fontId="6" fillId="0" borderId="28" xfId="4" applyFont="1" applyFill="1" applyBorder="1" applyAlignment="1">
      <alignment horizontal="center" vertical="center"/>
    </xf>
    <xf numFmtId="0" fontId="6" fillId="0" borderId="18" xfId="4" applyFont="1" applyFill="1" applyBorder="1" applyAlignment="1">
      <alignment horizontal="center" vertical="center" wrapText="1"/>
    </xf>
    <xf numFmtId="0" fontId="6" fillId="0" borderId="28" xfId="4" applyFont="1" applyFill="1" applyBorder="1" applyAlignment="1">
      <alignment horizontal="center" vertical="center" wrapText="1"/>
    </xf>
    <xf numFmtId="166" fontId="17" fillId="0" borderId="13" xfId="4" applyNumberFormat="1" applyFont="1" applyFill="1" applyBorder="1" applyAlignment="1">
      <alignment horizontal="center" vertical="center"/>
    </xf>
    <xf numFmtId="0" fontId="17" fillId="0" borderId="5" xfId="4" applyFont="1" applyFill="1" applyBorder="1" applyAlignment="1">
      <alignment horizontal="left" vertical="center" wrapText="1" indent="1"/>
    </xf>
    <xf numFmtId="165" fontId="17" fillId="0" borderId="5" xfId="4" applyNumberFormat="1" applyFont="1" applyFill="1" applyBorder="1" applyAlignment="1" applyProtection="1">
      <alignment horizontal="right" vertical="center"/>
      <protection locked="0"/>
    </xf>
    <xf numFmtId="165" fontId="17" fillId="0" borderId="5" xfId="5" applyNumberFormat="1" applyFont="1" applyFill="1" applyBorder="1" applyAlignment="1" applyProtection="1">
      <alignment horizontal="right" vertical="center"/>
      <protection locked="0"/>
    </xf>
    <xf numFmtId="165" fontId="17" fillId="0" borderId="5" xfId="4" applyNumberFormat="1" applyFont="1" applyFill="1" applyBorder="1" applyAlignment="1">
      <alignment horizontal="right" vertical="center"/>
    </xf>
    <xf numFmtId="165" fontId="17" fillId="0" borderId="5" xfId="5" quotePrefix="1" applyNumberFormat="1" applyFont="1" applyFill="1" applyBorder="1" applyAlignment="1" applyProtection="1">
      <alignment horizontal="right" vertical="center"/>
      <protection locked="0"/>
    </xf>
    <xf numFmtId="165" fontId="17" fillId="0" borderId="31" xfId="4" applyNumberFormat="1" applyFont="1" applyFill="1" applyBorder="1" applyAlignment="1">
      <alignment horizontal="right" vertical="center"/>
    </xf>
    <xf numFmtId="166" fontId="17" fillId="0" borderId="9" xfId="4" applyNumberFormat="1" applyFont="1" applyFill="1" applyBorder="1" applyAlignment="1">
      <alignment horizontal="center" vertical="center"/>
    </xf>
    <xf numFmtId="0" fontId="17" fillId="0" borderId="2" xfId="4" quotePrefix="1" applyFont="1" applyFill="1" applyBorder="1" applyAlignment="1">
      <alignment horizontal="left" vertical="center" wrapText="1" indent="1"/>
    </xf>
    <xf numFmtId="165" fontId="17" fillId="0" borderId="2" xfId="4" applyNumberFormat="1" applyFont="1" applyFill="1" applyBorder="1" applyAlignment="1" applyProtection="1">
      <alignment horizontal="right" vertical="center"/>
      <protection locked="0"/>
    </xf>
    <xf numFmtId="165" fontId="17" fillId="0" borderId="2" xfId="5" applyNumberFormat="1" applyFont="1" applyFill="1" applyBorder="1" applyAlignment="1" applyProtection="1">
      <alignment horizontal="right" vertical="center"/>
      <protection locked="0"/>
    </xf>
    <xf numFmtId="165" fontId="17" fillId="0" borderId="2" xfId="4" applyNumberFormat="1" applyFont="1" applyFill="1" applyBorder="1" applyAlignment="1">
      <alignment horizontal="right" vertical="center"/>
    </xf>
    <xf numFmtId="165" fontId="17" fillId="0" borderId="2" xfId="5" quotePrefix="1" applyNumberFormat="1" applyFont="1" applyFill="1" applyBorder="1" applyAlignment="1" applyProtection="1">
      <alignment horizontal="right" vertical="center"/>
      <protection locked="0"/>
    </xf>
    <xf numFmtId="165" fontId="17" fillId="0" borderId="22" xfId="4" applyNumberFormat="1" applyFont="1" applyFill="1" applyBorder="1" applyAlignment="1">
      <alignment horizontal="right" vertical="center"/>
    </xf>
    <xf numFmtId="166" fontId="17" fillId="0" borderId="8" xfId="4" applyNumberFormat="1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horizontal="left" vertical="center" wrapText="1" indent="1"/>
    </xf>
    <xf numFmtId="165" fontId="17" fillId="0" borderId="1" xfId="4" applyNumberFormat="1" applyFont="1" applyFill="1" applyBorder="1" applyAlignment="1" applyProtection="1">
      <alignment horizontal="right" vertical="center"/>
      <protection locked="0"/>
    </xf>
    <xf numFmtId="165" fontId="17" fillId="0" borderId="1" xfId="5" applyNumberFormat="1" applyFont="1" applyFill="1" applyBorder="1" applyAlignment="1" applyProtection="1">
      <alignment horizontal="right" vertical="center"/>
      <protection locked="0"/>
    </xf>
    <xf numFmtId="165" fontId="17" fillId="0" borderId="1" xfId="4" applyNumberFormat="1" applyFont="1" applyFill="1" applyBorder="1" applyAlignment="1">
      <alignment horizontal="right" vertical="center"/>
    </xf>
    <xf numFmtId="165" fontId="17" fillId="0" borderId="1" xfId="5" quotePrefix="1" applyNumberFormat="1" applyFont="1" applyFill="1" applyBorder="1" applyAlignment="1" applyProtection="1">
      <alignment horizontal="right" vertical="center"/>
      <protection locked="0"/>
    </xf>
    <xf numFmtId="165" fontId="17" fillId="0" borderId="38" xfId="4" applyNumberFormat="1" applyFont="1" applyFill="1" applyBorder="1" applyAlignment="1">
      <alignment horizontal="right" vertical="center"/>
    </xf>
    <xf numFmtId="166" fontId="16" fillId="0" borderId="15" xfId="4" applyNumberFormat="1" applyFont="1" applyFill="1" applyBorder="1" applyAlignment="1">
      <alignment horizontal="center" vertical="center"/>
    </xf>
    <xf numFmtId="0" fontId="16" fillId="0" borderId="16" xfId="4" quotePrefix="1" applyFont="1" applyFill="1" applyBorder="1" applyAlignment="1">
      <alignment horizontal="left" vertical="center" wrapText="1" indent="1"/>
    </xf>
    <xf numFmtId="165" fontId="16" fillId="0" borderId="16" xfId="4" applyNumberFormat="1" applyFont="1" applyFill="1" applyBorder="1" applyAlignment="1" applyProtection="1">
      <alignment horizontal="right" vertical="center"/>
    </xf>
    <xf numFmtId="165" fontId="16" fillId="0" borderId="19" xfId="4" applyNumberFormat="1" applyFont="1" applyFill="1" applyBorder="1" applyAlignment="1" applyProtection="1">
      <alignment horizontal="right" vertical="center"/>
    </xf>
    <xf numFmtId="166" fontId="17" fillId="0" borderId="11" xfId="4" applyNumberFormat="1" applyFont="1" applyFill="1" applyBorder="1" applyAlignment="1">
      <alignment horizontal="center" vertical="center"/>
    </xf>
    <xf numFmtId="0" fontId="17" fillId="0" borderId="4" xfId="4" quotePrefix="1" applyFont="1" applyFill="1" applyBorder="1" applyAlignment="1">
      <alignment horizontal="left" vertical="center" wrapText="1" indent="1"/>
    </xf>
    <xf numFmtId="165" fontId="17" fillId="0" borderId="4" xfId="4" applyNumberFormat="1" applyFont="1" applyFill="1" applyBorder="1" applyAlignment="1" applyProtection="1">
      <alignment horizontal="right" vertical="center"/>
      <protection locked="0"/>
    </xf>
    <xf numFmtId="165" fontId="17" fillId="0" borderId="4" xfId="5" applyNumberFormat="1" applyFont="1" applyFill="1" applyBorder="1" applyAlignment="1" applyProtection="1">
      <alignment horizontal="right" vertical="center"/>
      <protection locked="0"/>
    </xf>
    <xf numFmtId="165" fontId="17" fillId="0" borderId="4" xfId="4" applyNumberFormat="1" applyFont="1" applyFill="1" applyBorder="1" applyAlignment="1">
      <alignment horizontal="right" vertical="center"/>
    </xf>
    <xf numFmtId="165" fontId="17" fillId="0" borderId="4" xfId="5" quotePrefix="1" applyNumberFormat="1" applyFont="1" applyFill="1" applyBorder="1" applyAlignment="1" applyProtection="1">
      <alignment horizontal="right" vertical="center"/>
      <protection locked="0"/>
    </xf>
    <xf numFmtId="165" fontId="17" fillId="0" borderId="21" xfId="4" applyNumberFormat="1" applyFont="1" applyFill="1" applyBorder="1" applyAlignment="1">
      <alignment horizontal="right" vertical="center"/>
    </xf>
    <xf numFmtId="166" fontId="17" fillId="0" borderId="12" xfId="4" applyNumberFormat="1" applyFont="1" applyFill="1" applyBorder="1" applyAlignment="1">
      <alignment horizontal="center" vertical="center"/>
    </xf>
    <xf numFmtId="0" fontId="17" fillId="0" borderId="7" xfId="4" quotePrefix="1" applyFont="1" applyFill="1" applyBorder="1" applyAlignment="1">
      <alignment horizontal="left" vertical="center" wrapText="1" indent="1"/>
    </xf>
    <xf numFmtId="165" fontId="17" fillId="0" borderId="7" xfId="4" applyNumberFormat="1" applyFont="1" applyFill="1" applyBorder="1" applyAlignment="1" applyProtection="1">
      <alignment horizontal="right" vertical="center"/>
      <protection locked="0"/>
    </xf>
    <xf numFmtId="165" fontId="17" fillId="0" borderId="7" xfId="5" applyNumberFormat="1" applyFont="1" applyFill="1" applyBorder="1" applyAlignment="1" applyProtection="1">
      <alignment horizontal="right" vertical="center"/>
      <protection locked="0"/>
    </xf>
    <xf numFmtId="165" fontId="17" fillId="0" borderId="7" xfId="4" applyNumberFormat="1" applyFont="1" applyFill="1" applyBorder="1" applyAlignment="1">
      <alignment horizontal="right" vertical="center"/>
    </xf>
    <xf numFmtId="165" fontId="17" fillId="0" borderId="7" xfId="5" quotePrefix="1" applyNumberFormat="1" applyFont="1" applyFill="1" applyBorder="1" applyAlignment="1" applyProtection="1">
      <alignment horizontal="right" vertical="center"/>
      <protection locked="0"/>
    </xf>
    <xf numFmtId="165" fontId="17" fillId="0" borderId="37" xfId="4" applyNumberFormat="1" applyFont="1" applyFill="1" applyBorder="1" applyAlignment="1">
      <alignment horizontal="right" vertical="center"/>
    </xf>
    <xf numFmtId="166" fontId="24" fillId="0" borderId="15" xfId="4" applyNumberFormat="1" applyFont="1" applyFill="1" applyBorder="1" applyAlignment="1">
      <alignment horizontal="center" vertical="center"/>
    </xf>
    <xf numFmtId="0" fontId="24" fillId="0" borderId="16" xfId="4" applyFont="1" applyFill="1" applyBorder="1" applyAlignment="1">
      <alignment horizontal="left" vertical="center" wrapText="1" indent="1"/>
    </xf>
    <xf numFmtId="165" fontId="24" fillId="0" borderId="16" xfId="4" applyNumberFormat="1" applyFont="1" applyFill="1" applyBorder="1" applyAlignment="1" applyProtection="1">
      <alignment horizontal="right" vertical="center"/>
    </xf>
    <xf numFmtId="165" fontId="24" fillId="0" borderId="19" xfId="4" applyNumberFormat="1" applyFont="1" applyFill="1" applyBorder="1" applyAlignment="1" applyProtection="1">
      <alignment horizontal="right" vertical="center"/>
    </xf>
    <xf numFmtId="0" fontId="17" fillId="0" borderId="5" xfId="4" quotePrefix="1" applyFont="1" applyFill="1" applyBorder="1" applyAlignment="1">
      <alignment horizontal="left" vertical="center" wrapText="1" indent="1"/>
    </xf>
    <xf numFmtId="0" fontId="17" fillId="0" borderId="1" xfId="4" quotePrefix="1" applyFont="1" applyFill="1" applyBorder="1" applyAlignment="1">
      <alignment horizontal="left" vertical="center" wrapText="1" indent="1"/>
    </xf>
    <xf numFmtId="165" fontId="16" fillId="0" borderId="19" xfId="4" applyNumberFormat="1" applyFont="1" applyFill="1" applyBorder="1" applyAlignment="1">
      <alignment horizontal="right" vertical="center"/>
    </xf>
    <xf numFmtId="0" fontId="17" fillId="0" borderId="4" xfId="4" applyFont="1" applyFill="1" applyBorder="1" applyAlignment="1">
      <alignment horizontal="left" vertical="center" wrapText="1" indent="1"/>
    </xf>
    <xf numFmtId="166" fontId="17" fillId="0" borderId="14" xfId="4" applyNumberFormat="1" applyFont="1" applyFill="1" applyBorder="1" applyAlignment="1">
      <alignment horizontal="center" vertical="center"/>
    </xf>
    <xf numFmtId="0" fontId="17" fillId="0" borderId="23" xfId="4" quotePrefix="1" applyFont="1" applyFill="1" applyBorder="1" applyAlignment="1">
      <alignment horizontal="left" vertical="center" wrapText="1" indent="1"/>
    </xf>
    <xf numFmtId="165" fontId="17" fillId="0" borderId="23" xfId="4" applyNumberFormat="1" applyFont="1" applyFill="1" applyBorder="1" applyAlignment="1" applyProtection="1">
      <alignment horizontal="right" vertical="center"/>
      <protection locked="0"/>
    </xf>
    <xf numFmtId="165" fontId="17" fillId="0" borderId="23" xfId="5" applyNumberFormat="1" applyFont="1" applyFill="1" applyBorder="1" applyAlignment="1" applyProtection="1">
      <alignment horizontal="right" vertical="center"/>
      <protection locked="0"/>
    </xf>
    <xf numFmtId="165" fontId="17" fillId="0" borderId="23" xfId="4" applyNumberFormat="1" applyFont="1" applyFill="1" applyBorder="1" applyAlignment="1">
      <alignment horizontal="right" vertical="center"/>
    </xf>
    <xf numFmtId="165" fontId="17" fillId="0" borderId="23" xfId="5" quotePrefix="1" applyNumberFormat="1" applyFont="1" applyFill="1" applyBorder="1" applyAlignment="1" applyProtection="1">
      <alignment horizontal="right" vertical="center"/>
      <protection locked="0"/>
    </xf>
    <xf numFmtId="165" fontId="17" fillId="0" borderId="24" xfId="4" applyNumberFormat="1" applyFont="1" applyFill="1" applyBorder="1" applyAlignment="1">
      <alignment horizontal="right" vertical="center"/>
    </xf>
    <xf numFmtId="0" fontId="22" fillId="0" borderId="43" xfId="0" applyFont="1" applyBorder="1" applyAlignment="1" applyProtection="1">
      <alignment horizontal="left" vertical="center" wrapText="1" indent="1"/>
    </xf>
    <xf numFmtId="0" fontId="6" fillId="0" borderId="52" xfId="0" applyFont="1" applyFill="1" applyBorder="1" applyAlignment="1" applyProtection="1">
      <alignment horizontal="center" vertical="center" wrapText="1"/>
    </xf>
    <xf numFmtId="0" fontId="6" fillId="0" borderId="53" xfId="0" applyFont="1" applyFill="1" applyBorder="1" applyAlignment="1" applyProtection="1">
      <alignment horizontal="center" vertical="center" wrapText="1"/>
    </xf>
    <xf numFmtId="0" fontId="6" fillId="0" borderId="33" xfId="0" applyFont="1" applyFill="1" applyBorder="1" applyAlignment="1" applyProtection="1">
      <alignment horizontal="center" vertical="center" wrapText="1"/>
    </xf>
    <xf numFmtId="0" fontId="6" fillId="0" borderId="29" xfId="0" applyFont="1" applyFill="1" applyBorder="1" applyAlignment="1" applyProtection="1">
      <alignment horizontal="center" vertical="center" wrapText="1"/>
    </xf>
    <xf numFmtId="0" fontId="6" fillId="0" borderId="30" xfId="0" applyFont="1" applyFill="1" applyBorder="1" applyAlignment="1" applyProtection="1">
      <alignment horizontal="center" vertical="center" wrapText="1"/>
    </xf>
    <xf numFmtId="0" fontId="6" fillId="0" borderId="44" xfId="0" applyFont="1" applyFill="1" applyBorder="1" applyAlignment="1" applyProtection="1">
      <alignment horizontal="center" vertical="center" wrapText="1"/>
    </xf>
    <xf numFmtId="0" fontId="6" fillId="0" borderId="48" xfId="0" applyFont="1" applyFill="1" applyBorder="1" applyAlignment="1" applyProtection="1">
      <alignment horizontal="center" vertical="center"/>
      <protection locked="0"/>
    </xf>
    <xf numFmtId="0" fontId="6" fillId="0" borderId="49" xfId="0" applyFont="1" applyFill="1" applyBorder="1" applyAlignment="1" applyProtection="1">
      <alignment horizontal="center" vertical="center"/>
      <protection locked="0"/>
    </xf>
    <xf numFmtId="0" fontId="6" fillId="0" borderId="54" xfId="0" applyFont="1" applyFill="1" applyBorder="1" applyAlignment="1" applyProtection="1">
      <alignment horizontal="center" vertical="center"/>
      <protection locked="0"/>
    </xf>
    <xf numFmtId="0" fontId="6" fillId="0" borderId="47" xfId="0" applyFont="1" applyFill="1" applyBorder="1" applyAlignment="1" applyProtection="1">
      <alignment horizontal="center" vertical="center"/>
      <protection locked="0"/>
    </xf>
    <xf numFmtId="0" fontId="6" fillId="0" borderId="50" xfId="0" applyFont="1" applyFill="1" applyBorder="1" applyAlignment="1" applyProtection="1">
      <alignment horizontal="center" vertical="center"/>
      <protection locked="0"/>
    </xf>
    <xf numFmtId="0" fontId="6" fillId="0" borderId="39" xfId="0" applyFont="1" applyFill="1" applyBorder="1" applyAlignment="1" applyProtection="1">
      <alignment horizontal="center" vertical="center"/>
      <protection locked="0"/>
    </xf>
    <xf numFmtId="0" fontId="6" fillId="0" borderId="48" xfId="0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center" vertical="center"/>
    </xf>
    <xf numFmtId="0" fontId="6" fillId="0" borderId="54" xfId="0" applyFont="1" applyFill="1" applyBorder="1" applyAlignment="1" applyProtection="1">
      <alignment horizontal="center" vertical="center"/>
    </xf>
    <xf numFmtId="0" fontId="6" fillId="0" borderId="47" xfId="0" quotePrefix="1" applyFont="1" applyFill="1" applyBorder="1" applyAlignment="1" applyProtection="1">
      <alignment horizontal="center" vertical="center"/>
    </xf>
    <xf numFmtId="0" fontId="6" fillId="0" borderId="50" xfId="0" quotePrefix="1" applyFont="1" applyFill="1" applyBorder="1" applyAlignment="1" applyProtection="1">
      <alignment horizontal="center" vertical="center"/>
    </xf>
    <xf numFmtId="0" fontId="6" fillId="0" borderId="39" xfId="0" quotePrefix="1" applyFont="1" applyFill="1" applyBorder="1" applyAlignment="1" applyProtection="1">
      <alignment horizontal="center" vertical="center"/>
    </xf>
    <xf numFmtId="0" fontId="6" fillId="0" borderId="47" xfId="0" applyFont="1" applyFill="1" applyBorder="1" applyAlignment="1" applyProtection="1">
      <alignment horizontal="center" vertical="center"/>
    </xf>
    <xf numFmtId="0" fontId="6" fillId="0" borderId="50" xfId="0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 vertical="center"/>
    </xf>
    <xf numFmtId="164" fontId="4" fillId="0" borderId="25" xfId="0" applyNumberFormat="1" applyFont="1" applyFill="1" applyBorder="1" applyAlignment="1" applyProtection="1">
      <alignment horizontal="right" wrapText="1"/>
    </xf>
    <xf numFmtId="164" fontId="19" fillId="0" borderId="0" xfId="0" applyNumberFormat="1" applyFont="1" applyFill="1" applyAlignment="1">
      <alignment horizontal="center" vertical="center" wrapText="1"/>
    </xf>
    <xf numFmtId="0" fontId="6" fillId="0" borderId="47" xfId="0" quotePrefix="1" applyFont="1" applyFill="1" applyBorder="1" applyAlignment="1" applyProtection="1">
      <alignment horizontal="center" vertical="center"/>
      <protection locked="0"/>
    </xf>
    <xf numFmtId="0" fontId="6" fillId="0" borderId="50" xfId="0" quotePrefix="1" applyFont="1" applyFill="1" applyBorder="1" applyAlignment="1" applyProtection="1">
      <alignment horizontal="center" vertical="center"/>
      <protection locked="0"/>
    </xf>
    <xf numFmtId="0" fontId="6" fillId="0" borderId="39" xfId="0" quotePrefix="1" applyFont="1" applyFill="1" applyBorder="1" applyAlignment="1" applyProtection="1">
      <alignment horizontal="center" vertical="center"/>
      <protection locked="0"/>
    </xf>
    <xf numFmtId="164" fontId="5" fillId="0" borderId="0" xfId="3" applyNumberFormat="1" applyFont="1" applyFill="1" applyBorder="1" applyAlignment="1" applyProtection="1">
      <alignment horizontal="center" vertical="center"/>
    </xf>
    <xf numFmtId="0" fontId="6" fillId="0" borderId="13" xfId="3" applyFont="1" applyFill="1" applyBorder="1" applyAlignment="1" applyProtection="1">
      <alignment horizontal="center" vertical="center" wrapText="1"/>
    </xf>
    <xf numFmtId="0" fontId="6" fillId="0" borderId="14" xfId="3" applyFont="1" applyFill="1" applyBorder="1" applyAlignment="1" applyProtection="1">
      <alignment horizontal="center" vertical="center" wrapText="1"/>
    </xf>
    <xf numFmtId="0" fontId="6" fillId="0" borderId="5" xfId="3" applyFont="1" applyFill="1" applyBorder="1" applyAlignment="1" applyProtection="1">
      <alignment horizontal="center" vertical="center" wrapText="1"/>
    </xf>
    <xf numFmtId="0" fontId="6" fillId="0" borderId="23" xfId="3" applyFont="1" applyFill="1" applyBorder="1" applyAlignment="1" applyProtection="1">
      <alignment horizontal="center" vertical="center" wrapText="1"/>
    </xf>
    <xf numFmtId="164" fontId="26" fillId="0" borderId="5" xfId="3" applyNumberFormat="1" applyFont="1" applyFill="1" applyBorder="1" applyAlignment="1" applyProtection="1">
      <alignment horizontal="center" vertical="center"/>
    </xf>
    <xf numFmtId="164" fontId="26" fillId="0" borderId="31" xfId="3" applyNumberFormat="1" applyFont="1" applyFill="1" applyBorder="1" applyAlignment="1" applyProtection="1">
      <alignment horizontal="center" vertical="center"/>
    </xf>
    <xf numFmtId="0" fontId="5" fillId="0" borderId="0" xfId="4" applyFont="1" applyFill="1" applyAlignment="1">
      <alignment horizontal="center" wrapText="1"/>
    </xf>
    <xf numFmtId="0" fontId="5" fillId="0" borderId="0" xfId="4" applyFont="1" applyFill="1" applyAlignment="1">
      <alignment horizontal="center"/>
    </xf>
    <xf numFmtId="0" fontId="5" fillId="0" borderId="57" xfId="4" applyFont="1" applyFill="1" applyBorder="1" applyAlignment="1">
      <alignment horizontal="center" vertical="center"/>
    </xf>
    <xf numFmtId="0" fontId="5" fillId="0" borderId="58" xfId="4" applyFont="1" applyFill="1" applyBorder="1" applyAlignment="1">
      <alignment horizontal="center" vertical="center"/>
    </xf>
    <xf numFmtId="0" fontId="5" fillId="0" borderId="68" xfId="4" applyFont="1" applyFill="1" applyBorder="1" applyAlignment="1">
      <alignment horizontal="center" vertical="center"/>
    </xf>
    <xf numFmtId="0" fontId="5" fillId="0" borderId="44" xfId="4" applyFont="1" applyFill="1" applyBorder="1" applyAlignment="1">
      <alignment horizontal="center" vertical="center"/>
    </xf>
    <xf numFmtId="0" fontId="42" fillId="0" borderId="0" xfId="4" applyFont="1" applyFill="1" applyAlignment="1" applyProtection="1">
      <alignment horizontal="center" vertical="center"/>
      <protection locked="0"/>
    </xf>
    <xf numFmtId="0" fontId="5" fillId="0" borderId="0" xfId="4" applyFont="1" applyFill="1" applyAlignment="1" applyProtection="1">
      <alignment horizontal="center" vertical="center"/>
      <protection locked="0"/>
    </xf>
    <xf numFmtId="0" fontId="4" fillId="0" borderId="0" xfId="4" applyFont="1" applyFill="1" applyBorder="1" applyAlignment="1">
      <alignment horizontal="right"/>
    </xf>
  </cellXfs>
  <cellStyles count="6">
    <cellStyle name="Ezres 2 2" xfId="5"/>
    <cellStyle name="Hiperhivatkozás" xfId="1"/>
    <cellStyle name="Már látott hiperhivatkozás" xfId="2"/>
    <cellStyle name="Normál" xfId="0" builtinId="0"/>
    <cellStyle name="Normál_KVRENMUNKA" xfId="3"/>
    <cellStyle name="Normál_minta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opLeftCell="A31" workbookViewId="0">
      <selection activeCell="E16" sqref="E16"/>
    </sheetView>
  </sheetViews>
  <sheetFormatPr defaultRowHeight="12.75"/>
  <cols>
    <col min="1" max="1" width="9.6640625" style="3" customWidth="1"/>
    <col min="2" max="2" width="9.6640625" style="4" customWidth="1"/>
    <col min="3" max="3" width="59.33203125" style="4" customWidth="1"/>
    <col min="4" max="6" width="15.83203125" style="4" customWidth="1"/>
    <col min="7" max="16384" width="9.33203125" style="4"/>
  </cols>
  <sheetData>
    <row r="1" spans="1:6" s="2" customFormat="1" ht="21" customHeight="1" thickBot="1">
      <c r="A1" s="89"/>
      <c r="B1" s="90"/>
      <c r="C1" s="130"/>
      <c r="F1" s="128" t="s">
        <v>406</v>
      </c>
    </row>
    <row r="2" spans="1:6" s="59" customFormat="1" ht="25.5" customHeight="1">
      <c r="A2" s="516" t="s">
        <v>190</v>
      </c>
      <c r="B2" s="517"/>
      <c r="C2" s="522" t="s">
        <v>310</v>
      </c>
      <c r="D2" s="523"/>
      <c r="E2" s="524"/>
      <c r="F2" s="131" t="s">
        <v>80</v>
      </c>
    </row>
    <row r="3" spans="1:6" s="59" customFormat="1" ht="16.5" thickBot="1">
      <c r="A3" s="92" t="s">
        <v>189</v>
      </c>
      <c r="B3" s="93"/>
      <c r="C3" s="525"/>
      <c r="D3" s="526"/>
      <c r="E3" s="527"/>
      <c r="F3" s="132" t="s">
        <v>82</v>
      </c>
    </row>
    <row r="4" spans="1:6" s="60" customFormat="1" ht="15.95" customHeight="1" thickBot="1">
      <c r="A4" s="94"/>
      <c r="B4" s="94"/>
      <c r="C4" s="94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413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61" customFormat="1" ht="12" customHeight="1" thickBot="1">
      <c r="A8" s="86" t="s">
        <v>54</v>
      </c>
      <c r="B8" s="98"/>
      <c r="C8" s="99" t="s">
        <v>195</v>
      </c>
      <c r="D8" s="186">
        <f>SUM(D9:D16)</f>
        <v>4851</v>
      </c>
      <c r="E8" s="186">
        <f>SUM(E9:E16)</f>
        <v>4851</v>
      </c>
      <c r="F8" s="190">
        <f>SUM(F9:F16)</f>
        <v>4560</v>
      </c>
    </row>
    <row r="9" spans="1:6" s="61" customFormat="1" ht="12" customHeight="1">
      <c r="A9" s="102"/>
      <c r="B9" s="101" t="s">
        <v>110</v>
      </c>
      <c r="C9" s="11" t="s">
        <v>145</v>
      </c>
      <c r="D9" s="318"/>
      <c r="E9" s="318"/>
      <c r="F9" s="201"/>
    </row>
    <row r="10" spans="1:6" s="61" customFormat="1" ht="12" customHeight="1">
      <c r="A10" s="100"/>
      <c r="B10" s="101" t="s">
        <v>111</v>
      </c>
      <c r="C10" s="8" t="s">
        <v>146</v>
      </c>
      <c r="D10" s="184"/>
      <c r="E10" s="184"/>
      <c r="F10" s="188"/>
    </row>
    <row r="11" spans="1:6" s="61" customFormat="1" ht="12" customHeight="1">
      <c r="A11" s="100"/>
      <c r="B11" s="101" t="s">
        <v>112</v>
      </c>
      <c r="C11" s="8" t="s">
        <v>147</v>
      </c>
      <c r="D11" s="184"/>
      <c r="E11" s="184"/>
      <c r="F11" s="188"/>
    </row>
    <row r="12" spans="1:6" s="61" customFormat="1" ht="12" customHeight="1">
      <c r="A12" s="100"/>
      <c r="B12" s="101" t="s">
        <v>113</v>
      </c>
      <c r="C12" s="8" t="s">
        <v>148</v>
      </c>
      <c r="D12" s="184"/>
      <c r="E12" s="184"/>
      <c r="F12" s="188"/>
    </row>
    <row r="13" spans="1:6" s="61" customFormat="1" ht="12" customHeight="1">
      <c r="A13" s="100"/>
      <c r="B13" s="101" t="s">
        <v>131</v>
      </c>
      <c r="C13" s="7" t="s">
        <v>149</v>
      </c>
      <c r="D13" s="184"/>
      <c r="E13" s="184"/>
      <c r="F13" s="188"/>
    </row>
    <row r="14" spans="1:6" s="61" customFormat="1" ht="12" customHeight="1">
      <c r="A14" s="103"/>
      <c r="B14" s="101" t="s">
        <v>114</v>
      </c>
      <c r="C14" s="8" t="s">
        <v>150</v>
      </c>
      <c r="D14" s="319"/>
      <c r="E14" s="319"/>
      <c r="F14" s="202"/>
    </row>
    <row r="15" spans="1:6" s="62" customFormat="1" ht="12" customHeight="1">
      <c r="A15" s="100"/>
      <c r="B15" s="101" t="s">
        <v>115</v>
      </c>
      <c r="C15" s="8" t="s">
        <v>309</v>
      </c>
      <c r="D15" s="184">
        <v>4851</v>
      </c>
      <c r="E15" s="184">
        <v>4851</v>
      </c>
      <c r="F15" s="188">
        <v>4560</v>
      </c>
    </row>
    <row r="16" spans="1:6" s="62" customFormat="1" ht="12" customHeight="1" thickBot="1">
      <c r="A16" s="104"/>
      <c r="B16" s="105" t="s">
        <v>122</v>
      </c>
      <c r="C16" s="7" t="s">
        <v>188</v>
      </c>
      <c r="D16" s="185"/>
      <c r="E16" s="185"/>
      <c r="F16" s="189"/>
    </row>
    <row r="17" spans="1:6" s="61" customFormat="1" ht="12" customHeight="1" thickBot="1">
      <c r="A17" s="86" t="s">
        <v>55</v>
      </c>
      <c r="B17" s="98"/>
      <c r="C17" s="99" t="s">
        <v>34</v>
      </c>
      <c r="D17" s="186">
        <f>SUM(D18:D21)</f>
        <v>1010</v>
      </c>
      <c r="E17" s="186">
        <f>SUM(E18:E21)</f>
        <v>1010</v>
      </c>
      <c r="F17" s="190">
        <f>SUM(F18:F21)</f>
        <v>1010</v>
      </c>
    </row>
    <row r="18" spans="1:6" s="62" customFormat="1" ht="12" customHeight="1">
      <c r="A18" s="100"/>
      <c r="B18" s="101" t="s">
        <v>116</v>
      </c>
      <c r="C18" s="10" t="s">
        <v>30</v>
      </c>
      <c r="D18" s="184"/>
      <c r="E18" s="184"/>
      <c r="F18" s="188"/>
    </row>
    <row r="19" spans="1:6" s="62" customFormat="1" ht="12" customHeight="1">
      <c r="A19" s="100"/>
      <c r="B19" s="101" t="s">
        <v>117</v>
      </c>
      <c r="C19" s="8" t="s">
        <v>31</v>
      </c>
      <c r="D19" s="184"/>
      <c r="E19" s="184"/>
      <c r="F19" s="188"/>
    </row>
    <row r="20" spans="1:6" s="62" customFormat="1" ht="12" customHeight="1">
      <c r="A20" s="100"/>
      <c r="B20" s="101" t="s">
        <v>118</v>
      </c>
      <c r="C20" s="8" t="s">
        <v>32</v>
      </c>
      <c r="D20" s="184"/>
      <c r="E20" s="184"/>
      <c r="F20" s="188"/>
    </row>
    <row r="21" spans="1:6" s="62" customFormat="1" ht="12" customHeight="1" thickBot="1">
      <c r="A21" s="100"/>
      <c r="B21" s="101" t="s">
        <v>119</v>
      </c>
      <c r="C21" s="8" t="s">
        <v>31</v>
      </c>
      <c r="D21" s="184">
        <v>1010</v>
      </c>
      <c r="E21" s="184">
        <v>1010</v>
      </c>
      <c r="F21" s="188">
        <v>1010</v>
      </c>
    </row>
    <row r="22" spans="1:6" s="62" customFormat="1" ht="12" customHeight="1" thickBot="1">
      <c r="A22" s="88" t="s">
        <v>56</v>
      </c>
      <c r="B22" s="66"/>
      <c r="C22" s="66" t="s">
        <v>35</v>
      </c>
      <c r="D22" s="186">
        <f>+D23+D24</f>
        <v>0</v>
      </c>
      <c r="E22" s="186">
        <f>+E23+E24</f>
        <v>0</v>
      </c>
      <c r="F22" s="190">
        <f>+F23+F24</f>
        <v>0</v>
      </c>
    </row>
    <row r="23" spans="1:6" s="61" customFormat="1" ht="12" customHeight="1">
      <c r="A23" s="195"/>
      <c r="B23" s="220" t="s">
        <v>91</v>
      </c>
      <c r="C23" s="69" t="s">
        <v>211</v>
      </c>
      <c r="D23" s="326"/>
      <c r="E23" s="326"/>
      <c r="F23" s="225"/>
    </row>
    <row r="24" spans="1:6" s="61" customFormat="1" ht="12" customHeight="1" thickBot="1">
      <c r="A24" s="218"/>
      <c r="B24" s="219" t="s">
        <v>92</v>
      </c>
      <c r="C24" s="70" t="s">
        <v>215</v>
      </c>
      <c r="D24" s="335"/>
      <c r="E24" s="335"/>
      <c r="F24" s="226"/>
    </row>
    <row r="25" spans="1:6" s="61" customFormat="1" ht="12" customHeight="1" thickBot="1">
      <c r="A25" s="88" t="s">
        <v>57</v>
      </c>
      <c r="B25" s="98"/>
      <c r="C25" s="66" t="s">
        <v>51</v>
      </c>
      <c r="D25" s="193">
        <f>SUM(D26:D27)</f>
        <v>71603</v>
      </c>
      <c r="E25" s="193">
        <f>SUM(E26:E27)</f>
        <v>74355</v>
      </c>
      <c r="F25" s="193">
        <f>SUM(F26:F27)</f>
        <v>71885</v>
      </c>
    </row>
    <row r="26" spans="1:6" s="61" customFormat="1" ht="12" customHeight="1" thickBot="1">
      <c r="A26" s="88"/>
      <c r="B26" s="98" t="s">
        <v>305</v>
      </c>
      <c r="C26" s="66" t="s">
        <v>300</v>
      </c>
      <c r="D26" s="193">
        <v>30396</v>
      </c>
      <c r="E26" s="193">
        <v>33148</v>
      </c>
      <c r="F26" s="192">
        <v>30678</v>
      </c>
    </row>
    <row r="27" spans="1:6" s="61" customFormat="1" ht="12" customHeight="1" thickBot="1">
      <c r="A27" s="88"/>
      <c r="B27" s="98" t="s">
        <v>306</v>
      </c>
      <c r="C27" s="66" t="s">
        <v>301</v>
      </c>
      <c r="D27" s="193">
        <v>41207</v>
      </c>
      <c r="E27" s="193">
        <v>41207</v>
      </c>
      <c r="F27" s="192">
        <v>41207</v>
      </c>
    </row>
    <row r="28" spans="1:6" s="61" customFormat="1" ht="12" customHeight="1" thickBot="1">
      <c r="A28" s="86" t="s">
        <v>58</v>
      </c>
      <c r="B28" s="79"/>
      <c r="C28" s="66" t="s">
        <v>47</v>
      </c>
      <c r="D28" s="186">
        <f>SUM(D25,D22,D17,D8)</f>
        <v>77464</v>
      </c>
      <c r="E28" s="186">
        <f>SUM(E25,E22,E17,E8)</f>
        <v>80216</v>
      </c>
      <c r="F28" s="186">
        <f>SUM(F25,F22,F17,F8)</f>
        <v>77455</v>
      </c>
    </row>
    <row r="29" spans="1:6" s="62" customFormat="1" ht="12" customHeight="1" thickBot="1">
      <c r="A29" s="215" t="s">
        <v>59</v>
      </c>
      <c r="B29" s="223"/>
      <c r="C29" s="217" t="s">
        <v>49</v>
      </c>
      <c r="D29" s="325">
        <f>+D30+D31</f>
        <v>3644</v>
      </c>
      <c r="E29" s="325">
        <f>+E30+E31</f>
        <v>3644</v>
      </c>
      <c r="F29" s="207">
        <f>+F30+F31</f>
        <v>3644</v>
      </c>
    </row>
    <row r="30" spans="1:6" s="62" customFormat="1" ht="15" customHeight="1">
      <c r="A30" s="102"/>
      <c r="B30" s="77" t="s">
        <v>98</v>
      </c>
      <c r="C30" s="69" t="s">
        <v>269</v>
      </c>
      <c r="D30" s="326">
        <v>3644</v>
      </c>
      <c r="E30" s="326">
        <v>3644</v>
      </c>
      <c r="F30" s="225">
        <v>3644</v>
      </c>
    </row>
    <row r="31" spans="1:6" s="62" customFormat="1" ht="15" customHeight="1" thickBot="1">
      <c r="A31" s="224"/>
      <c r="B31" s="78" t="s">
        <v>99</v>
      </c>
      <c r="C31" s="216" t="s">
        <v>38</v>
      </c>
      <c r="D31" s="57"/>
      <c r="E31" s="57"/>
      <c r="F31" s="58"/>
    </row>
    <row r="32" spans="1:6" ht="13.5" thickBot="1">
      <c r="A32" s="112" t="s">
        <v>60</v>
      </c>
      <c r="B32" s="213"/>
      <c r="C32" s="214" t="s">
        <v>50</v>
      </c>
      <c r="D32" s="193"/>
      <c r="E32" s="193"/>
      <c r="F32" s="192">
        <v>45</v>
      </c>
    </row>
    <row r="33" spans="1:6" s="53" customFormat="1" ht="16.5" customHeight="1" thickBot="1">
      <c r="A33" s="112" t="s">
        <v>61</v>
      </c>
      <c r="B33" s="113"/>
      <c r="C33" s="114" t="s">
        <v>48</v>
      </c>
      <c r="D33" s="329">
        <f>+D28+D29+D32</f>
        <v>81108</v>
      </c>
      <c r="E33" s="329">
        <f>+E28+E29+E32</f>
        <v>83860</v>
      </c>
      <c r="F33" s="209">
        <f>+F28+F29+F32</f>
        <v>81144</v>
      </c>
    </row>
    <row r="34" spans="1:6" s="63" customFormat="1" ht="12" customHeight="1">
      <c r="A34" s="115"/>
      <c r="B34" s="115"/>
      <c r="C34" s="116"/>
      <c r="D34" s="205"/>
      <c r="E34" s="205"/>
      <c r="F34" s="205"/>
    </row>
    <row r="35" spans="1:6" ht="12" customHeight="1" thickBot="1">
      <c r="A35" s="117"/>
      <c r="B35" s="118"/>
      <c r="C35" s="118"/>
      <c r="D35" s="206"/>
      <c r="E35" s="206"/>
      <c r="F35" s="206"/>
    </row>
    <row r="36" spans="1:6" ht="12" customHeight="1" thickBot="1">
      <c r="A36" s="518" t="s">
        <v>76</v>
      </c>
      <c r="B36" s="520"/>
      <c r="C36" s="520"/>
      <c r="D36" s="520"/>
      <c r="E36" s="520"/>
      <c r="F36" s="521"/>
    </row>
    <row r="37" spans="1:6" ht="12" customHeight="1" thickBot="1">
      <c r="A37" s="88" t="s">
        <v>54</v>
      </c>
      <c r="B37" s="23"/>
      <c r="C37" s="66" t="s">
        <v>29</v>
      </c>
      <c r="D37" s="186">
        <f>SUM(D38:D42)</f>
        <v>79908</v>
      </c>
      <c r="E37" s="186">
        <f>SUM(E38:E42)</f>
        <v>83360</v>
      </c>
      <c r="F37" s="190">
        <f>SUM(F38:F42)</f>
        <v>81866</v>
      </c>
    </row>
    <row r="38" spans="1:6" ht="12" customHeight="1">
      <c r="A38" s="119"/>
      <c r="B38" s="76" t="s">
        <v>110</v>
      </c>
      <c r="C38" s="10" t="s">
        <v>69</v>
      </c>
      <c r="D38" s="291">
        <v>51219</v>
      </c>
      <c r="E38" s="291">
        <v>53744</v>
      </c>
      <c r="F38" s="54">
        <v>53871</v>
      </c>
    </row>
    <row r="39" spans="1:6" ht="12" customHeight="1">
      <c r="A39" s="120"/>
      <c r="B39" s="75" t="s">
        <v>111</v>
      </c>
      <c r="C39" s="8" t="s">
        <v>171</v>
      </c>
      <c r="D39" s="55">
        <v>12619</v>
      </c>
      <c r="E39" s="55">
        <v>13943</v>
      </c>
      <c r="F39" s="56">
        <v>13956</v>
      </c>
    </row>
    <row r="40" spans="1:6" ht="12" customHeight="1">
      <c r="A40" s="120"/>
      <c r="B40" s="75" t="s">
        <v>112</v>
      </c>
      <c r="C40" s="8" t="s">
        <v>129</v>
      </c>
      <c r="D40" s="55">
        <v>16070</v>
      </c>
      <c r="E40" s="55">
        <v>15673</v>
      </c>
      <c r="F40" s="56">
        <v>14039</v>
      </c>
    </row>
    <row r="41" spans="1:6" s="63" customFormat="1" ht="12" customHeight="1">
      <c r="A41" s="120"/>
      <c r="B41" s="75" t="s">
        <v>113</v>
      </c>
      <c r="C41" s="8" t="s">
        <v>172</v>
      </c>
      <c r="D41" s="55"/>
      <c r="E41" s="55"/>
      <c r="F41" s="56"/>
    </row>
    <row r="42" spans="1:6" ht="12" customHeight="1" thickBot="1">
      <c r="A42" s="120"/>
      <c r="B42" s="75" t="s">
        <v>121</v>
      </c>
      <c r="C42" s="8" t="s">
        <v>173</v>
      </c>
      <c r="D42" s="55"/>
      <c r="E42" s="55"/>
      <c r="F42" s="56"/>
    </row>
    <row r="43" spans="1:6" ht="12" customHeight="1" thickBot="1">
      <c r="A43" s="88" t="s">
        <v>55</v>
      </c>
      <c r="B43" s="23"/>
      <c r="C43" s="66" t="s">
        <v>45</v>
      </c>
      <c r="D43" s="186">
        <f>SUM(D44:D47)</f>
        <v>1200</v>
      </c>
      <c r="E43" s="186">
        <f>SUM(E44:E47)</f>
        <v>500</v>
      </c>
      <c r="F43" s="190">
        <f>SUM(F44:F47)</f>
        <v>0</v>
      </c>
    </row>
    <row r="44" spans="1:6" ht="12" customHeight="1">
      <c r="A44" s="119"/>
      <c r="B44" s="76" t="s">
        <v>116</v>
      </c>
      <c r="C44" s="10" t="s">
        <v>239</v>
      </c>
      <c r="D44" s="291">
        <v>200</v>
      </c>
      <c r="E44" s="291">
        <v>0</v>
      </c>
      <c r="F44" s="54"/>
    </row>
    <row r="45" spans="1:6" ht="12" customHeight="1">
      <c r="A45" s="120"/>
      <c r="B45" s="75" t="s">
        <v>117</v>
      </c>
      <c r="C45" s="8" t="s">
        <v>175</v>
      </c>
      <c r="D45" s="55">
        <v>1000</v>
      </c>
      <c r="E45" s="55">
        <v>500</v>
      </c>
      <c r="F45" s="56"/>
    </row>
    <row r="46" spans="1:6" ht="15" customHeight="1">
      <c r="A46" s="120"/>
      <c r="B46" s="75" t="s">
        <v>120</v>
      </c>
      <c r="C46" s="8" t="s">
        <v>77</v>
      </c>
      <c r="D46" s="55"/>
      <c r="E46" s="55"/>
      <c r="F46" s="56"/>
    </row>
    <row r="47" spans="1:6" ht="23.25" thickBot="1">
      <c r="A47" s="120"/>
      <c r="B47" s="75" t="s">
        <v>128</v>
      </c>
      <c r="C47" s="8" t="s">
        <v>42</v>
      </c>
      <c r="D47" s="55"/>
      <c r="E47" s="55"/>
      <c r="F47" s="56"/>
    </row>
    <row r="48" spans="1:6" ht="15" customHeight="1" thickBot="1">
      <c r="A48" s="88" t="s">
        <v>56</v>
      </c>
      <c r="B48" s="23"/>
      <c r="C48" s="23" t="s">
        <v>43</v>
      </c>
      <c r="D48" s="193"/>
      <c r="E48" s="193"/>
      <c r="F48" s="192"/>
    </row>
    <row r="49" spans="1:6" ht="14.25" customHeight="1" thickBot="1">
      <c r="A49" s="112" t="s">
        <v>57</v>
      </c>
      <c r="B49" s="213"/>
      <c r="C49" s="214" t="s">
        <v>46</v>
      </c>
      <c r="D49" s="193"/>
      <c r="E49" s="193"/>
      <c r="F49" s="192">
        <v>3542</v>
      </c>
    </row>
    <row r="50" spans="1:6" ht="13.5" thickBot="1">
      <c r="A50" s="88" t="s">
        <v>58</v>
      </c>
      <c r="B50" s="109"/>
      <c r="C50" s="122" t="s">
        <v>44</v>
      </c>
      <c r="D50" s="329">
        <f>+D37+D43+D48+D49</f>
        <v>81108</v>
      </c>
      <c r="E50" s="329">
        <f>+E37+E43+E48+E49</f>
        <v>83860</v>
      </c>
      <c r="F50" s="209">
        <f>+F37+F43+F48+F49</f>
        <v>85408</v>
      </c>
    </row>
    <row r="51" spans="1:6" ht="13.5" thickBot="1">
      <c r="A51" s="123"/>
      <c r="B51" s="124"/>
      <c r="C51" s="124"/>
      <c r="D51" s="210"/>
      <c r="E51" s="210"/>
      <c r="F51" s="210"/>
    </row>
    <row r="52" spans="1:6" ht="13.5" thickBot="1">
      <c r="A52" s="125" t="s">
        <v>193</v>
      </c>
      <c r="B52" s="126"/>
      <c r="C52" s="127"/>
      <c r="D52" s="333"/>
      <c r="E52" s="333"/>
      <c r="F52" s="65"/>
    </row>
    <row r="53" spans="1:6" ht="13.5" thickBot="1">
      <c r="A53" s="125" t="s">
        <v>194</v>
      </c>
      <c r="B53" s="126"/>
      <c r="C53" s="127"/>
      <c r="D53" s="333"/>
      <c r="E53" s="333"/>
      <c r="F53" s="65"/>
    </row>
  </sheetData>
  <sheetProtection password="CE16" sheet="1" objects="1" scenarios="1" selectLockedCells="1" selectUnlockedCells="1"/>
  <mergeCells count="6">
    <mergeCell ref="A2:B2"/>
    <mergeCell ref="A5:B5"/>
    <mergeCell ref="A7:F7"/>
    <mergeCell ref="A36:F36"/>
    <mergeCell ref="C2:E2"/>
    <mergeCell ref="C3:E3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3"/>
  <sheetViews>
    <sheetView topLeftCell="A31" workbookViewId="0">
      <selection activeCell="F33" sqref="F33"/>
    </sheetView>
  </sheetViews>
  <sheetFormatPr defaultRowHeight="12.75"/>
  <cols>
    <col min="1" max="1" width="9.6640625" style="3" customWidth="1"/>
    <col min="2" max="2" width="9.6640625" style="4" customWidth="1"/>
    <col min="3" max="3" width="59.33203125" style="4" customWidth="1"/>
    <col min="4" max="6" width="15.83203125" style="4" customWidth="1"/>
    <col min="7" max="16384" width="9.33203125" style="4"/>
  </cols>
  <sheetData>
    <row r="1" spans="1:6" s="2" customFormat="1" ht="21" customHeight="1" thickBot="1">
      <c r="A1" s="89"/>
      <c r="B1" s="90"/>
      <c r="C1" s="130"/>
      <c r="D1" s="128"/>
      <c r="E1" s="128"/>
      <c r="F1" s="128" t="s">
        <v>405</v>
      </c>
    </row>
    <row r="2" spans="1:6" s="59" customFormat="1" ht="25.5" customHeight="1">
      <c r="A2" s="516" t="s">
        <v>190</v>
      </c>
      <c r="B2" s="517"/>
      <c r="C2" s="522" t="s">
        <v>308</v>
      </c>
      <c r="D2" s="523"/>
      <c r="E2" s="524"/>
      <c r="F2" s="131" t="s">
        <v>80</v>
      </c>
    </row>
    <row r="3" spans="1:6" s="59" customFormat="1" ht="16.5" thickBot="1">
      <c r="A3" s="92" t="s">
        <v>189</v>
      </c>
      <c r="B3" s="93"/>
      <c r="C3" s="525"/>
      <c r="D3" s="526"/>
      <c r="E3" s="527"/>
      <c r="F3" s="132" t="s">
        <v>81</v>
      </c>
    </row>
    <row r="4" spans="1:6" s="60" customFormat="1" ht="15.95" customHeight="1" thickBot="1">
      <c r="A4" s="94"/>
      <c r="B4" s="94"/>
      <c r="C4" s="94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413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61" customFormat="1" ht="12" customHeight="1" thickBot="1">
      <c r="A8" s="86" t="s">
        <v>54</v>
      </c>
      <c r="B8" s="98"/>
      <c r="C8" s="99" t="s">
        <v>195</v>
      </c>
      <c r="D8" s="186">
        <f>SUM(D9:D16)</f>
        <v>75132</v>
      </c>
      <c r="E8" s="186">
        <f>SUM(E9:E16)</f>
        <v>89445</v>
      </c>
      <c r="F8" s="190">
        <f>SUM(F9:F16)</f>
        <v>96691</v>
      </c>
    </row>
    <row r="9" spans="1:6" s="61" customFormat="1" ht="12" customHeight="1">
      <c r="A9" s="102"/>
      <c r="B9" s="101" t="s">
        <v>110</v>
      </c>
      <c r="C9" s="11" t="s">
        <v>145</v>
      </c>
      <c r="D9" s="318"/>
      <c r="E9" s="318"/>
      <c r="F9" s="201">
        <v>2686</v>
      </c>
    </row>
    <row r="10" spans="1:6" s="61" customFormat="1" ht="12" customHeight="1">
      <c r="A10" s="100"/>
      <c r="B10" s="101" t="s">
        <v>111</v>
      </c>
      <c r="C10" s="8" t="s">
        <v>146</v>
      </c>
      <c r="D10" s="184">
        <v>46730</v>
      </c>
      <c r="E10" s="184">
        <v>58000</v>
      </c>
      <c r="F10" s="188">
        <v>56616</v>
      </c>
    </row>
    <row r="11" spans="1:6" s="61" customFormat="1" ht="12" customHeight="1">
      <c r="A11" s="100"/>
      <c r="B11" s="101" t="s">
        <v>112</v>
      </c>
      <c r="C11" s="8" t="s">
        <v>147</v>
      </c>
      <c r="D11" s="184">
        <v>180</v>
      </c>
      <c r="E11" s="184">
        <v>180</v>
      </c>
      <c r="F11" s="188">
        <v>2221</v>
      </c>
    </row>
    <row r="12" spans="1:6" s="61" customFormat="1" ht="12" customHeight="1">
      <c r="A12" s="100"/>
      <c r="B12" s="101" t="s">
        <v>113</v>
      </c>
      <c r="C12" s="8" t="s">
        <v>148</v>
      </c>
      <c r="D12" s="184"/>
      <c r="E12" s="184"/>
      <c r="F12" s="188"/>
    </row>
    <row r="13" spans="1:6" s="61" customFormat="1" ht="12" customHeight="1">
      <c r="A13" s="100"/>
      <c r="B13" s="101" t="s">
        <v>131</v>
      </c>
      <c r="C13" s="7" t="s">
        <v>417</v>
      </c>
      <c r="D13" s="184"/>
      <c r="E13" s="184"/>
      <c r="F13" s="188">
        <v>3344</v>
      </c>
    </row>
    <row r="14" spans="1:6" s="61" customFormat="1" ht="12" customHeight="1">
      <c r="A14" s="103"/>
      <c r="B14" s="101" t="s">
        <v>114</v>
      </c>
      <c r="C14" s="8" t="s">
        <v>150</v>
      </c>
      <c r="D14" s="319">
        <v>25422</v>
      </c>
      <c r="E14" s="319">
        <v>28465</v>
      </c>
      <c r="F14" s="202">
        <v>26663</v>
      </c>
    </row>
    <row r="15" spans="1:6" s="62" customFormat="1" ht="12" customHeight="1">
      <c r="A15" s="100"/>
      <c r="B15" s="101" t="s">
        <v>115</v>
      </c>
      <c r="C15" s="8" t="s">
        <v>309</v>
      </c>
      <c r="D15" s="184">
        <v>2800</v>
      </c>
      <c r="E15" s="184">
        <v>2800</v>
      </c>
      <c r="F15" s="188">
        <v>5052</v>
      </c>
    </row>
    <row r="16" spans="1:6" s="62" customFormat="1" ht="12" customHeight="1" thickBot="1">
      <c r="A16" s="104"/>
      <c r="B16" s="105" t="s">
        <v>122</v>
      </c>
      <c r="C16" s="7" t="s">
        <v>188</v>
      </c>
      <c r="D16" s="185"/>
      <c r="E16" s="185"/>
      <c r="F16" s="189">
        <v>109</v>
      </c>
    </row>
    <row r="17" spans="1:6" s="61" customFormat="1" ht="12" customHeight="1" thickBot="1">
      <c r="A17" s="86" t="s">
        <v>55</v>
      </c>
      <c r="B17" s="98"/>
      <c r="C17" s="99" t="s">
        <v>34</v>
      </c>
      <c r="D17" s="186">
        <f>SUM(D18:D21)</f>
        <v>0</v>
      </c>
      <c r="E17" s="186">
        <f>SUM(E18:E21)</f>
        <v>0</v>
      </c>
      <c r="F17" s="190">
        <f>SUM(F18:F21)</f>
        <v>0</v>
      </c>
    </row>
    <row r="18" spans="1:6" s="62" customFormat="1" ht="12" customHeight="1">
      <c r="A18" s="100"/>
      <c r="B18" s="101" t="s">
        <v>116</v>
      </c>
      <c r="C18" s="10" t="s">
        <v>30</v>
      </c>
      <c r="D18" s="184"/>
      <c r="E18" s="184"/>
      <c r="F18" s="188"/>
    </row>
    <row r="19" spans="1:6" s="62" customFormat="1" ht="12" customHeight="1">
      <c r="A19" s="100"/>
      <c r="B19" s="101" t="s">
        <v>117</v>
      </c>
      <c r="C19" s="8" t="s">
        <v>31</v>
      </c>
      <c r="D19" s="184"/>
      <c r="E19" s="184"/>
      <c r="F19" s="188"/>
    </row>
    <row r="20" spans="1:6" s="62" customFormat="1" ht="12" customHeight="1">
      <c r="A20" s="100"/>
      <c r="B20" s="101" t="s">
        <v>118</v>
      </c>
      <c r="C20" s="8" t="s">
        <v>32</v>
      </c>
      <c r="D20" s="184"/>
      <c r="E20" s="184"/>
      <c r="F20" s="188"/>
    </row>
    <row r="21" spans="1:6" s="62" customFormat="1" ht="12" customHeight="1" thickBot="1">
      <c r="A21" s="100"/>
      <c r="B21" s="101" t="s">
        <v>119</v>
      </c>
      <c r="C21" s="8" t="s">
        <v>31</v>
      </c>
      <c r="D21" s="184"/>
      <c r="E21" s="184"/>
      <c r="F21" s="188"/>
    </row>
    <row r="22" spans="1:6" s="62" customFormat="1" ht="12" customHeight="1" thickBot="1">
      <c r="A22" s="88" t="s">
        <v>56</v>
      </c>
      <c r="B22" s="66"/>
      <c r="C22" s="66" t="s">
        <v>35</v>
      </c>
      <c r="D22" s="186">
        <f>+D23+D24</f>
        <v>0</v>
      </c>
      <c r="E22" s="186">
        <f>+E23+E24</f>
        <v>0</v>
      </c>
      <c r="F22" s="190">
        <f>+F23+F24</f>
        <v>0</v>
      </c>
    </row>
    <row r="23" spans="1:6" s="61" customFormat="1" ht="12" customHeight="1">
      <c r="A23" s="195"/>
      <c r="B23" s="220" t="s">
        <v>91</v>
      </c>
      <c r="C23" s="69" t="s">
        <v>211</v>
      </c>
      <c r="D23" s="326"/>
      <c r="E23" s="326"/>
      <c r="F23" s="225"/>
    </row>
    <row r="24" spans="1:6" s="61" customFormat="1" ht="12" customHeight="1" thickBot="1">
      <c r="A24" s="218"/>
      <c r="B24" s="219" t="s">
        <v>92</v>
      </c>
      <c r="C24" s="70" t="s">
        <v>215</v>
      </c>
      <c r="D24" s="335"/>
      <c r="E24" s="335"/>
      <c r="F24" s="226"/>
    </row>
    <row r="25" spans="1:6" s="61" customFormat="1" ht="12" customHeight="1" thickBot="1">
      <c r="A25" s="88" t="s">
        <v>57</v>
      </c>
      <c r="B25" s="98"/>
      <c r="C25" s="66" t="s">
        <v>51</v>
      </c>
      <c r="D25" s="193">
        <f>SUM(D26:D27)</f>
        <v>75487</v>
      </c>
      <c r="E25" s="193">
        <f>SUM(E26:E27)</f>
        <v>83777</v>
      </c>
      <c r="F25" s="193">
        <f>SUM(F26:F27)</f>
        <v>73731</v>
      </c>
    </row>
    <row r="26" spans="1:6" s="61" customFormat="1" ht="12" customHeight="1" thickBot="1">
      <c r="A26" s="88"/>
      <c r="B26" s="98" t="s">
        <v>305</v>
      </c>
      <c r="C26" s="66" t="s">
        <v>300</v>
      </c>
      <c r="D26" s="193">
        <v>37416</v>
      </c>
      <c r="E26" s="193">
        <v>39414</v>
      </c>
      <c r="F26" s="192">
        <v>29368</v>
      </c>
    </row>
    <row r="27" spans="1:6" s="61" customFormat="1" ht="12" customHeight="1" thickBot="1">
      <c r="A27" s="88"/>
      <c r="B27" s="98" t="s">
        <v>306</v>
      </c>
      <c r="C27" s="66" t="s">
        <v>301</v>
      </c>
      <c r="D27" s="193">
        <v>38071</v>
      </c>
      <c r="E27" s="193">
        <v>44363</v>
      </c>
      <c r="F27" s="192">
        <v>44363</v>
      </c>
    </row>
    <row r="28" spans="1:6" s="61" customFormat="1" ht="12" customHeight="1" thickBot="1">
      <c r="A28" s="86" t="s">
        <v>58</v>
      </c>
      <c r="B28" s="79"/>
      <c r="C28" s="66" t="s">
        <v>47</v>
      </c>
      <c r="D28" s="186">
        <f>SUM(D25,D22,D17,D8)</f>
        <v>150619</v>
      </c>
      <c r="E28" s="186">
        <f>SUM(E25,E22,E17,E8)</f>
        <v>173222</v>
      </c>
      <c r="F28" s="186">
        <f>SUM(F25,F22,F17,F8)</f>
        <v>170422</v>
      </c>
    </row>
    <row r="29" spans="1:6" s="62" customFormat="1" ht="12" customHeight="1" thickBot="1">
      <c r="A29" s="215" t="s">
        <v>59</v>
      </c>
      <c r="B29" s="223"/>
      <c r="C29" s="217" t="s">
        <v>49</v>
      </c>
      <c r="D29" s="325">
        <f>+D30+D31</f>
        <v>8462</v>
      </c>
      <c r="E29" s="325">
        <f>+E30+E31</f>
        <v>8462</v>
      </c>
      <c r="F29" s="207">
        <f>+F30+F31</f>
        <v>8462</v>
      </c>
    </row>
    <row r="30" spans="1:6" s="62" customFormat="1" ht="15" customHeight="1">
      <c r="A30" s="102"/>
      <c r="B30" s="77" t="s">
        <v>98</v>
      </c>
      <c r="C30" s="69" t="s">
        <v>269</v>
      </c>
      <c r="D30" s="326">
        <v>8462</v>
      </c>
      <c r="E30" s="326">
        <v>8462</v>
      </c>
      <c r="F30" s="225">
        <v>8462</v>
      </c>
    </row>
    <row r="31" spans="1:6" s="62" customFormat="1" ht="15" customHeight="1" thickBot="1">
      <c r="A31" s="224"/>
      <c r="B31" s="78" t="s">
        <v>99</v>
      </c>
      <c r="C31" s="216" t="s">
        <v>38</v>
      </c>
      <c r="D31" s="57"/>
      <c r="E31" s="57"/>
      <c r="F31" s="58"/>
    </row>
    <row r="32" spans="1:6" ht="13.5" thickBot="1">
      <c r="A32" s="112" t="s">
        <v>60</v>
      </c>
      <c r="B32" s="213"/>
      <c r="C32" s="214" t="s">
        <v>50</v>
      </c>
      <c r="D32" s="193"/>
      <c r="E32" s="193"/>
      <c r="F32" s="192">
        <v>72</v>
      </c>
    </row>
    <row r="33" spans="1:6" s="53" customFormat="1" ht="16.5" customHeight="1" thickBot="1">
      <c r="A33" s="112" t="s">
        <v>61</v>
      </c>
      <c r="B33" s="113"/>
      <c r="C33" s="114" t="s">
        <v>48</v>
      </c>
      <c r="D33" s="329">
        <f>+D28+D29+D32</f>
        <v>159081</v>
      </c>
      <c r="E33" s="329">
        <f>+E28+E29+E32</f>
        <v>181684</v>
      </c>
      <c r="F33" s="209">
        <f>+F28+F29+F32</f>
        <v>178956</v>
      </c>
    </row>
    <row r="34" spans="1:6" s="63" customFormat="1" ht="12" customHeight="1">
      <c r="A34" s="115"/>
      <c r="B34" s="115"/>
      <c r="C34" s="116"/>
      <c r="D34" s="205"/>
      <c r="E34" s="205"/>
      <c r="F34" s="205"/>
    </row>
    <row r="35" spans="1:6" ht="12" customHeight="1" thickBot="1">
      <c r="A35" s="117"/>
      <c r="B35" s="118"/>
      <c r="C35" s="118"/>
      <c r="D35" s="206"/>
      <c r="E35" s="206"/>
      <c r="F35" s="206"/>
    </row>
    <row r="36" spans="1:6" ht="12" customHeight="1" thickBot="1">
      <c r="A36" s="518" t="s">
        <v>76</v>
      </c>
      <c r="B36" s="520"/>
      <c r="C36" s="520"/>
      <c r="D36" s="520"/>
      <c r="E36" s="520"/>
      <c r="F36" s="521"/>
    </row>
    <row r="37" spans="1:6" ht="12" customHeight="1" thickBot="1">
      <c r="A37" s="88" t="s">
        <v>54</v>
      </c>
      <c r="B37" s="23"/>
      <c r="C37" s="66" t="s">
        <v>29</v>
      </c>
      <c r="D37" s="186">
        <f>SUM(D38:D42)</f>
        <v>158014</v>
      </c>
      <c r="E37" s="186">
        <f>SUM(E38:E42)</f>
        <v>160550</v>
      </c>
      <c r="F37" s="190">
        <f>SUM(F38:F42)</f>
        <v>151167</v>
      </c>
    </row>
    <row r="38" spans="1:6" ht="12" customHeight="1">
      <c r="A38" s="119"/>
      <c r="B38" s="76" t="s">
        <v>110</v>
      </c>
      <c r="C38" s="10" t="s">
        <v>69</v>
      </c>
      <c r="D38" s="291">
        <v>54913</v>
      </c>
      <c r="E38" s="291">
        <v>56863</v>
      </c>
      <c r="F38" s="54">
        <v>53615</v>
      </c>
    </row>
    <row r="39" spans="1:6" ht="12" customHeight="1">
      <c r="A39" s="120"/>
      <c r="B39" s="75" t="s">
        <v>111</v>
      </c>
      <c r="C39" s="8" t="s">
        <v>171</v>
      </c>
      <c r="D39" s="55">
        <v>13043</v>
      </c>
      <c r="E39" s="55">
        <v>13604</v>
      </c>
      <c r="F39" s="56">
        <v>13239</v>
      </c>
    </row>
    <row r="40" spans="1:6" ht="12" customHeight="1">
      <c r="A40" s="120"/>
      <c r="B40" s="75" t="s">
        <v>112</v>
      </c>
      <c r="C40" s="8" t="s">
        <v>129</v>
      </c>
      <c r="D40" s="55">
        <v>90058</v>
      </c>
      <c r="E40" s="55">
        <v>90083</v>
      </c>
      <c r="F40" s="56">
        <v>84313</v>
      </c>
    </row>
    <row r="41" spans="1:6" s="63" customFormat="1" ht="12" customHeight="1">
      <c r="A41" s="120"/>
      <c r="B41" s="75" t="s">
        <v>113</v>
      </c>
      <c r="C41" s="8" t="s">
        <v>172</v>
      </c>
      <c r="D41" s="55"/>
      <c r="E41" s="55"/>
      <c r="F41" s="56"/>
    </row>
    <row r="42" spans="1:6" ht="12" customHeight="1" thickBot="1">
      <c r="A42" s="120"/>
      <c r="B42" s="75" t="s">
        <v>121</v>
      </c>
      <c r="C42" s="8" t="s">
        <v>173</v>
      </c>
      <c r="D42" s="55"/>
      <c r="E42" s="55"/>
      <c r="F42" s="56"/>
    </row>
    <row r="43" spans="1:6" ht="12" customHeight="1" thickBot="1">
      <c r="A43" s="88" t="s">
        <v>55</v>
      </c>
      <c r="B43" s="23"/>
      <c r="C43" s="66" t="s">
        <v>45</v>
      </c>
      <c r="D43" s="186">
        <f>SUM(D44:D47)</f>
        <v>1067</v>
      </c>
      <c r="E43" s="186">
        <f>SUM(E44:E47)</f>
        <v>21134</v>
      </c>
      <c r="F43" s="190">
        <f>SUM(F44:F47)</f>
        <v>22257</v>
      </c>
    </row>
    <row r="44" spans="1:6" ht="12" customHeight="1">
      <c r="A44" s="119"/>
      <c r="B44" s="76" t="s">
        <v>116</v>
      </c>
      <c r="C44" s="10" t="s">
        <v>239</v>
      </c>
      <c r="D44" s="291">
        <v>1067</v>
      </c>
      <c r="E44" s="291">
        <v>21134</v>
      </c>
      <c r="F44" s="54">
        <v>22257</v>
      </c>
    </row>
    <row r="45" spans="1:6" ht="12" customHeight="1">
      <c r="A45" s="120"/>
      <c r="B45" s="75" t="s">
        <v>117</v>
      </c>
      <c r="C45" s="8" t="s">
        <v>175</v>
      </c>
      <c r="D45" s="55"/>
      <c r="E45" s="55"/>
      <c r="F45" s="56"/>
    </row>
    <row r="46" spans="1:6" ht="15" customHeight="1">
      <c r="A46" s="120"/>
      <c r="B46" s="75" t="s">
        <v>120</v>
      </c>
      <c r="C46" s="8" t="s">
        <v>77</v>
      </c>
      <c r="D46" s="55"/>
      <c r="E46" s="55"/>
      <c r="F46" s="56"/>
    </row>
    <row r="47" spans="1:6" ht="23.25" thickBot="1">
      <c r="A47" s="120"/>
      <c r="B47" s="75" t="s">
        <v>128</v>
      </c>
      <c r="C47" s="8" t="s">
        <v>42</v>
      </c>
      <c r="D47" s="55"/>
      <c r="E47" s="55"/>
      <c r="F47" s="56"/>
    </row>
    <row r="48" spans="1:6" ht="15" customHeight="1" thickBot="1">
      <c r="A48" s="88" t="s">
        <v>56</v>
      </c>
      <c r="B48" s="23"/>
      <c r="C48" s="23" t="s">
        <v>43</v>
      </c>
      <c r="D48" s="193"/>
      <c r="E48" s="193"/>
      <c r="F48" s="192"/>
    </row>
    <row r="49" spans="1:6" ht="14.25" customHeight="1" thickBot="1">
      <c r="A49" s="112" t="s">
        <v>57</v>
      </c>
      <c r="B49" s="213"/>
      <c r="C49" s="214" t="s">
        <v>46</v>
      </c>
      <c r="D49" s="193"/>
      <c r="E49" s="193"/>
      <c r="F49" s="192">
        <v>-394</v>
      </c>
    </row>
    <row r="50" spans="1:6" ht="13.5" thickBot="1">
      <c r="A50" s="88" t="s">
        <v>58</v>
      </c>
      <c r="B50" s="109"/>
      <c r="C50" s="122" t="s">
        <v>44</v>
      </c>
      <c r="D50" s="329">
        <f>+D37+D43+D48+D49</f>
        <v>159081</v>
      </c>
      <c r="E50" s="329">
        <f>+E37+E43+E48+E49</f>
        <v>181684</v>
      </c>
      <c r="F50" s="209">
        <f>+F37+F43+F48+F49</f>
        <v>173030</v>
      </c>
    </row>
    <row r="51" spans="1:6" ht="13.5" thickBot="1">
      <c r="A51" s="123"/>
      <c r="B51" s="124"/>
      <c r="C51" s="124"/>
      <c r="D51" s="210"/>
      <c r="E51" s="210"/>
      <c r="F51" s="210"/>
    </row>
    <row r="52" spans="1:6" ht="13.5" thickBot="1">
      <c r="A52" s="125" t="s">
        <v>193</v>
      </c>
      <c r="B52" s="126"/>
      <c r="C52" s="127"/>
      <c r="D52" s="333"/>
      <c r="E52" s="333"/>
      <c r="F52" s="65"/>
    </row>
    <row r="53" spans="1:6" ht="13.5" thickBot="1">
      <c r="A53" s="125" t="s">
        <v>194</v>
      </c>
      <c r="B53" s="126"/>
      <c r="C53" s="127"/>
      <c r="D53" s="333"/>
      <c r="E53" s="333"/>
      <c r="F53" s="65"/>
    </row>
  </sheetData>
  <sheetProtection password="CE16" sheet="1" objects="1" scenarios="1" selectLockedCells="1" selectUnlockedCells="1"/>
  <mergeCells count="6">
    <mergeCell ref="A2:B2"/>
    <mergeCell ref="A5:B5"/>
    <mergeCell ref="A7:F7"/>
    <mergeCell ref="A36:F36"/>
    <mergeCell ref="C2:E2"/>
    <mergeCell ref="C3:E3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3"/>
  <sheetViews>
    <sheetView topLeftCell="A28" workbookViewId="0">
      <selection activeCell="F12" sqref="F12"/>
    </sheetView>
  </sheetViews>
  <sheetFormatPr defaultRowHeight="12.75"/>
  <cols>
    <col min="1" max="1" width="9.6640625" style="3" customWidth="1"/>
    <col min="2" max="2" width="9.6640625" style="4" customWidth="1"/>
    <col min="3" max="3" width="59.33203125" style="4" customWidth="1"/>
    <col min="4" max="6" width="15.83203125" style="4" customWidth="1"/>
    <col min="7" max="16384" width="9.33203125" style="4"/>
  </cols>
  <sheetData>
    <row r="1" spans="1:6" s="2" customFormat="1" ht="21" customHeight="1" thickBot="1">
      <c r="A1" s="89"/>
      <c r="B1" s="90"/>
      <c r="C1" s="130"/>
      <c r="D1" s="128"/>
      <c r="E1" s="128"/>
      <c r="F1" s="128" t="s">
        <v>404</v>
      </c>
    </row>
    <row r="2" spans="1:6" s="59" customFormat="1" ht="25.5" customHeight="1">
      <c r="A2" s="516" t="s">
        <v>190</v>
      </c>
      <c r="B2" s="517"/>
      <c r="C2" s="522" t="s">
        <v>302</v>
      </c>
      <c r="D2" s="523"/>
      <c r="E2" s="524"/>
      <c r="F2" s="131" t="s">
        <v>80</v>
      </c>
    </row>
    <row r="3" spans="1:6" s="59" customFormat="1" ht="16.5" thickBot="1">
      <c r="A3" s="92" t="s">
        <v>189</v>
      </c>
      <c r="B3" s="93"/>
      <c r="C3" s="525"/>
      <c r="D3" s="526"/>
      <c r="E3" s="527"/>
      <c r="F3" s="132" t="s">
        <v>70</v>
      </c>
    </row>
    <row r="4" spans="1:6" s="60" customFormat="1" ht="15.95" customHeight="1" thickBot="1">
      <c r="A4" s="94"/>
      <c r="B4" s="94"/>
      <c r="C4" s="94"/>
      <c r="D4" s="95"/>
      <c r="E4" s="95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413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61" customFormat="1" ht="12" customHeight="1" thickBot="1">
      <c r="A8" s="86" t="s">
        <v>54</v>
      </c>
      <c r="B8" s="98"/>
      <c r="C8" s="99" t="s">
        <v>195</v>
      </c>
      <c r="D8" s="186">
        <f>SUM(D9:D16)</f>
        <v>2200</v>
      </c>
      <c r="E8" s="186">
        <f>SUM(E9:E16)</f>
        <v>2200</v>
      </c>
      <c r="F8" s="190">
        <f>SUM(F9:F16)</f>
        <v>2520</v>
      </c>
    </row>
    <row r="9" spans="1:6" s="61" customFormat="1" ht="12" customHeight="1">
      <c r="A9" s="102"/>
      <c r="B9" s="101" t="s">
        <v>110</v>
      </c>
      <c r="C9" s="11" t="s">
        <v>145</v>
      </c>
      <c r="D9" s="318"/>
      <c r="E9" s="318">
        <v>700</v>
      </c>
      <c r="F9" s="201">
        <v>546</v>
      </c>
    </row>
    <row r="10" spans="1:6" s="61" customFormat="1" ht="12" customHeight="1">
      <c r="A10" s="100"/>
      <c r="B10" s="101" t="s">
        <v>111</v>
      </c>
      <c r="C10" s="8" t="s">
        <v>146</v>
      </c>
      <c r="D10" s="184">
        <v>700</v>
      </c>
      <c r="E10" s="184">
        <v>0</v>
      </c>
      <c r="F10" s="188"/>
    </row>
    <row r="11" spans="1:6" s="61" customFormat="1" ht="12" customHeight="1">
      <c r="A11" s="100"/>
      <c r="B11" s="101" t="s">
        <v>112</v>
      </c>
      <c r="C11" s="8" t="s">
        <v>147</v>
      </c>
      <c r="D11" s="184">
        <v>1500</v>
      </c>
      <c r="E11" s="184">
        <v>1500</v>
      </c>
      <c r="F11" s="188">
        <v>1944</v>
      </c>
    </row>
    <row r="12" spans="1:6" s="61" customFormat="1" ht="12" customHeight="1">
      <c r="A12" s="100"/>
      <c r="B12" s="101" t="s">
        <v>113</v>
      </c>
      <c r="C12" s="8" t="s">
        <v>148</v>
      </c>
      <c r="D12" s="184"/>
      <c r="E12" s="184"/>
      <c r="F12" s="188"/>
    </row>
    <row r="13" spans="1:6" s="61" customFormat="1" ht="12" customHeight="1">
      <c r="A13" s="100"/>
      <c r="B13" s="101" t="s">
        <v>131</v>
      </c>
      <c r="C13" s="7" t="s">
        <v>149</v>
      </c>
      <c r="D13" s="184"/>
      <c r="E13" s="184"/>
      <c r="F13" s="188"/>
    </row>
    <row r="14" spans="1:6" s="61" customFormat="1" ht="12" customHeight="1">
      <c r="A14" s="103"/>
      <c r="B14" s="101" t="s">
        <v>114</v>
      </c>
      <c r="C14" s="8" t="s">
        <v>150</v>
      </c>
      <c r="D14" s="319"/>
      <c r="E14" s="319"/>
      <c r="F14" s="202"/>
    </row>
    <row r="15" spans="1:6" s="62" customFormat="1" ht="12" customHeight="1">
      <c r="A15" s="100"/>
      <c r="B15" s="101" t="s">
        <v>115</v>
      </c>
      <c r="C15" s="8" t="s">
        <v>33</v>
      </c>
      <c r="D15" s="184"/>
      <c r="E15" s="184"/>
      <c r="F15" s="188"/>
    </row>
    <row r="16" spans="1:6" s="62" customFormat="1" ht="12" customHeight="1" thickBot="1">
      <c r="A16" s="104"/>
      <c r="B16" s="105" t="s">
        <v>122</v>
      </c>
      <c r="C16" s="7" t="s">
        <v>188</v>
      </c>
      <c r="D16" s="185"/>
      <c r="E16" s="185"/>
      <c r="F16" s="189">
        <v>30</v>
      </c>
    </row>
    <row r="17" spans="1:6" s="61" customFormat="1" ht="12" customHeight="1" thickBot="1">
      <c r="A17" s="86" t="s">
        <v>55</v>
      </c>
      <c r="B17" s="98"/>
      <c r="C17" s="99" t="s">
        <v>34</v>
      </c>
      <c r="D17" s="186">
        <f>SUM(D18:D21)</f>
        <v>52176</v>
      </c>
      <c r="E17" s="186">
        <f>SUM(E18:E21)</f>
        <v>52176</v>
      </c>
      <c r="F17" s="190">
        <f>SUM(F18:F21)</f>
        <v>45348</v>
      </c>
    </row>
    <row r="18" spans="1:6" s="62" customFormat="1" ht="12" customHeight="1">
      <c r="A18" s="100"/>
      <c r="B18" s="101" t="s">
        <v>116</v>
      </c>
      <c r="C18" s="10" t="s">
        <v>30</v>
      </c>
      <c r="D18" s="184"/>
      <c r="E18" s="184"/>
      <c r="F18" s="188"/>
    </row>
    <row r="19" spans="1:6" s="62" customFormat="1" ht="12" customHeight="1">
      <c r="A19" s="100"/>
      <c r="B19" s="101" t="s">
        <v>117</v>
      </c>
      <c r="C19" s="8" t="s">
        <v>31</v>
      </c>
      <c r="D19" s="184">
        <v>52176</v>
      </c>
      <c r="E19" s="184">
        <v>52176</v>
      </c>
      <c r="F19" s="188">
        <v>45348</v>
      </c>
    </row>
    <row r="20" spans="1:6" s="62" customFormat="1" ht="12" customHeight="1">
      <c r="A20" s="100"/>
      <c r="B20" s="101" t="s">
        <v>118</v>
      </c>
      <c r="C20" s="8" t="s">
        <v>32</v>
      </c>
      <c r="D20" s="184"/>
      <c r="E20" s="184"/>
      <c r="F20" s="188"/>
    </row>
    <row r="21" spans="1:6" s="62" customFormat="1" ht="12" customHeight="1" thickBot="1">
      <c r="A21" s="100"/>
      <c r="B21" s="101" t="s">
        <v>119</v>
      </c>
      <c r="C21" s="8" t="s">
        <v>31</v>
      </c>
      <c r="D21" s="184"/>
      <c r="E21" s="184"/>
      <c r="F21" s="188"/>
    </row>
    <row r="22" spans="1:6" s="62" customFormat="1" ht="12" customHeight="1" thickBot="1">
      <c r="A22" s="88" t="s">
        <v>56</v>
      </c>
      <c r="B22" s="66"/>
      <c r="C22" s="66" t="s">
        <v>35</v>
      </c>
      <c r="D22" s="186">
        <f>+D23+D24</f>
        <v>0</v>
      </c>
      <c r="E22" s="186">
        <f>+E23+E24</f>
        <v>0</v>
      </c>
      <c r="F22" s="190">
        <f>+F23+F24</f>
        <v>0</v>
      </c>
    </row>
    <row r="23" spans="1:6" s="61" customFormat="1" ht="12" customHeight="1">
      <c r="A23" s="195"/>
      <c r="B23" s="220" t="s">
        <v>91</v>
      </c>
      <c r="C23" s="69" t="s">
        <v>211</v>
      </c>
      <c r="D23" s="326"/>
      <c r="E23" s="326"/>
      <c r="F23" s="225"/>
    </row>
    <row r="24" spans="1:6" s="61" customFormat="1" ht="12" customHeight="1" thickBot="1">
      <c r="A24" s="218"/>
      <c r="B24" s="219" t="s">
        <v>92</v>
      </c>
      <c r="C24" s="70" t="s">
        <v>215</v>
      </c>
      <c r="D24" s="335"/>
      <c r="E24" s="335"/>
      <c r="F24" s="226"/>
    </row>
    <row r="25" spans="1:6" s="61" customFormat="1" ht="12" customHeight="1" thickBot="1">
      <c r="A25" s="88" t="s">
        <v>57</v>
      </c>
      <c r="B25" s="98"/>
      <c r="C25" s="66" t="s">
        <v>51</v>
      </c>
      <c r="D25" s="193">
        <f>SUM(D26:D27)</f>
        <v>33433</v>
      </c>
      <c r="E25" s="193">
        <f>SUM(E26:E27)</f>
        <v>34312</v>
      </c>
      <c r="F25" s="193">
        <f>SUM(F26:F27)</f>
        <v>50911</v>
      </c>
    </row>
    <row r="26" spans="1:6" s="61" customFormat="1" ht="12" customHeight="1" thickBot="1">
      <c r="A26" s="88"/>
      <c r="B26" s="98" t="s">
        <v>305</v>
      </c>
      <c r="C26" s="66" t="s">
        <v>300</v>
      </c>
      <c r="D26" s="193">
        <v>29386</v>
      </c>
      <c r="E26" s="193">
        <v>29898</v>
      </c>
      <c r="F26" s="192">
        <v>46497</v>
      </c>
    </row>
    <row r="27" spans="1:6" s="61" customFormat="1" ht="12" customHeight="1" thickBot="1">
      <c r="A27" s="88"/>
      <c r="B27" s="98" t="s">
        <v>306</v>
      </c>
      <c r="C27" s="66" t="s">
        <v>301</v>
      </c>
      <c r="D27" s="193">
        <v>4047</v>
      </c>
      <c r="E27" s="193">
        <v>4414</v>
      </c>
      <c r="F27" s="192">
        <v>4414</v>
      </c>
    </row>
    <row r="28" spans="1:6" s="62" customFormat="1" ht="12" customHeight="1" thickBot="1">
      <c r="A28" s="86" t="s">
        <v>58</v>
      </c>
      <c r="B28" s="79"/>
      <c r="C28" s="66" t="s">
        <v>47</v>
      </c>
      <c r="D28" s="186">
        <f>SUM(D25,D22,D17,D8)</f>
        <v>87809</v>
      </c>
      <c r="E28" s="186">
        <f>SUM(E25,E22,E17,E8)</f>
        <v>88688</v>
      </c>
      <c r="F28" s="186">
        <f>SUM(F25,F22,F17,F8)</f>
        <v>98779</v>
      </c>
    </row>
    <row r="29" spans="1:6" s="62" customFormat="1" ht="15" customHeight="1" thickBot="1">
      <c r="A29" s="215" t="s">
        <v>59</v>
      </c>
      <c r="B29" s="223"/>
      <c r="C29" s="217" t="s">
        <v>49</v>
      </c>
      <c r="D29" s="325">
        <f>+D30+D31</f>
        <v>7934</v>
      </c>
      <c r="E29" s="325">
        <f>+E30+E31</f>
        <v>7934</v>
      </c>
      <c r="F29" s="207">
        <f>+F30+F31</f>
        <v>7934</v>
      </c>
    </row>
    <row r="30" spans="1:6" s="62" customFormat="1" ht="15" customHeight="1">
      <c r="A30" s="102"/>
      <c r="B30" s="77" t="s">
        <v>98</v>
      </c>
      <c r="C30" s="69" t="s">
        <v>269</v>
      </c>
      <c r="D30" s="326">
        <v>7934</v>
      </c>
      <c r="E30" s="326">
        <v>7934</v>
      </c>
      <c r="F30" s="225">
        <v>7934</v>
      </c>
    </row>
    <row r="31" spans="1:6" ht="15.75" thickBot="1">
      <c r="A31" s="224"/>
      <c r="B31" s="78" t="s">
        <v>99</v>
      </c>
      <c r="C31" s="216" t="s">
        <v>38</v>
      </c>
      <c r="D31" s="57"/>
      <c r="E31" s="57"/>
      <c r="F31" s="58"/>
    </row>
    <row r="32" spans="1:6" s="53" customFormat="1" ht="16.5" customHeight="1" thickBot="1">
      <c r="A32" s="112" t="s">
        <v>60</v>
      </c>
      <c r="B32" s="213"/>
      <c r="C32" s="214" t="s">
        <v>50</v>
      </c>
      <c r="D32" s="193"/>
      <c r="E32" s="193"/>
      <c r="F32" s="192">
        <v>0</v>
      </c>
    </row>
    <row r="33" spans="1:6" s="63" customFormat="1" ht="12" customHeight="1" thickBot="1">
      <c r="A33" s="112" t="s">
        <v>61</v>
      </c>
      <c r="B33" s="113"/>
      <c r="C33" s="114" t="s">
        <v>48</v>
      </c>
      <c r="D33" s="329">
        <f>+D28+D29+D32</f>
        <v>95743</v>
      </c>
      <c r="E33" s="329">
        <f>+E28+E29+E32</f>
        <v>96622</v>
      </c>
      <c r="F33" s="209">
        <f>+F28+F29+F32</f>
        <v>106713</v>
      </c>
    </row>
    <row r="34" spans="1:6" ht="12" customHeight="1">
      <c r="A34" s="115"/>
      <c r="B34" s="115"/>
      <c r="C34" s="116"/>
      <c r="D34" s="205"/>
      <c r="E34" s="205"/>
      <c r="F34" s="205"/>
    </row>
    <row r="35" spans="1:6" ht="12" customHeight="1" thickBot="1">
      <c r="A35" s="117"/>
      <c r="B35" s="118"/>
      <c r="C35" s="118"/>
      <c r="D35" s="206"/>
      <c r="E35" s="206"/>
      <c r="F35" s="206"/>
    </row>
    <row r="36" spans="1:6" ht="12" customHeight="1" thickBot="1">
      <c r="A36" s="518" t="s">
        <v>76</v>
      </c>
      <c r="B36" s="520"/>
      <c r="C36" s="520"/>
      <c r="D36" s="520"/>
      <c r="E36" s="520"/>
      <c r="F36" s="521"/>
    </row>
    <row r="37" spans="1:6" ht="12" customHeight="1" thickBot="1">
      <c r="A37" s="88" t="s">
        <v>54</v>
      </c>
      <c r="B37" s="23"/>
      <c r="C37" s="66" t="s">
        <v>29</v>
      </c>
      <c r="D37" s="186">
        <f>SUM(D38:D42)</f>
        <v>95683</v>
      </c>
      <c r="E37" s="186">
        <f>SUM(E38:E42)</f>
        <v>93615</v>
      </c>
      <c r="F37" s="190">
        <f>SUM(F38:F42)</f>
        <v>86789</v>
      </c>
    </row>
    <row r="38" spans="1:6" ht="12" customHeight="1">
      <c r="A38" s="119"/>
      <c r="B38" s="76" t="s">
        <v>110</v>
      </c>
      <c r="C38" s="10" t="s">
        <v>69</v>
      </c>
      <c r="D38" s="291">
        <v>22084</v>
      </c>
      <c r="E38" s="291">
        <v>22618</v>
      </c>
      <c r="F38" s="54">
        <v>21153</v>
      </c>
    </row>
    <row r="39" spans="1:6" ht="12" customHeight="1">
      <c r="A39" s="120"/>
      <c r="B39" s="75" t="s">
        <v>111</v>
      </c>
      <c r="C39" s="8" t="s">
        <v>171</v>
      </c>
      <c r="D39" s="55">
        <v>5746</v>
      </c>
      <c r="E39" s="55">
        <v>5824</v>
      </c>
      <c r="F39" s="56">
        <v>5550</v>
      </c>
    </row>
    <row r="40" spans="1:6" s="63" customFormat="1" ht="12" customHeight="1">
      <c r="A40" s="120"/>
      <c r="B40" s="75" t="s">
        <v>112</v>
      </c>
      <c r="C40" s="8" t="s">
        <v>129</v>
      </c>
      <c r="D40" s="55">
        <v>67853</v>
      </c>
      <c r="E40" s="55">
        <v>65173</v>
      </c>
      <c r="F40" s="56">
        <v>59566</v>
      </c>
    </row>
    <row r="41" spans="1:6" ht="12" customHeight="1">
      <c r="A41" s="120"/>
      <c r="B41" s="75" t="s">
        <v>113</v>
      </c>
      <c r="C41" s="8" t="s">
        <v>172</v>
      </c>
      <c r="D41" s="55"/>
      <c r="E41" s="55"/>
      <c r="F41" s="56"/>
    </row>
    <row r="42" spans="1:6" ht="12" customHeight="1" thickBot="1">
      <c r="A42" s="120"/>
      <c r="B42" s="75" t="s">
        <v>121</v>
      </c>
      <c r="C42" s="8" t="s">
        <v>173</v>
      </c>
      <c r="D42" s="55"/>
      <c r="E42" s="55"/>
      <c r="F42" s="56">
        <v>520</v>
      </c>
    </row>
    <row r="43" spans="1:6" ht="12" customHeight="1" thickBot="1">
      <c r="A43" s="88" t="s">
        <v>55</v>
      </c>
      <c r="B43" s="23"/>
      <c r="C43" s="66" t="s">
        <v>45</v>
      </c>
      <c r="D43" s="186">
        <f>SUM(D44:D47)</f>
        <v>60</v>
      </c>
      <c r="E43" s="186">
        <f>SUM(E44:E47)</f>
        <v>3007</v>
      </c>
      <c r="F43" s="190">
        <f>SUM(F44:F47)</f>
        <v>3582</v>
      </c>
    </row>
    <row r="44" spans="1:6" ht="12" customHeight="1">
      <c r="A44" s="119"/>
      <c r="B44" s="76" t="s">
        <v>116</v>
      </c>
      <c r="C44" s="10" t="s">
        <v>239</v>
      </c>
      <c r="D44" s="291"/>
      <c r="E44" s="291">
        <v>2947</v>
      </c>
      <c r="F44" s="54">
        <v>3582</v>
      </c>
    </row>
    <row r="45" spans="1:6" ht="15" customHeight="1">
      <c r="A45" s="120"/>
      <c r="B45" s="75" t="s">
        <v>117</v>
      </c>
      <c r="C45" s="8" t="s">
        <v>175</v>
      </c>
      <c r="D45" s="55">
        <v>60</v>
      </c>
      <c r="E45" s="55">
        <v>60</v>
      </c>
      <c r="F45" s="56"/>
    </row>
    <row r="46" spans="1:6">
      <c r="A46" s="120"/>
      <c r="B46" s="75" t="s">
        <v>120</v>
      </c>
      <c r="C46" s="8" t="s">
        <v>77</v>
      </c>
      <c r="D46" s="55"/>
      <c r="E46" s="55"/>
      <c r="F46" s="56"/>
    </row>
    <row r="47" spans="1:6" ht="15" customHeight="1" thickBot="1">
      <c r="A47" s="120"/>
      <c r="B47" s="75" t="s">
        <v>128</v>
      </c>
      <c r="C47" s="8" t="s">
        <v>42</v>
      </c>
      <c r="D47" s="55"/>
      <c r="E47" s="55"/>
      <c r="F47" s="56"/>
    </row>
    <row r="48" spans="1:6" ht="14.25" customHeight="1" thickBot="1">
      <c r="A48" s="88" t="s">
        <v>56</v>
      </c>
      <c r="B48" s="23"/>
      <c r="C48" s="23" t="s">
        <v>43</v>
      </c>
      <c r="D48" s="193"/>
      <c r="E48" s="193"/>
      <c r="F48" s="192"/>
    </row>
    <row r="49" spans="1:6" ht="13.5" thickBot="1">
      <c r="A49" s="112" t="s">
        <v>57</v>
      </c>
      <c r="B49" s="213"/>
      <c r="C49" s="214" t="s">
        <v>46</v>
      </c>
      <c r="D49" s="193"/>
      <c r="E49" s="193"/>
      <c r="F49" s="192">
        <v>6</v>
      </c>
    </row>
    <row r="50" spans="1:6" ht="13.5" thickBot="1">
      <c r="A50" s="88" t="s">
        <v>58</v>
      </c>
      <c r="B50" s="109"/>
      <c r="C50" s="122" t="s">
        <v>44</v>
      </c>
      <c r="D50" s="329">
        <f>+D37+D43+D48+D49</f>
        <v>95743</v>
      </c>
      <c r="E50" s="329">
        <f>+E37+E43+E48+E49</f>
        <v>96622</v>
      </c>
      <c r="F50" s="209">
        <f>+F37+F43+F48+F49</f>
        <v>90377</v>
      </c>
    </row>
    <row r="51" spans="1:6" ht="13.5" thickBot="1">
      <c r="A51" s="123"/>
      <c r="B51" s="124"/>
      <c r="C51" s="124"/>
      <c r="D51" s="210"/>
      <c r="E51" s="210"/>
      <c r="F51" s="210"/>
    </row>
    <row r="52" spans="1:6" ht="13.5" thickBot="1">
      <c r="A52" s="125" t="s">
        <v>193</v>
      </c>
      <c r="B52" s="126"/>
      <c r="C52" s="127"/>
      <c r="D52" s="333"/>
      <c r="E52" s="333"/>
      <c r="F52" s="65"/>
    </row>
    <row r="53" spans="1:6" ht="13.5" thickBot="1">
      <c r="A53" s="125" t="s">
        <v>194</v>
      </c>
      <c r="B53" s="126"/>
      <c r="C53" s="127"/>
      <c r="D53" s="333"/>
      <c r="E53" s="333"/>
      <c r="F53" s="65"/>
    </row>
  </sheetData>
  <sheetProtection password="CE16" sheet="1" objects="1" scenarios="1" selectLockedCells="1" selectUnlockedCells="1"/>
  <mergeCells count="6">
    <mergeCell ref="A7:F7"/>
    <mergeCell ref="A36:F36"/>
    <mergeCell ref="A2:B2"/>
    <mergeCell ref="A5:B5"/>
    <mergeCell ref="C2:E2"/>
    <mergeCell ref="C3:E3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4"/>
  <sheetViews>
    <sheetView topLeftCell="A34" workbookViewId="0">
      <selection activeCell="E17" sqref="E17"/>
    </sheetView>
  </sheetViews>
  <sheetFormatPr defaultRowHeight="12.75"/>
  <cols>
    <col min="1" max="1" width="9.6640625" style="3" customWidth="1"/>
    <col min="2" max="2" width="9.6640625" style="4" customWidth="1"/>
    <col min="3" max="3" width="59.33203125" style="4" customWidth="1"/>
    <col min="4" max="6" width="15.83203125" style="4" customWidth="1"/>
    <col min="7" max="16384" width="9.33203125" style="4"/>
  </cols>
  <sheetData>
    <row r="1" spans="1:6" s="2" customFormat="1" ht="21" customHeight="1" thickBot="1">
      <c r="A1" s="89"/>
      <c r="B1" s="90"/>
      <c r="C1" s="130"/>
      <c r="D1" s="128"/>
      <c r="E1" s="128"/>
      <c r="F1" s="128" t="s">
        <v>403</v>
      </c>
    </row>
    <row r="2" spans="1:6" s="59" customFormat="1" ht="25.5" customHeight="1">
      <c r="A2" s="516" t="s">
        <v>190</v>
      </c>
      <c r="B2" s="517"/>
      <c r="C2" s="522" t="s">
        <v>303</v>
      </c>
      <c r="D2" s="523"/>
      <c r="E2" s="524"/>
      <c r="F2" s="131" t="s">
        <v>80</v>
      </c>
    </row>
    <row r="3" spans="1:6" s="59" customFormat="1" ht="16.5" thickBot="1">
      <c r="A3" s="92" t="s">
        <v>189</v>
      </c>
      <c r="B3" s="93"/>
      <c r="C3" s="525"/>
      <c r="D3" s="526"/>
      <c r="E3" s="527"/>
      <c r="F3" s="132" t="s">
        <v>80</v>
      </c>
    </row>
    <row r="4" spans="1:6" s="60" customFormat="1" ht="15.95" customHeight="1" thickBot="1">
      <c r="A4" s="94"/>
      <c r="B4" s="94"/>
      <c r="C4" s="94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413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61" customFormat="1" ht="12" customHeight="1" thickBot="1">
      <c r="A8" s="86" t="s">
        <v>54</v>
      </c>
      <c r="B8" s="98"/>
      <c r="C8" s="99" t="s">
        <v>195</v>
      </c>
      <c r="D8" s="186">
        <f>SUM(D9:D16)</f>
        <v>8388</v>
      </c>
      <c r="E8" s="186">
        <f>SUM(E9:E16)</f>
        <v>8388</v>
      </c>
      <c r="F8" s="190">
        <f>SUM(F9:F16)</f>
        <v>8220</v>
      </c>
    </row>
    <row r="9" spans="1:6" s="61" customFormat="1" ht="12" customHeight="1">
      <c r="A9" s="102"/>
      <c r="B9" s="101" t="s">
        <v>110</v>
      </c>
      <c r="C9" s="11" t="s">
        <v>145</v>
      </c>
      <c r="D9" s="318"/>
      <c r="E9" s="318"/>
      <c r="F9" s="201"/>
    </row>
    <row r="10" spans="1:6" s="61" customFormat="1" ht="12" customHeight="1">
      <c r="A10" s="100"/>
      <c r="B10" s="101" t="s">
        <v>111</v>
      </c>
      <c r="C10" s="8" t="s">
        <v>146</v>
      </c>
      <c r="D10" s="184">
        <v>8388</v>
      </c>
      <c r="E10" s="184">
        <v>8388</v>
      </c>
      <c r="F10" s="188">
        <v>8219</v>
      </c>
    </row>
    <row r="11" spans="1:6" s="61" customFormat="1" ht="12" customHeight="1">
      <c r="A11" s="100"/>
      <c r="B11" s="101" t="s">
        <v>112</v>
      </c>
      <c r="C11" s="8" t="s">
        <v>147</v>
      </c>
      <c r="D11" s="184"/>
      <c r="E11" s="184"/>
      <c r="F11" s="188"/>
    </row>
    <row r="12" spans="1:6" s="61" customFormat="1" ht="12" customHeight="1">
      <c r="A12" s="100"/>
      <c r="B12" s="101" t="s">
        <v>113</v>
      </c>
      <c r="C12" s="8" t="s">
        <v>148</v>
      </c>
      <c r="D12" s="184"/>
      <c r="E12" s="184"/>
      <c r="F12" s="188"/>
    </row>
    <row r="13" spans="1:6" s="61" customFormat="1" ht="12" customHeight="1">
      <c r="A13" s="100"/>
      <c r="B13" s="101" t="s">
        <v>131</v>
      </c>
      <c r="C13" s="7" t="s">
        <v>149</v>
      </c>
      <c r="D13" s="184"/>
      <c r="E13" s="184"/>
      <c r="F13" s="188"/>
    </row>
    <row r="14" spans="1:6" s="61" customFormat="1" ht="12" customHeight="1">
      <c r="A14" s="103"/>
      <c r="B14" s="101" t="s">
        <v>114</v>
      </c>
      <c r="C14" s="8" t="s">
        <v>150</v>
      </c>
      <c r="D14" s="319"/>
      <c r="E14" s="319"/>
      <c r="F14" s="202"/>
    </row>
    <row r="15" spans="1:6" s="62" customFormat="1" ht="12" customHeight="1">
      <c r="A15" s="100"/>
      <c r="B15" s="101" t="s">
        <v>115</v>
      </c>
      <c r="C15" s="8" t="s">
        <v>33</v>
      </c>
      <c r="D15" s="184"/>
      <c r="E15" s="184"/>
      <c r="F15" s="188"/>
    </row>
    <row r="16" spans="1:6" s="62" customFormat="1" ht="12" customHeight="1" thickBot="1">
      <c r="A16" s="104"/>
      <c r="B16" s="105" t="s">
        <v>122</v>
      </c>
      <c r="C16" s="7" t="s">
        <v>188</v>
      </c>
      <c r="D16" s="185"/>
      <c r="E16" s="185"/>
      <c r="F16" s="189">
        <v>1</v>
      </c>
    </row>
    <row r="17" spans="1:6" s="61" customFormat="1" ht="12" customHeight="1" thickBot="1">
      <c r="A17" s="86" t="s">
        <v>55</v>
      </c>
      <c r="B17" s="98"/>
      <c r="C17" s="99" t="s">
        <v>34</v>
      </c>
      <c r="D17" s="186">
        <f>SUM(D18:D21)</f>
        <v>811</v>
      </c>
      <c r="E17" s="186">
        <f>SUM(E18:E21)</f>
        <v>811</v>
      </c>
      <c r="F17" s="190">
        <f>SUM(F18:F21)</f>
        <v>818</v>
      </c>
    </row>
    <row r="18" spans="1:6" s="62" customFormat="1" ht="12" customHeight="1">
      <c r="A18" s="100"/>
      <c r="B18" s="101" t="s">
        <v>116</v>
      </c>
      <c r="C18" s="10" t="s">
        <v>30</v>
      </c>
      <c r="D18" s="184"/>
      <c r="E18" s="184"/>
      <c r="F18" s="188"/>
    </row>
    <row r="19" spans="1:6" s="62" customFormat="1" ht="12" customHeight="1">
      <c r="A19" s="100"/>
      <c r="B19" s="101" t="s">
        <v>117</v>
      </c>
      <c r="C19" s="8" t="s">
        <v>31</v>
      </c>
      <c r="D19" s="184">
        <v>811</v>
      </c>
      <c r="E19" s="184">
        <v>811</v>
      </c>
      <c r="F19" s="188">
        <v>818</v>
      </c>
    </row>
    <row r="20" spans="1:6" s="62" customFormat="1" ht="12" customHeight="1">
      <c r="A20" s="100"/>
      <c r="B20" s="101" t="s">
        <v>118</v>
      </c>
      <c r="C20" s="8" t="s">
        <v>32</v>
      </c>
      <c r="D20" s="184"/>
      <c r="E20" s="184"/>
      <c r="F20" s="188"/>
    </row>
    <row r="21" spans="1:6" s="62" customFormat="1" ht="12" customHeight="1" thickBot="1">
      <c r="A21" s="100"/>
      <c r="B21" s="101" t="s">
        <v>119</v>
      </c>
      <c r="C21" s="8" t="s">
        <v>31</v>
      </c>
      <c r="D21" s="184"/>
      <c r="E21" s="184"/>
      <c r="F21" s="188"/>
    </row>
    <row r="22" spans="1:6" s="62" customFormat="1" ht="12" customHeight="1" thickBot="1">
      <c r="A22" s="88" t="s">
        <v>56</v>
      </c>
      <c r="B22" s="66"/>
      <c r="C22" s="66" t="s">
        <v>35</v>
      </c>
      <c r="D22" s="186">
        <f>+D23+D24</f>
        <v>0</v>
      </c>
      <c r="E22" s="186">
        <f>+E23+E24</f>
        <v>0</v>
      </c>
      <c r="F22" s="190">
        <f>+F23+F24</f>
        <v>0</v>
      </c>
    </row>
    <row r="23" spans="1:6" s="61" customFormat="1" ht="12" customHeight="1">
      <c r="A23" s="195"/>
      <c r="B23" s="220" t="s">
        <v>91</v>
      </c>
      <c r="C23" s="69" t="s">
        <v>211</v>
      </c>
      <c r="D23" s="326"/>
      <c r="E23" s="326"/>
      <c r="F23" s="225"/>
    </row>
    <row r="24" spans="1:6" s="61" customFormat="1" ht="12" customHeight="1" thickBot="1">
      <c r="A24" s="218"/>
      <c r="B24" s="219" t="s">
        <v>92</v>
      </c>
      <c r="C24" s="70" t="s">
        <v>215</v>
      </c>
      <c r="D24" s="335"/>
      <c r="E24" s="335"/>
      <c r="F24" s="226"/>
    </row>
    <row r="25" spans="1:6" s="61" customFormat="1" ht="12" customHeight="1" thickBot="1">
      <c r="A25" s="88" t="s">
        <v>57</v>
      </c>
      <c r="B25" s="98"/>
      <c r="C25" s="66" t="s">
        <v>51</v>
      </c>
      <c r="D25" s="193">
        <f>SUM(D26:D28)</f>
        <v>37892</v>
      </c>
      <c r="E25" s="193">
        <f>SUM(E26:E28)</f>
        <v>40727</v>
      </c>
      <c r="F25" s="193">
        <f>SUM(F26:F28)</f>
        <v>39244</v>
      </c>
    </row>
    <row r="26" spans="1:6" s="61" customFormat="1" ht="12" customHeight="1" thickBot="1">
      <c r="A26" s="88"/>
      <c r="B26" s="337" t="s">
        <v>305</v>
      </c>
      <c r="C26" s="66" t="s">
        <v>300</v>
      </c>
      <c r="D26" s="193">
        <v>14226</v>
      </c>
      <c r="E26" s="193">
        <v>17061</v>
      </c>
      <c r="F26" s="192">
        <v>17216</v>
      </c>
    </row>
    <row r="27" spans="1:6" s="61" customFormat="1" ht="12" customHeight="1" thickBot="1">
      <c r="A27" s="88"/>
      <c r="B27" s="98" t="s">
        <v>306</v>
      </c>
      <c r="C27" s="66" t="s">
        <v>304</v>
      </c>
      <c r="D27" s="193">
        <v>2527</v>
      </c>
      <c r="E27" s="193">
        <v>2527</v>
      </c>
      <c r="F27" s="192">
        <v>889</v>
      </c>
    </row>
    <row r="28" spans="1:6" s="61" customFormat="1" ht="12" customHeight="1" thickBot="1">
      <c r="A28" s="88"/>
      <c r="B28" s="98" t="s">
        <v>307</v>
      </c>
      <c r="C28" s="66" t="s">
        <v>301</v>
      </c>
      <c r="D28" s="193">
        <v>21139</v>
      </c>
      <c r="E28" s="193">
        <v>21139</v>
      </c>
      <c r="F28" s="192">
        <v>21139</v>
      </c>
    </row>
    <row r="29" spans="1:6" s="61" customFormat="1" ht="12" customHeight="1" thickBot="1">
      <c r="A29" s="86" t="s">
        <v>58</v>
      </c>
      <c r="B29" s="79"/>
      <c r="C29" s="66" t="s">
        <v>47</v>
      </c>
      <c r="D29" s="186">
        <f>SUM(D25,D22,D17,D8)</f>
        <v>47091</v>
      </c>
      <c r="E29" s="186">
        <f>SUM(E25,E22,E17,E8)</f>
        <v>49926</v>
      </c>
      <c r="F29" s="186">
        <f>SUM(F25,F22,F17,F8)</f>
        <v>48282</v>
      </c>
    </row>
    <row r="30" spans="1:6" s="62" customFormat="1" ht="12" customHeight="1" thickBot="1">
      <c r="A30" s="215" t="s">
        <v>59</v>
      </c>
      <c r="B30" s="223"/>
      <c r="C30" s="217" t="s">
        <v>49</v>
      </c>
      <c r="D30" s="325">
        <f>+D31+D32</f>
        <v>443</v>
      </c>
      <c r="E30" s="325">
        <f>+E31+E32</f>
        <v>443</v>
      </c>
      <c r="F30" s="207">
        <f>+F31+F32</f>
        <v>443</v>
      </c>
    </row>
    <row r="31" spans="1:6" s="62" customFormat="1" ht="15" customHeight="1">
      <c r="A31" s="102"/>
      <c r="B31" s="77" t="s">
        <v>98</v>
      </c>
      <c r="C31" s="69" t="s">
        <v>269</v>
      </c>
      <c r="D31" s="326">
        <v>443</v>
      </c>
      <c r="E31" s="326">
        <v>443</v>
      </c>
      <c r="F31" s="225">
        <v>443</v>
      </c>
    </row>
    <row r="32" spans="1:6" s="62" customFormat="1" ht="15" customHeight="1" thickBot="1">
      <c r="A32" s="224"/>
      <c r="B32" s="78" t="s">
        <v>99</v>
      </c>
      <c r="C32" s="216" t="s">
        <v>38</v>
      </c>
      <c r="D32" s="57"/>
      <c r="E32" s="57"/>
      <c r="F32" s="58"/>
    </row>
    <row r="33" spans="1:6" ht="13.5" thickBot="1">
      <c r="A33" s="112" t="s">
        <v>60</v>
      </c>
      <c r="B33" s="213"/>
      <c r="C33" s="214" t="s">
        <v>50</v>
      </c>
      <c r="D33" s="193"/>
      <c r="E33" s="193"/>
      <c r="F33" s="192">
        <v>34</v>
      </c>
    </row>
    <row r="34" spans="1:6" s="53" customFormat="1" ht="16.5" customHeight="1" thickBot="1">
      <c r="A34" s="112" t="s">
        <v>61</v>
      </c>
      <c r="B34" s="113"/>
      <c r="C34" s="114" t="s">
        <v>48</v>
      </c>
      <c r="D34" s="329">
        <f>+D29+D30+D33</f>
        <v>47534</v>
      </c>
      <c r="E34" s="329">
        <f>+E29+E30+E33</f>
        <v>50369</v>
      </c>
      <c r="F34" s="209">
        <f>+F29+F30+F33</f>
        <v>48759</v>
      </c>
    </row>
    <row r="35" spans="1:6" s="63" customFormat="1" ht="12" customHeight="1">
      <c r="A35" s="115"/>
      <c r="B35" s="115"/>
      <c r="C35" s="116"/>
      <c r="D35" s="205"/>
      <c r="E35" s="205"/>
      <c r="F35" s="205"/>
    </row>
    <row r="36" spans="1:6" ht="12" customHeight="1" thickBot="1">
      <c r="A36" s="117"/>
      <c r="B36" s="118"/>
      <c r="C36" s="118"/>
      <c r="D36" s="206"/>
      <c r="E36" s="206"/>
      <c r="F36" s="206"/>
    </row>
    <row r="37" spans="1:6" ht="12" customHeight="1" thickBot="1">
      <c r="A37" s="518" t="s">
        <v>76</v>
      </c>
      <c r="B37" s="520"/>
      <c r="C37" s="520"/>
      <c r="D37" s="520"/>
      <c r="E37" s="520"/>
      <c r="F37" s="521"/>
    </row>
    <row r="38" spans="1:6" ht="12" customHeight="1" thickBot="1">
      <c r="A38" s="88" t="s">
        <v>54</v>
      </c>
      <c r="B38" s="23"/>
      <c r="C38" s="66" t="s">
        <v>29</v>
      </c>
      <c r="D38" s="186">
        <f>SUM(D39:D43)</f>
        <v>47534</v>
      </c>
      <c r="E38" s="186">
        <f>SUM(E39:E43)</f>
        <v>50261</v>
      </c>
      <c r="F38" s="190">
        <f>SUM(F39:F43)</f>
        <v>45270</v>
      </c>
    </row>
    <row r="39" spans="1:6" ht="12" customHeight="1">
      <c r="A39" s="119"/>
      <c r="B39" s="76" t="s">
        <v>110</v>
      </c>
      <c r="C39" s="10" t="s">
        <v>69</v>
      </c>
      <c r="D39" s="291">
        <v>25129</v>
      </c>
      <c r="E39" s="291">
        <v>25779</v>
      </c>
      <c r="F39" s="54">
        <v>22853</v>
      </c>
    </row>
    <row r="40" spans="1:6" ht="12" customHeight="1">
      <c r="A40" s="120"/>
      <c r="B40" s="75" t="s">
        <v>111</v>
      </c>
      <c r="C40" s="8" t="s">
        <v>171</v>
      </c>
      <c r="D40" s="55">
        <v>5797</v>
      </c>
      <c r="E40" s="55">
        <v>6459</v>
      </c>
      <c r="F40" s="56">
        <v>6448</v>
      </c>
    </row>
    <row r="41" spans="1:6" ht="12" customHeight="1">
      <c r="A41" s="120"/>
      <c r="B41" s="75" t="s">
        <v>112</v>
      </c>
      <c r="C41" s="8" t="s">
        <v>129</v>
      </c>
      <c r="D41" s="55">
        <v>16608</v>
      </c>
      <c r="E41" s="55">
        <v>18023</v>
      </c>
      <c r="F41" s="56">
        <v>15969</v>
      </c>
    </row>
    <row r="42" spans="1:6" s="63" customFormat="1" ht="12" customHeight="1">
      <c r="A42" s="120"/>
      <c r="B42" s="75" t="s">
        <v>113</v>
      </c>
      <c r="C42" s="8" t="s">
        <v>172</v>
      </c>
      <c r="D42" s="55"/>
      <c r="E42" s="55"/>
      <c r="F42" s="56"/>
    </row>
    <row r="43" spans="1:6" ht="12" customHeight="1" thickBot="1">
      <c r="A43" s="120"/>
      <c r="B43" s="75" t="s">
        <v>121</v>
      </c>
      <c r="C43" s="8" t="s">
        <v>173</v>
      </c>
      <c r="D43" s="55"/>
      <c r="E43" s="55"/>
      <c r="F43" s="56"/>
    </row>
    <row r="44" spans="1:6" ht="12" customHeight="1" thickBot="1">
      <c r="A44" s="88" t="s">
        <v>55</v>
      </c>
      <c r="B44" s="23"/>
      <c r="C44" s="66" t="s">
        <v>45</v>
      </c>
      <c r="D44" s="186">
        <f>SUM(D45:D48)</f>
        <v>0</v>
      </c>
      <c r="E44" s="186">
        <f>SUM(E45:E48)</f>
        <v>108</v>
      </c>
      <c r="F44" s="190">
        <f>SUM(F45:F48)</f>
        <v>108</v>
      </c>
    </row>
    <row r="45" spans="1:6" ht="12" customHeight="1">
      <c r="A45" s="119"/>
      <c r="B45" s="76" t="s">
        <v>116</v>
      </c>
      <c r="C45" s="10" t="s">
        <v>239</v>
      </c>
      <c r="D45" s="291"/>
      <c r="E45" s="291">
        <v>108</v>
      </c>
      <c r="F45" s="54">
        <v>108</v>
      </c>
    </row>
    <row r="46" spans="1:6" ht="12" customHeight="1">
      <c r="A46" s="120"/>
      <c r="B46" s="75" t="s">
        <v>117</v>
      </c>
      <c r="C46" s="8" t="s">
        <v>175</v>
      </c>
      <c r="D46" s="55"/>
      <c r="E46" s="55"/>
      <c r="F46" s="56"/>
    </row>
    <row r="47" spans="1:6" ht="15" customHeight="1">
      <c r="A47" s="120"/>
      <c r="B47" s="75" t="s">
        <v>120</v>
      </c>
      <c r="C47" s="8" t="s">
        <v>77</v>
      </c>
      <c r="D47" s="55"/>
      <c r="E47" s="55"/>
      <c r="F47" s="56"/>
    </row>
    <row r="48" spans="1:6" ht="23.25" thickBot="1">
      <c r="A48" s="120"/>
      <c r="B48" s="75" t="s">
        <v>128</v>
      </c>
      <c r="C48" s="8" t="s">
        <v>42</v>
      </c>
      <c r="D48" s="55"/>
      <c r="E48" s="55"/>
      <c r="F48" s="56"/>
    </row>
    <row r="49" spans="1:6" ht="15" customHeight="1" thickBot="1">
      <c r="A49" s="88" t="s">
        <v>56</v>
      </c>
      <c r="B49" s="23"/>
      <c r="C49" s="23" t="s">
        <v>43</v>
      </c>
      <c r="D49" s="193"/>
      <c r="E49" s="193"/>
      <c r="F49" s="192"/>
    </row>
    <row r="50" spans="1:6" ht="14.25" customHeight="1" thickBot="1">
      <c r="A50" s="112" t="s">
        <v>57</v>
      </c>
      <c r="B50" s="213"/>
      <c r="C50" s="214" t="s">
        <v>46</v>
      </c>
      <c r="D50" s="193"/>
      <c r="E50" s="193"/>
      <c r="F50" s="192">
        <v>725</v>
      </c>
    </row>
    <row r="51" spans="1:6" ht="13.5" thickBot="1">
      <c r="A51" s="88" t="s">
        <v>58</v>
      </c>
      <c r="B51" s="109"/>
      <c r="C51" s="122" t="s">
        <v>44</v>
      </c>
      <c r="D51" s="329">
        <f>+D38+D44+D49+D50</f>
        <v>47534</v>
      </c>
      <c r="E51" s="329">
        <f>+E38+E44+E49+E50</f>
        <v>50369</v>
      </c>
      <c r="F51" s="209">
        <f>+F38+F44+F49+F50</f>
        <v>46103</v>
      </c>
    </row>
    <row r="52" spans="1:6" ht="13.5" thickBot="1">
      <c r="A52" s="123"/>
      <c r="B52" s="124"/>
      <c r="C52" s="124"/>
      <c r="D52" s="210"/>
      <c r="E52" s="210"/>
      <c r="F52" s="210"/>
    </row>
    <row r="53" spans="1:6" ht="13.5" thickBot="1">
      <c r="A53" s="125" t="s">
        <v>193</v>
      </c>
      <c r="B53" s="126"/>
      <c r="C53" s="127"/>
      <c r="D53" s="333"/>
      <c r="E53" s="333"/>
      <c r="F53" s="65"/>
    </row>
    <row r="54" spans="1:6" ht="13.5" thickBot="1">
      <c r="A54" s="125" t="s">
        <v>194</v>
      </c>
      <c r="B54" s="126"/>
      <c r="C54" s="127"/>
      <c r="D54" s="333"/>
      <c r="E54" s="333"/>
      <c r="F54" s="65"/>
    </row>
  </sheetData>
  <sheetProtection password="CE16" sheet="1" objects="1" scenarios="1" selectLockedCells="1" selectUnlockedCells="1"/>
  <mergeCells count="6">
    <mergeCell ref="A2:B2"/>
    <mergeCell ref="A5:B5"/>
    <mergeCell ref="A7:F7"/>
    <mergeCell ref="A37:F37"/>
    <mergeCell ref="C2:E2"/>
    <mergeCell ref="C3:E3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4"/>
  <sheetViews>
    <sheetView topLeftCell="A37" workbookViewId="0">
      <selection activeCell="F40" sqref="F40"/>
    </sheetView>
  </sheetViews>
  <sheetFormatPr defaultRowHeight="12.75"/>
  <cols>
    <col min="1" max="1" width="9.6640625" style="123" customWidth="1"/>
    <col min="2" max="2" width="9.6640625" style="124" customWidth="1"/>
    <col min="3" max="3" width="59.33203125" style="124" customWidth="1"/>
    <col min="4" max="6" width="15.83203125" style="124" customWidth="1"/>
    <col min="7" max="16384" width="9.33203125" style="4"/>
  </cols>
  <sheetData>
    <row r="1" spans="1:6" s="2" customFormat="1" ht="21" customHeight="1" thickBot="1">
      <c r="A1" s="89"/>
      <c r="B1" s="90"/>
      <c r="C1" s="91"/>
      <c r="D1" s="128"/>
      <c r="E1" s="128"/>
      <c r="F1" s="128" t="s">
        <v>402</v>
      </c>
    </row>
    <row r="2" spans="1:6" s="59" customFormat="1" ht="25.5" customHeight="1">
      <c r="A2" s="516" t="s">
        <v>190</v>
      </c>
      <c r="B2" s="517"/>
      <c r="C2" s="528" t="s">
        <v>349</v>
      </c>
      <c r="D2" s="529"/>
      <c r="E2" s="530"/>
      <c r="F2" s="221" t="s">
        <v>80</v>
      </c>
    </row>
    <row r="3" spans="1:6" s="59" customFormat="1" ht="16.5" thickBot="1">
      <c r="A3" s="92" t="s">
        <v>189</v>
      </c>
      <c r="B3" s="93"/>
      <c r="C3" s="531"/>
      <c r="D3" s="532"/>
      <c r="E3" s="533"/>
      <c r="F3" s="222" t="s">
        <v>202</v>
      </c>
    </row>
    <row r="4" spans="1:6" s="60" customFormat="1" ht="15.95" customHeight="1" thickBot="1">
      <c r="A4" s="94"/>
      <c r="B4" s="94"/>
      <c r="C4" s="94"/>
      <c r="D4" s="95"/>
      <c r="E4" s="95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413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61" customFormat="1" ht="12" customHeight="1" thickBot="1">
      <c r="A8" s="86" t="s">
        <v>54</v>
      </c>
      <c r="B8" s="98"/>
      <c r="C8" s="99" t="s">
        <v>195</v>
      </c>
      <c r="D8" s="186">
        <f>SUM(D9:D16)</f>
        <v>145</v>
      </c>
      <c r="E8" s="186">
        <f>SUM(E9:E16)</f>
        <v>43</v>
      </c>
      <c r="F8" s="190">
        <f>SUM(F9:F16)</f>
        <v>466</v>
      </c>
    </row>
    <row r="9" spans="1:6" s="61" customFormat="1" ht="12" customHeight="1">
      <c r="A9" s="102"/>
      <c r="B9" s="101" t="s">
        <v>110</v>
      </c>
      <c r="C9" s="11" t="s">
        <v>145</v>
      </c>
      <c r="D9" s="318"/>
      <c r="E9" s="318"/>
      <c r="F9" s="201">
        <v>27</v>
      </c>
    </row>
    <row r="10" spans="1:6" s="61" customFormat="1" ht="12" customHeight="1">
      <c r="A10" s="100"/>
      <c r="B10" s="101" t="s">
        <v>111</v>
      </c>
      <c r="C10" s="8" t="s">
        <v>146</v>
      </c>
      <c r="D10" s="184"/>
      <c r="E10" s="184"/>
      <c r="F10" s="188">
        <v>291</v>
      </c>
    </row>
    <row r="11" spans="1:6" s="61" customFormat="1" ht="12" customHeight="1">
      <c r="A11" s="100"/>
      <c r="B11" s="101" t="s">
        <v>112</v>
      </c>
      <c r="C11" s="8" t="s">
        <v>418</v>
      </c>
      <c r="D11" s="184"/>
      <c r="E11" s="184"/>
      <c r="F11" s="188">
        <v>7</v>
      </c>
    </row>
    <row r="12" spans="1:6" s="61" customFormat="1" ht="12" customHeight="1">
      <c r="A12" s="100"/>
      <c r="B12" s="101" t="s">
        <v>113</v>
      </c>
      <c r="C12" s="8" t="s">
        <v>148</v>
      </c>
      <c r="D12" s="184">
        <v>102</v>
      </c>
      <c r="E12" s="184">
        <v>0</v>
      </c>
      <c r="F12" s="188"/>
    </row>
    <row r="13" spans="1:6" s="61" customFormat="1" ht="12" customHeight="1">
      <c r="A13" s="100"/>
      <c r="B13" s="101" t="s">
        <v>131</v>
      </c>
      <c r="C13" s="7" t="s">
        <v>149</v>
      </c>
      <c r="D13" s="184"/>
      <c r="E13" s="184"/>
      <c r="F13" s="188"/>
    </row>
    <row r="14" spans="1:6" s="61" customFormat="1" ht="12" customHeight="1">
      <c r="A14" s="103"/>
      <c r="B14" s="101" t="s">
        <v>114</v>
      </c>
      <c r="C14" s="8" t="s">
        <v>150</v>
      </c>
      <c r="D14" s="319"/>
      <c r="E14" s="319"/>
      <c r="F14" s="202">
        <v>81</v>
      </c>
    </row>
    <row r="15" spans="1:6" s="62" customFormat="1" ht="12" customHeight="1">
      <c r="A15" s="100"/>
      <c r="B15" s="101" t="s">
        <v>115</v>
      </c>
      <c r="C15" s="8" t="s">
        <v>33</v>
      </c>
      <c r="D15" s="184"/>
      <c r="E15" s="184"/>
      <c r="F15" s="188"/>
    </row>
    <row r="16" spans="1:6" s="62" customFormat="1" ht="12" customHeight="1" thickBot="1">
      <c r="A16" s="104"/>
      <c r="B16" s="105" t="s">
        <v>122</v>
      </c>
      <c r="C16" s="7" t="s">
        <v>188</v>
      </c>
      <c r="D16" s="185">
        <v>43</v>
      </c>
      <c r="E16" s="185">
        <v>43</v>
      </c>
      <c r="F16" s="189">
        <v>60</v>
      </c>
    </row>
    <row r="17" spans="1:6" s="61" customFormat="1" ht="12" customHeight="1" thickBot="1">
      <c r="A17" s="86" t="s">
        <v>55</v>
      </c>
      <c r="B17" s="98"/>
      <c r="C17" s="99" t="s">
        <v>34</v>
      </c>
      <c r="D17" s="186">
        <f>SUM(D18:D21)</f>
        <v>0</v>
      </c>
      <c r="E17" s="186">
        <f>SUM(E18:E21)</f>
        <v>0</v>
      </c>
      <c r="F17" s="190">
        <f>SUM(F18:F21)</f>
        <v>0</v>
      </c>
    </row>
    <row r="18" spans="1:6" s="62" customFormat="1" ht="12" customHeight="1">
      <c r="A18" s="100"/>
      <c r="B18" s="101" t="s">
        <v>116</v>
      </c>
      <c r="C18" s="10" t="s">
        <v>30</v>
      </c>
      <c r="D18" s="184"/>
      <c r="E18" s="184"/>
      <c r="F18" s="188"/>
    </row>
    <row r="19" spans="1:6" s="62" customFormat="1" ht="12" customHeight="1">
      <c r="A19" s="100"/>
      <c r="B19" s="101" t="s">
        <v>117</v>
      </c>
      <c r="C19" s="8" t="s">
        <v>31</v>
      </c>
      <c r="D19" s="184"/>
      <c r="E19" s="184"/>
      <c r="F19" s="188"/>
    </row>
    <row r="20" spans="1:6" s="62" customFormat="1" ht="12" customHeight="1">
      <c r="A20" s="100"/>
      <c r="B20" s="101" t="s">
        <v>118</v>
      </c>
      <c r="C20" s="8" t="s">
        <v>32</v>
      </c>
      <c r="D20" s="184"/>
      <c r="E20" s="184"/>
      <c r="F20" s="188"/>
    </row>
    <row r="21" spans="1:6" s="62" customFormat="1" ht="12" customHeight="1" thickBot="1">
      <c r="A21" s="100"/>
      <c r="B21" s="101" t="s">
        <v>119</v>
      </c>
      <c r="C21" s="8" t="s">
        <v>31</v>
      </c>
      <c r="D21" s="184"/>
      <c r="E21" s="184"/>
      <c r="F21" s="188"/>
    </row>
    <row r="22" spans="1:6" s="62" customFormat="1" ht="12" customHeight="1" thickBot="1">
      <c r="A22" s="88" t="s">
        <v>56</v>
      </c>
      <c r="B22" s="66"/>
      <c r="C22" s="66" t="s">
        <v>35</v>
      </c>
      <c r="D22" s="186">
        <f>+D23+D24</f>
        <v>0</v>
      </c>
      <c r="E22" s="186">
        <f>+E23+E24</f>
        <v>0</v>
      </c>
      <c r="F22" s="190">
        <f>+F23+F24</f>
        <v>0</v>
      </c>
    </row>
    <row r="23" spans="1:6" s="62" customFormat="1" ht="12" customHeight="1">
      <c r="A23" s="195"/>
      <c r="B23" s="220" t="s">
        <v>91</v>
      </c>
      <c r="C23" s="69" t="s">
        <v>211</v>
      </c>
      <c r="D23" s="326"/>
      <c r="E23" s="326"/>
      <c r="F23" s="225"/>
    </row>
    <row r="24" spans="1:6" s="62" customFormat="1" ht="12" customHeight="1" thickBot="1">
      <c r="A24" s="218"/>
      <c r="B24" s="219" t="s">
        <v>92</v>
      </c>
      <c r="C24" s="70" t="s">
        <v>215</v>
      </c>
      <c r="D24" s="335"/>
      <c r="E24" s="335"/>
      <c r="F24" s="226"/>
    </row>
    <row r="25" spans="1:6" s="62" customFormat="1" ht="12" customHeight="1" thickBot="1">
      <c r="A25" s="88" t="s">
        <v>57</v>
      </c>
      <c r="B25" s="66"/>
      <c r="C25" s="66" t="s">
        <v>203</v>
      </c>
      <c r="D25" s="193"/>
      <c r="E25" s="193">
        <v>102</v>
      </c>
      <c r="F25" s="192">
        <v>135</v>
      </c>
    </row>
    <row r="26" spans="1:6" s="61" customFormat="1" ht="12" customHeight="1" thickBot="1">
      <c r="A26" s="88" t="s">
        <v>58</v>
      </c>
      <c r="B26" s="98"/>
      <c r="C26" s="66" t="s">
        <v>36</v>
      </c>
      <c r="D26" s="193">
        <f>SUM(D27:D28)</f>
        <v>95548</v>
      </c>
      <c r="E26" s="193">
        <f>SUM(E27:E28)</f>
        <v>87602</v>
      </c>
      <c r="F26" s="193">
        <f>SUM(F27:F28)</f>
        <v>86329</v>
      </c>
    </row>
    <row r="27" spans="1:6" s="61" customFormat="1" ht="12" customHeight="1" thickBot="1">
      <c r="A27" s="88"/>
      <c r="B27" s="98">
        <v>5.0999999999999996</v>
      </c>
      <c r="C27" s="66" t="s">
        <v>300</v>
      </c>
      <c r="D27" s="193">
        <v>15185</v>
      </c>
      <c r="E27" s="193">
        <v>6167</v>
      </c>
      <c r="F27" s="192">
        <v>4894</v>
      </c>
    </row>
    <row r="28" spans="1:6" s="61" customFormat="1" ht="12" customHeight="1" thickBot="1">
      <c r="A28" s="88"/>
      <c r="B28" s="98"/>
      <c r="C28" s="66" t="s">
        <v>301</v>
      </c>
      <c r="D28" s="193">
        <v>80363</v>
      </c>
      <c r="E28" s="193">
        <v>81435</v>
      </c>
      <c r="F28" s="192">
        <v>81435</v>
      </c>
    </row>
    <row r="29" spans="1:6" s="61" customFormat="1" ht="12" customHeight="1" thickBot="1">
      <c r="A29" s="86" t="s">
        <v>59</v>
      </c>
      <c r="B29" s="79"/>
      <c r="C29" s="66" t="s">
        <v>41</v>
      </c>
      <c r="D29" s="186">
        <f>+D8+D17+D22+D25+D26</f>
        <v>95693</v>
      </c>
      <c r="E29" s="186">
        <f>+E8+E17+E22+E25+E26</f>
        <v>87747</v>
      </c>
      <c r="F29" s="190">
        <f>+F8+F17+F22+F25+F26</f>
        <v>86930</v>
      </c>
    </row>
    <row r="30" spans="1:6" s="61" customFormat="1" ht="12" customHeight="1" thickBot="1">
      <c r="A30" s="215" t="s">
        <v>60</v>
      </c>
      <c r="B30" s="223"/>
      <c r="C30" s="217" t="s">
        <v>37</v>
      </c>
      <c r="D30" s="325">
        <f>+D31+D32</f>
        <v>37382</v>
      </c>
      <c r="E30" s="325">
        <f>+E31+E32</f>
        <v>37382</v>
      </c>
      <c r="F30" s="207">
        <f>+F31+F32</f>
        <v>37382</v>
      </c>
    </row>
    <row r="31" spans="1:6" s="61" customFormat="1" ht="12" customHeight="1">
      <c r="A31" s="102"/>
      <c r="B31" s="77" t="s">
        <v>104</v>
      </c>
      <c r="C31" s="69" t="s">
        <v>269</v>
      </c>
      <c r="D31" s="326">
        <v>37382</v>
      </c>
      <c r="E31" s="326">
        <v>37382</v>
      </c>
      <c r="F31" s="225">
        <v>37382</v>
      </c>
    </row>
    <row r="32" spans="1:6" s="62" customFormat="1" ht="12" customHeight="1" thickBot="1">
      <c r="A32" s="224"/>
      <c r="B32" s="78" t="s">
        <v>105</v>
      </c>
      <c r="C32" s="216" t="s">
        <v>38</v>
      </c>
      <c r="D32" s="57"/>
      <c r="E32" s="57"/>
      <c r="F32" s="58"/>
    </row>
    <row r="33" spans="1:6" s="62" customFormat="1" ht="12" customHeight="1" thickBot="1">
      <c r="A33" s="112" t="s">
        <v>61</v>
      </c>
      <c r="B33" s="213"/>
      <c r="C33" s="214" t="s">
        <v>39</v>
      </c>
      <c r="D33" s="193"/>
      <c r="E33" s="193"/>
      <c r="F33" s="192">
        <v>-5084</v>
      </c>
    </row>
    <row r="34" spans="1:6" s="62" customFormat="1" ht="15" customHeight="1" thickBot="1">
      <c r="A34" s="112" t="s">
        <v>62</v>
      </c>
      <c r="B34" s="113"/>
      <c r="C34" s="114" t="s">
        <v>40</v>
      </c>
      <c r="D34" s="329">
        <f>+D29+D30+D33</f>
        <v>133075</v>
      </c>
      <c r="E34" s="329">
        <f>+E29+E30+E33</f>
        <v>125129</v>
      </c>
      <c r="F34" s="209">
        <f>+F29+F30+F33</f>
        <v>119228</v>
      </c>
    </row>
    <row r="35" spans="1:6" s="62" customFormat="1" ht="15" customHeight="1">
      <c r="A35" s="115"/>
      <c r="B35" s="115"/>
      <c r="C35" s="116"/>
      <c r="D35" s="205"/>
      <c r="E35" s="205"/>
      <c r="F35" s="205"/>
    </row>
    <row r="36" spans="1:6" ht="13.5" thickBot="1">
      <c r="A36" s="117"/>
      <c r="B36" s="118"/>
      <c r="C36" s="118"/>
      <c r="D36" s="206"/>
      <c r="E36" s="206"/>
      <c r="F36" s="206"/>
    </row>
    <row r="37" spans="1:6" s="53" customFormat="1" ht="16.5" customHeight="1" thickBot="1">
      <c r="A37" s="518" t="s">
        <v>76</v>
      </c>
      <c r="B37" s="520"/>
      <c r="C37" s="520"/>
      <c r="D37" s="520"/>
      <c r="E37" s="520"/>
      <c r="F37" s="521"/>
    </row>
    <row r="38" spans="1:6" s="63" customFormat="1" ht="12" customHeight="1" thickBot="1">
      <c r="A38" s="88" t="s">
        <v>54</v>
      </c>
      <c r="B38" s="23"/>
      <c r="C38" s="66" t="s">
        <v>29</v>
      </c>
      <c r="D38" s="186">
        <f>SUM(D39:D43)</f>
        <v>133075</v>
      </c>
      <c r="E38" s="186">
        <f>SUM(E39:E43)</f>
        <v>125129</v>
      </c>
      <c r="F38" s="190">
        <f>SUM(F39:F43)</f>
        <v>123660</v>
      </c>
    </row>
    <row r="39" spans="1:6" ht="12" customHeight="1">
      <c r="A39" s="119"/>
      <c r="B39" s="76" t="s">
        <v>110</v>
      </c>
      <c r="C39" s="10" t="s">
        <v>69</v>
      </c>
      <c r="D39" s="291">
        <v>82912</v>
      </c>
      <c r="E39" s="291">
        <v>81927</v>
      </c>
      <c r="F39" s="54">
        <v>81855</v>
      </c>
    </row>
    <row r="40" spans="1:6" ht="12" customHeight="1">
      <c r="A40" s="120"/>
      <c r="B40" s="75" t="s">
        <v>111</v>
      </c>
      <c r="C40" s="8" t="s">
        <v>171</v>
      </c>
      <c r="D40" s="55">
        <v>20485</v>
      </c>
      <c r="E40" s="55">
        <v>19335</v>
      </c>
      <c r="F40" s="56">
        <v>19333</v>
      </c>
    </row>
    <row r="41" spans="1:6" ht="12" customHeight="1">
      <c r="A41" s="120"/>
      <c r="B41" s="75" t="s">
        <v>112</v>
      </c>
      <c r="C41" s="8" t="s">
        <v>129</v>
      </c>
      <c r="D41" s="55">
        <v>29678</v>
      </c>
      <c r="E41" s="55">
        <v>23867</v>
      </c>
      <c r="F41" s="56">
        <v>22472</v>
      </c>
    </row>
    <row r="42" spans="1:6" ht="12" customHeight="1">
      <c r="A42" s="120"/>
      <c r="B42" s="75" t="s">
        <v>113</v>
      </c>
      <c r="C42" s="8" t="s">
        <v>172</v>
      </c>
      <c r="D42" s="55"/>
      <c r="E42" s="55"/>
      <c r="F42" s="56"/>
    </row>
    <row r="43" spans="1:6" ht="12" customHeight="1" thickBot="1">
      <c r="A43" s="120"/>
      <c r="B43" s="75" t="s">
        <v>121</v>
      </c>
      <c r="C43" s="8" t="s">
        <v>173</v>
      </c>
      <c r="D43" s="55"/>
      <c r="E43" s="55"/>
      <c r="F43" s="56"/>
    </row>
    <row r="44" spans="1:6" ht="12" customHeight="1" thickBot="1">
      <c r="A44" s="88" t="s">
        <v>55</v>
      </c>
      <c r="B44" s="23"/>
      <c r="C44" s="66" t="s">
        <v>45</v>
      </c>
      <c r="D44" s="186">
        <f>SUM(D45:D48)</f>
        <v>0</v>
      </c>
      <c r="E44" s="186">
        <f>SUM(E45:E48)</f>
        <v>0</v>
      </c>
      <c r="F44" s="190">
        <f>SUM(F45:F48)</f>
        <v>0</v>
      </c>
    </row>
    <row r="45" spans="1:6" s="63" customFormat="1" ht="12" customHeight="1">
      <c r="A45" s="119"/>
      <c r="B45" s="76" t="s">
        <v>116</v>
      </c>
      <c r="C45" s="10" t="s">
        <v>239</v>
      </c>
      <c r="D45" s="291"/>
      <c r="E45" s="291"/>
      <c r="F45" s="54"/>
    </row>
    <row r="46" spans="1:6" ht="12" customHeight="1">
      <c r="A46" s="120"/>
      <c r="B46" s="75" t="s">
        <v>117</v>
      </c>
      <c r="C46" s="8" t="s">
        <v>175</v>
      </c>
      <c r="D46" s="55"/>
      <c r="E46" s="55"/>
      <c r="F46" s="56"/>
    </row>
    <row r="47" spans="1:6" ht="12" customHeight="1">
      <c r="A47" s="120"/>
      <c r="B47" s="75" t="s">
        <v>120</v>
      </c>
      <c r="C47" s="8" t="s">
        <v>77</v>
      </c>
      <c r="D47" s="55"/>
      <c r="E47" s="55"/>
      <c r="F47" s="56"/>
    </row>
    <row r="48" spans="1:6" ht="12" customHeight="1" thickBot="1">
      <c r="A48" s="120"/>
      <c r="B48" s="75" t="s">
        <v>128</v>
      </c>
      <c r="C48" s="8" t="s">
        <v>42</v>
      </c>
      <c r="D48" s="55"/>
      <c r="E48" s="55"/>
      <c r="F48" s="56"/>
    </row>
    <row r="49" spans="1:6" ht="12" customHeight="1" thickBot="1">
      <c r="A49" s="88" t="s">
        <v>56</v>
      </c>
      <c r="B49" s="23"/>
      <c r="C49" s="23" t="s">
        <v>43</v>
      </c>
      <c r="D49" s="193"/>
      <c r="E49" s="193"/>
      <c r="F49" s="192"/>
    </row>
    <row r="50" spans="1:6" s="62" customFormat="1" ht="12" customHeight="1" thickBot="1">
      <c r="A50" s="112" t="s">
        <v>57</v>
      </c>
      <c r="B50" s="213"/>
      <c r="C50" s="214" t="s">
        <v>46</v>
      </c>
      <c r="D50" s="193"/>
      <c r="E50" s="193"/>
      <c r="F50" s="192">
        <v>-210</v>
      </c>
    </row>
    <row r="51" spans="1:6" ht="15" customHeight="1" thickBot="1">
      <c r="A51" s="88" t="s">
        <v>58</v>
      </c>
      <c r="B51" s="109"/>
      <c r="C51" s="122" t="s">
        <v>44</v>
      </c>
      <c r="D51" s="329">
        <f>+D38+D44+D49+D50</f>
        <v>133075</v>
      </c>
      <c r="E51" s="329">
        <f>+E38+E44+E49+E50</f>
        <v>125129</v>
      </c>
      <c r="F51" s="209">
        <f>+F38+F44+F49+F50</f>
        <v>123450</v>
      </c>
    </row>
    <row r="52" spans="1:6" ht="13.5" thickBot="1">
      <c r="D52" s="210"/>
      <c r="E52" s="210"/>
      <c r="F52" s="210"/>
    </row>
    <row r="53" spans="1:6" ht="15" customHeight="1" thickBot="1">
      <c r="A53" s="125" t="s">
        <v>193</v>
      </c>
      <c r="B53" s="126"/>
      <c r="C53" s="127"/>
      <c r="D53" s="333"/>
      <c r="E53" s="333"/>
      <c r="F53" s="65"/>
    </row>
    <row r="54" spans="1:6" ht="14.25" customHeight="1" thickBot="1">
      <c r="A54" s="125" t="s">
        <v>194</v>
      </c>
      <c r="B54" s="126"/>
      <c r="C54" s="127"/>
      <c r="D54" s="333"/>
      <c r="E54" s="333"/>
      <c r="F54" s="65"/>
    </row>
  </sheetData>
  <sheetProtection password="CE16" sheet="1" objects="1" scenarios="1" selectLockedCells="1" selectUnlockedCells="1"/>
  <mergeCells count="6">
    <mergeCell ref="A7:F7"/>
    <mergeCell ref="A37:F37"/>
    <mergeCell ref="A2:B2"/>
    <mergeCell ref="A5:B5"/>
    <mergeCell ref="C2:E2"/>
    <mergeCell ref="C3:E3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4"/>
  <sheetViews>
    <sheetView workbookViewId="0">
      <selection activeCell="F50" sqref="F50"/>
    </sheetView>
  </sheetViews>
  <sheetFormatPr defaultRowHeight="12.75"/>
  <cols>
    <col min="1" max="1" width="9.6640625" style="123" customWidth="1"/>
    <col min="2" max="2" width="9.6640625" style="124" customWidth="1"/>
    <col min="3" max="3" width="59.33203125" style="124" customWidth="1"/>
    <col min="4" max="6" width="15.83203125" style="124" customWidth="1"/>
    <col min="7" max="16384" width="9.33203125" style="4"/>
  </cols>
  <sheetData>
    <row r="1" spans="1:6" s="2" customFormat="1" ht="21" customHeight="1" thickBot="1">
      <c r="A1" s="89"/>
      <c r="B1" s="90"/>
      <c r="C1" s="91"/>
      <c r="D1" s="128"/>
      <c r="E1" s="128"/>
      <c r="F1" s="128" t="s">
        <v>402</v>
      </c>
    </row>
    <row r="2" spans="1:6" s="59" customFormat="1" ht="25.5" customHeight="1">
      <c r="A2" s="516" t="s">
        <v>190</v>
      </c>
      <c r="B2" s="517"/>
      <c r="C2" s="528" t="s">
        <v>407</v>
      </c>
      <c r="D2" s="529"/>
      <c r="E2" s="530"/>
      <c r="F2" s="221" t="s">
        <v>80</v>
      </c>
    </row>
    <row r="3" spans="1:6" s="59" customFormat="1" ht="16.5" thickBot="1">
      <c r="A3" s="92" t="s">
        <v>189</v>
      </c>
      <c r="B3" s="93"/>
      <c r="C3" s="531"/>
      <c r="D3" s="532"/>
      <c r="E3" s="533"/>
      <c r="F3" s="222" t="s">
        <v>202</v>
      </c>
    </row>
    <row r="4" spans="1:6" s="60" customFormat="1" ht="15.95" customHeight="1" thickBot="1">
      <c r="A4" s="94"/>
      <c r="B4" s="94"/>
      <c r="C4" s="94"/>
      <c r="D4" s="95"/>
      <c r="E4" s="95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61" customFormat="1" ht="12" customHeight="1" thickBot="1">
      <c r="A8" s="86" t="s">
        <v>54</v>
      </c>
      <c r="B8" s="98"/>
      <c r="C8" s="99" t="s">
        <v>195</v>
      </c>
      <c r="D8" s="186">
        <f>SUM(D9:D16)</f>
        <v>30882</v>
      </c>
      <c r="E8" s="186">
        <f>SUM(E9:E16)</f>
        <v>30882</v>
      </c>
      <c r="F8" s="190">
        <f>SUM(F9:F16)</f>
        <v>11389</v>
      </c>
    </row>
    <row r="9" spans="1:6" s="61" customFormat="1" ht="12" customHeight="1">
      <c r="A9" s="102"/>
      <c r="B9" s="101" t="s">
        <v>110</v>
      </c>
      <c r="C9" s="11" t="s">
        <v>145</v>
      </c>
      <c r="D9" s="318"/>
      <c r="E9" s="318"/>
      <c r="F9" s="201"/>
    </row>
    <row r="10" spans="1:6" s="61" customFormat="1" ht="12" customHeight="1">
      <c r="A10" s="100"/>
      <c r="B10" s="101" t="s">
        <v>111</v>
      </c>
      <c r="C10" s="8" t="s">
        <v>146</v>
      </c>
      <c r="D10" s="188">
        <v>8185</v>
      </c>
      <c r="E10" s="184">
        <v>8185</v>
      </c>
      <c r="F10" s="188">
        <v>3882</v>
      </c>
    </row>
    <row r="11" spans="1:6" s="61" customFormat="1" ht="12" customHeight="1">
      <c r="A11" s="100"/>
      <c r="B11" s="101" t="s">
        <v>112</v>
      </c>
      <c r="C11" s="8" t="s">
        <v>147</v>
      </c>
      <c r="D11" s="188">
        <v>100</v>
      </c>
      <c r="E11" s="184">
        <v>100</v>
      </c>
      <c r="F11" s="188"/>
    </row>
    <row r="12" spans="1:6" s="61" customFormat="1" ht="12" customHeight="1">
      <c r="A12" s="100"/>
      <c r="B12" s="101" t="s">
        <v>113</v>
      </c>
      <c r="C12" s="8" t="s">
        <v>148</v>
      </c>
      <c r="D12" s="188">
        <v>6710</v>
      </c>
      <c r="E12" s="184">
        <v>6710</v>
      </c>
      <c r="F12" s="188">
        <v>4066</v>
      </c>
    </row>
    <row r="13" spans="1:6" s="61" customFormat="1" ht="12" customHeight="1">
      <c r="A13" s="100"/>
      <c r="B13" s="101" t="s">
        <v>131</v>
      </c>
      <c r="C13" s="7" t="s">
        <v>149</v>
      </c>
      <c r="D13" s="188">
        <v>2670</v>
      </c>
      <c r="E13" s="184">
        <v>2670</v>
      </c>
      <c r="F13" s="188">
        <v>1035</v>
      </c>
    </row>
    <row r="14" spans="1:6" s="61" customFormat="1" ht="12" customHeight="1">
      <c r="A14" s="103"/>
      <c r="B14" s="101" t="s">
        <v>114</v>
      </c>
      <c r="C14" s="8" t="s">
        <v>150</v>
      </c>
      <c r="D14" s="202">
        <v>4651</v>
      </c>
      <c r="E14" s="319">
        <v>4651</v>
      </c>
      <c r="F14" s="202">
        <v>2406</v>
      </c>
    </row>
    <row r="15" spans="1:6" s="62" customFormat="1" ht="12" customHeight="1">
      <c r="A15" s="100"/>
      <c r="B15" s="101" t="s">
        <v>115</v>
      </c>
      <c r="C15" s="8" t="s">
        <v>408</v>
      </c>
      <c r="D15" s="188">
        <v>8566</v>
      </c>
      <c r="E15" s="184">
        <v>8566</v>
      </c>
      <c r="F15" s="188"/>
    </row>
    <row r="16" spans="1:6" s="62" customFormat="1" ht="12" customHeight="1" thickBot="1">
      <c r="A16" s="104"/>
      <c r="B16" s="105" t="s">
        <v>122</v>
      </c>
      <c r="C16" s="7" t="s">
        <v>188</v>
      </c>
      <c r="D16" s="185"/>
      <c r="E16" s="185"/>
      <c r="F16" s="189"/>
    </row>
    <row r="17" spans="1:6" s="61" customFormat="1" ht="12" customHeight="1" thickBot="1">
      <c r="A17" s="86" t="s">
        <v>55</v>
      </c>
      <c r="B17" s="98"/>
      <c r="C17" s="99" t="s">
        <v>34</v>
      </c>
      <c r="D17" s="186">
        <f>SUM(D18:D21)</f>
        <v>0</v>
      </c>
      <c r="E17" s="186">
        <f>SUM(E18:E21)</f>
        <v>0</v>
      </c>
      <c r="F17" s="190">
        <f>SUM(F18:F21)</f>
        <v>0</v>
      </c>
    </row>
    <row r="18" spans="1:6" s="62" customFormat="1" ht="12" customHeight="1">
      <c r="A18" s="100"/>
      <c r="B18" s="101" t="s">
        <v>116</v>
      </c>
      <c r="C18" s="10" t="s">
        <v>30</v>
      </c>
      <c r="D18" s="184"/>
      <c r="E18" s="184"/>
      <c r="F18" s="188"/>
    </row>
    <row r="19" spans="1:6" s="62" customFormat="1" ht="12" customHeight="1">
      <c r="A19" s="100"/>
      <c r="B19" s="101" t="s">
        <v>117</v>
      </c>
      <c r="C19" s="8" t="s">
        <v>31</v>
      </c>
      <c r="D19" s="184"/>
      <c r="E19" s="184"/>
      <c r="F19" s="188"/>
    </row>
    <row r="20" spans="1:6" s="62" customFormat="1" ht="12" customHeight="1">
      <c r="A20" s="100"/>
      <c r="B20" s="101" t="s">
        <v>118</v>
      </c>
      <c r="C20" s="8" t="s">
        <v>32</v>
      </c>
      <c r="D20" s="184"/>
      <c r="E20" s="184"/>
      <c r="F20" s="188"/>
    </row>
    <row r="21" spans="1:6" s="62" customFormat="1" ht="12" customHeight="1" thickBot="1">
      <c r="A21" s="100"/>
      <c r="B21" s="101" t="s">
        <v>119</v>
      </c>
      <c r="C21" s="8" t="s">
        <v>31</v>
      </c>
      <c r="D21" s="184"/>
      <c r="E21" s="184"/>
      <c r="F21" s="188"/>
    </row>
    <row r="22" spans="1:6" s="62" customFormat="1" ht="12" customHeight="1" thickBot="1">
      <c r="A22" s="88" t="s">
        <v>56</v>
      </c>
      <c r="B22" s="66"/>
      <c r="C22" s="66" t="s">
        <v>35</v>
      </c>
      <c r="D22" s="186">
        <f>+D23+D24</f>
        <v>0</v>
      </c>
      <c r="E22" s="186">
        <f>+E23+E24</f>
        <v>0</v>
      </c>
      <c r="F22" s="190">
        <f>+F23+F24</f>
        <v>0</v>
      </c>
    </row>
    <row r="23" spans="1:6" s="62" customFormat="1" ht="12" customHeight="1">
      <c r="A23" s="195"/>
      <c r="B23" s="220" t="s">
        <v>91</v>
      </c>
      <c r="C23" s="69" t="s">
        <v>211</v>
      </c>
      <c r="D23" s="326"/>
      <c r="E23" s="326"/>
      <c r="F23" s="225"/>
    </row>
    <row r="24" spans="1:6" s="62" customFormat="1" ht="12" customHeight="1" thickBot="1">
      <c r="A24" s="218"/>
      <c r="B24" s="219" t="s">
        <v>92</v>
      </c>
      <c r="C24" s="70" t="s">
        <v>215</v>
      </c>
      <c r="D24" s="335"/>
      <c r="E24" s="335"/>
      <c r="F24" s="226"/>
    </row>
    <row r="25" spans="1:6" s="62" customFormat="1" ht="12" customHeight="1" thickBot="1">
      <c r="A25" s="88" t="s">
        <v>57</v>
      </c>
      <c r="B25" s="66"/>
      <c r="C25" s="66" t="s">
        <v>203</v>
      </c>
      <c r="D25" s="193"/>
      <c r="E25" s="193"/>
      <c r="F25" s="192"/>
    </row>
    <row r="26" spans="1:6" s="61" customFormat="1" ht="12" customHeight="1" thickBot="1">
      <c r="A26" s="88" t="s">
        <v>58</v>
      </c>
      <c r="B26" s="98"/>
      <c r="C26" s="66" t="s">
        <v>36</v>
      </c>
      <c r="D26" s="193">
        <f>SUM(D27:D28)</f>
        <v>17748</v>
      </c>
      <c r="E26" s="193">
        <f>SUM(E27:E28)</f>
        <v>17748</v>
      </c>
      <c r="F26" s="193">
        <f>SUM(F27:F28)</f>
        <v>0</v>
      </c>
    </row>
    <row r="27" spans="1:6" s="61" customFormat="1" ht="12" customHeight="1" thickBot="1">
      <c r="A27" s="88"/>
      <c r="B27" s="98">
        <v>5.0999999999999996</v>
      </c>
      <c r="C27" s="66" t="s">
        <v>300</v>
      </c>
      <c r="D27" s="193"/>
      <c r="E27" s="193"/>
      <c r="F27" s="192"/>
    </row>
    <row r="28" spans="1:6" s="61" customFormat="1" ht="12" customHeight="1" thickBot="1">
      <c r="A28" s="88"/>
      <c r="B28" s="98"/>
      <c r="C28" s="66" t="s">
        <v>301</v>
      </c>
      <c r="D28" s="193">
        <v>17748</v>
      </c>
      <c r="E28" s="193">
        <v>17748</v>
      </c>
      <c r="F28" s="192"/>
    </row>
    <row r="29" spans="1:6" s="61" customFormat="1" ht="12" customHeight="1" thickBot="1">
      <c r="A29" s="86" t="s">
        <v>59</v>
      </c>
      <c r="B29" s="79"/>
      <c r="C29" s="66" t="s">
        <v>41</v>
      </c>
      <c r="D29" s="186">
        <f>+D8+D17+D22+D25+D26</f>
        <v>48630</v>
      </c>
      <c r="E29" s="186">
        <f>+E8+E17+E22+E25+E26</f>
        <v>48630</v>
      </c>
      <c r="F29" s="190">
        <f>+F8+F17+F22+F25+F26</f>
        <v>11389</v>
      </c>
    </row>
    <row r="30" spans="1:6" s="61" customFormat="1" ht="12" customHeight="1" thickBot="1">
      <c r="A30" s="215" t="s">
        <v>60</v>
      </c>
      <c r="B30" s="223"/>
      <c r="C30" s="217" t="s">
        <v>37</v>
      </c>
      <c r="D30" s="325">
        <f>+D31+D32</f>
        <v>0</v>
      </c>
      <c r="E30" s="325">
        <f>+E31+E32</f>
        <v>0</v>
      </c>
      <c r="F30" s="207">
        <f>+F31+F32</f>
        <v>0</v>
      </c>
    </row>
    <row r="31" spans="1:6" s="61" customFormat="1" ht="12" customHeight="1">
      <c r="A31" s="102"/>
      <c r="B31" s="77" t="s">
        <v>104</v>
      </c>
      <c r="C31" s="69" t="s">
        <v>269</v>
      </c>
      <c r="D31" s="326"/>
      <c r="E31" s="326"/>
      <c r="F31" s="225"/>
    </row>
    <row r="32" spans="1:6" s="62" customFormat="1" ht="12" customHeight="1" thickBot="1">
      <c r="A32" s="224"/>
      <c r="B32" s="78" t="s">
        <v>105</v>
      </c>
      <c r="C32" s="216" t="s">
        <v>38</v>
      </c>
      <c r="D32" s="57"/>
      <c r="E32" s="57"/>
      <c r="F32" s="58"/>
    </row>
    <row r="33" spans="1:6" s="62" customFormat="1" ht="12" customHeight="1" thickBot="1">
      <c r="A33" s="112" t="s">
        <v>61</v>
      </c>
      <c r="B33" s="213"/>
      <c r="C33" s="214" t="s">
        <v>39</v>
      </c>
      <c r="D33" s="193"/>
      <c r="E33" s="193"/>
      <c r="F33" s="192"/>
    </row>
    <row r="34" spans="1:6" s="62" customFormat="1" ht="15" customHeight="1" thickBot="1">
      <c r="A34" s="112" t="s">
        <v>62</v>
      </c>
      <c r="B34" s="113"/>
      <c r="C34" s="114" t="s">
        <v>40</v>
      </c>
      <c r="D34" s="329">
        <f>+D29+D30+D33</f>
        <v>48630</v>
      </c>
      <c r="E34" s="329">
        <f>+E29+E30+E33</f>
        <v>48630</v>
      </c>
      <c r="F34" s="209">
        <f>+F29+F30+F33</f>
        <v>11389</v>
      </c>
    </row>
    <row r="35" spans="1:6" s="62" customFormat="1" ht="15" customHeight="1">
      <c r="A35" s="115"/>
      <c r="B35" s="115"/>
      <c r="C35" s="116"/>
      <c r="D35" s="205"/>
      <c r="E35" s="205"/>
      <c r="F35" s="205"/>
    </row>
    <row r="36" spans="1:6" ht="13.5" thickBot="1">
      <c r="A36" s="117"/>
      <c r="B36" s="118"/>
      <c r="C36" s="118"/>
      <c r="D36" s="206"/>
      <c r="E36" s="206"/>
      <c r="F36" s="206"/>
    </row>
    <row r="37" spans="1:6" s="53" customFormat="1" ht="16.5" customHeight="1" thickBot="1">
      <c r="A37" s="518" t="s">
        <v>76</v>
      </c>
      <c r="B37" s="520"/>
      <c r="C37" s="520"/>
      <c r="D37" s="520"/>
      <c r="E37" s="520"/>
      <c r="F37" s="521"/>
    </row>
    <row r="38" spans="1:6" s="63" customFormat="1" ht="12" customHeight="1" thickBot="1">
      <c r="A38" s="88" t="s">
        <v>54</v>
      </c>
      <c r="B38" s="23"/>
      <c r="C38" s="66" t="s">
        <v>29</v>
      </c>
      <c r="D38" s="186">
        <f>SUM(D39:D43)</f>
        <v>48629</v>
      </c>
      <c r="E38" s="186">
        <f>SUM(E39:E43)</f>
        <v>49071</v>
      </c>
      <c r="F38" s="190">
        <f>SUM(F39:F43)</f>
        <v>23388</v>
      </c>
    </row>
    <row r="39" spans="1:6" ht="12" customHeight="1">
      <c r="A39" s="119"/>
      <c r="B39" s="76" t="s">
        <v>110</v>
      </c>
      <c r="C39" s="10" t="s">
        <v>69</v>
      </c>
      <c r="D39" s="291">
        <v>12527</v>
      </c>
      <c r="E39" s="291">
        <v>12853</v>
      </c>
      <c r="F39" s="54">
        <v>5212</v>
      </c>
    </row>
    <row r="40" spans="1:6" ht="12" customHeight="1">
      <c r="A40" s="120"/>
      <c r="B40" s="75" t="s">
        <v>111</v>
      </c>
      <c r="C40" s="8" t="s">
        <v>171</v>
      </c>
      <c r="D40" s="55">
        <v>2977</v>
      </c>
      <c r="E40" s="55">
        <v>3093</v>
      </c>
      <c r="F40" s="56">
        <v>1333</v>
      </c>
    </row>
    <row r="41" spans="1:6" ht="12" customHeight="1">
      <c r="A41" s="120"/>
      <c r="B41" s="75" t="s">
        <v>112</v>
      </c>
      <c r="C41" s="8" t="s">
        <v>129</v>
      </c>
      <c r="D41" s="55">
        <v>33125</v>
      </c>
      <c r="E41" s="55">
        <v>33125</v>
      </c>
      <c r="F41" s="56">
        <v>16843</v>
      </c>
    </row>
    <row r="42" spans="1:6" ht="12" customHeight="1">
      <c r="A42" s="120"/>
      <c r="B42" s="75" t="s">
        <v>113</v>
      </c>
      <c r="C42" s="8" t="s">
        <v>172</v>
      </c>
      <c r="D42" s="55"/>
      <c r="E42" s="55"/>
      <c r="F42" s="56"/>
    </row>
    <row r="43" spans="1:6" ht="12" customHeight="1" thickBot="1">
      <c r="A43" s="120"/>
      <c r="B43" s="75" t="s">
        <v>121</v>
      </c>
      <c r="C43" s="8" t="s">
        <v>173</v>
      </c>
      <c r="D43" s="55"/>
      <c r="E43" s="55"/>
      <c r="F43" s="56"/>
    </row>
    <row r="44" spans="1:6" ht="12" customHeight="1" thickBot="1">
      <c r="A44" s="88" t="s">
        <v>55</v>
      </c>
      <c r="B44" s="23"/>
      <c r="C44" s="66" t="s">
        <v>45</v>
      </c>
      <c r="D44" s="186">
        <f>SUM(D45:D48)</f>
        <v>0</v>
      </c>
      <c r="E44" s="186">
        <f>SUM(E45:E48)</f>
        <v>0</v>
      </c>
      <c r="F44" s="190">
        <f>SUM(F45:F48)</f>
        <v>0</v>
      </c>
    </row>
    <row r="45" spans="1:6" s="63" customFormat="1" ht="12" customHeight="1">
      <c r="A45" s="119"/>
      <c r="B45" s="76" t="s">
        <v>116</v>
      </c>
      <c r="C45" s="10" t="s">
        <v>239</v>
      </c>
      <c r="D45" s="291"/>
      <c r="E45" s="291"/>
      <c r="F45" s="54"/>
    </row>
    <row r="46" spans="1:6" ht="12" customHeight="1">
      <c r="A46" s="120"/>
      <c r="B46" s="75" t="s">
        <v>117</v>
      </c>
      <c r="C46" s="8" t="s">
        <v>175</v>
      </c>
      <c r="D46" s="55"/>
      <c r="E46" s="55"/>
      <c r="F46" s="56"/>
    </row>
    <row r="47" spans="1:6" ht="12" customHeight="1">
      <c r="A47" s="120"/>
      <c r="B47" s="75" t="s">
        <v>120</v>
      </c>
      <c r="C47" s="8" t="s">
        <v>77</v>
      </c>
      <c r="D47" s="55"/>
      <c r="E47" s="55"/>
      <c r="F47" s="56"/>
    </row>
    <row r="48" spans="1:6" ht="12" customHeight="1" thickBot="1">
      <c r="A48" s="120"/>
      <c r="B48" s="75" t="s">
        <v>128</v>
      </c>
      <c r="C48" s="8" t="s">
        <v>42</v>
      </c>
      <c r="D48" s="55"/>
      <c r="E48" s="55"/>
      <c r="F48" s="56"/>
    </row>
    <row r="49" spans="1:6" ht="12" customHeight="1" thickBot="1">
      <c r="A49" s="88" t="s">
        <v>56</v>
      </c>
      <c r="B49" s="23"/>
      <c r="C49" s="23" t="s">
        <v>43</v>
      </c>
      <c r="D49" s="193"/>
      <c r="E49" s="193"/>
      <c r="F49" s="192"/>
    </row>
    <row r="50" spans="1:6" s="62" customFormat="1" ht="12" customHeight="1" thickBot="1">
      <c r="A50" s="112" t="s">
        <v>57</v>
      </c>
      <c r="B50" s="213"/>
      <c r="C50" s="214" t="s">
        <v>46</v>
      </c>
      <c r="D50" s="193"/>
      <c r="E50" s="193"/>
      <c r="F50" s="192"/>
    </row>
    <row r="51" spans="1:6" ht="15" customHeight="1" thickBot="1">
      <c r="A51" s="88" t="s">
        <v>58</v>
      </c>
      <c r="B51" s="109"/>
      <c r="C51" s="122" t="s">
        <v>44</v>
      </c>
      <c r="D51" s="329">
        <f>+D38+D44+D49+D50</f>
        <v>48629</v>
      </c>
      <c r="E51" s="329">
        <f>+E38+E44+E49+E50</f>
        <v>49071</v>
      </c>
      <c r="F51" s="209">
        <f>+F38+F44+F49+F50</f>
        <v>23388</v>
      </c>
    </row>
    <row r="52" spans="1:6" ht="13.5" thickBot="1">
      <c r="D52" s="210"/>
      <c r="E52" s="210"/>
      <c r="F52" s="210"/>
    </row>
    <row r="53" spans="1:6" ht="15" customHeight="1" thickBot="1">
      <c r="A53" s="125" t="s">
        <v>193</v>
      </c>
      <c r="B53" s="126"/>
      <c r="C53" s="127"/>
      <c r="D53" s="333"/>
      <c r="E53" s="333"/>
      <c r="F53" s="65"/>
    </row>
    <row r="54" spans="1:6" ht="14.25" customHeight="1" thickBot="1">
      <c r="A54" s="125" t="s">
        <v>194</v>
      </c>
      <c r="B54" s="126"/>
      <c r="C54" s="127"/>
      <c r="D54" s="333"/>
      <c r="E54" s="333"/>
      <c r="F54" s="65"/>
    </row>
  </sheetData>
  <sheetProtection formatCells="0"/>
  <mergeCells count="6">
    <mergeCell ref="A37:F37"/>
    <mergeCell ref="A2:B2"/>
    <mergeCell ref="C2:E2"/>
    <mergeCell ref="C3:E3"/>
    <mergeCell ref="A5:B5"/>
    <mergeCell ref="A7:F7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4"/>
  <dimension ref="A1:L103"/>
  <sheetViews>
    <sheetView topLeftCell="A70" zoomScale="115" workbookViewId="0">
      <selection activeCell="C39" sqref="C39:F39"/>
    </sheetView>
  </sheetViews>
  <sheetFormatPr defaultRowHeight="12.75"/>
  <cols>
    <col min="1" max="1" width="9.6640625" style="246" customWidth="1"/>
    <col min="2" max="2" width="9.6640625" style="247" customWidth="1"/>
    <col min="3" max="3" width="59.33203125" style="247" customWidth="1"/>
    <col min="4" max="6" width="15.83203125" style="248" customWidth="1"/>
    <col min="7" max="16384" width="9.33203125" style="4"/>
  </cols>
  <sheetData>
    <row r="1" spans="1:6" s="2" customFormat="1" ht="16.5" customHeight="1" thickBot="1">
      <c r="A1" s="89"/>
      <c r="B1" s="90"/>
      <c r="C1" s="91"/>
      <c r="D1" s="128"/>
      <c r="E1" s="128"/>
      <c r="F1" s="128" t="s">
        <v>401</v>
      </c>
    </row>
    <row r="2" spans="1:6" s="59" customFormat="1" ht="15.75">
      <c r="A2" s="516" t="s">
        <v>198</v>
      </c>
      <c r="B2" s="517"/>
      <c r="C2" s="528" t="s">
        <v>351</v>
      </c>
      <c r="D2" s="529"/>
      <c r="E2" s="530"/>
      <c r="F2" s="199" t="s">
        <v>70</v>
      </c>
    </row>
    <row r="3" spans="1:6" s="59" customFormat="1" ht="16.5" thickBot="1">
      <c r="A3" s="92" t="s">
        <v>189</v>
      </c>
      <c r="B3" s="93"/>
      <c r="C3" s="534"/>
      <c r="D3" s="535"/>
      <c r="E3" s="536"/>
      <c r="F3" s="200" t="s">
        <v>71</v>
      </c>
    </row>
    <row r="4" spans="1:6" s="60" customFormat="1" ht="15.95" customHeight="1" thickBot="1">
      <c r="A4" s="94"/>
      <c r="B4" s="94"/>
      <c r="C4" s="94"/>
      <c r="D4" s="95"/>
      <c r="E4" s="95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413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53" customFormat="1" ht="12" customHeight="1" thickBot="1">
      <c r="A8" s="86" t="s">
        <v>54</v>
      </c>
      <c r="B8" s="98"/>
      <c r="C8" s="294" t="s">
        <v>192</v>
      </c>
      <c r="D8" s="186">
        <f>+D9+D14</f>
        <v>392567</v>
      </c>
      <c r="E8" s="186">
        <f>+E9+E14</f>
        <v>433535</v>
      </c>
      <c r="F8" s="190">
        <f>+F9+F14</f>
        <v>433535</v>
      </c>
    </row>
    <row r="9" spans="1:6" s="61" customFormat="1" ht="12" customHeight="1" thickBot="1">
      <c r="A9" s="86" t="s">
        <v>55</v>
      </c>
      <c r="B9" s="98"/>
      <c r="C9" s="295" t="s">
        <v>5</v>
      </c>
      <c r="D9" s="186">
        <f>SUM(D10:D13)</f>
        <v>323000</v>
      </c>
      <c r="E9" s="186">
        <f>SUM(E10:E13)</f>
        <v>344986</v>
      </c>
      <c r="F9" s="190">
        <f>SUM(F10:F13)</f>
        <v>344986</v>
      </c>
    </row>
    <row r="10" spans="1:6" s="62" customFormat="1" ht="12" customHeight="1">
      <c r="A10" s="100"/>
      <c r="B10" s="101" t="s">
        <v>116</v>
      </c>
      <c r="C10" s="296" t="s">
        <v>75</v>
      </c>
      <c r="D10" s="262">
        <v>313000</v>
      </c>
      <c r="E10" s="262">
        <v>340143</v>
      </c>
      <c r="F10" s="188">
        <v>340144</v>
      </c>
    </row>
    <row r="11" spans="1:6" s="62" customFormat="1" ht="12" customHeight="1">
      <c r="A11" s="100"/>
      <c r="B11" s="101" t="s">
        <v>117</v>
      </c>
      <c r="C11" s="297" t="s">
        <v>90</v>
      </c>
      <c r="D11" s="262"/>
      <c r="E11" s="262"/>
      <c r="F11" s="188"/>
    </row>
    <row r="12" spans="1:6" s="62" customFormat="1" ht="12" customHeight="1">
      <c r="A12" s="100"/>
      <c r="B12" s="101" t="s">
        <v>118</v>
      </c>
      <c r="C12" s="297" t="s">
        <v>138</v>
      </c>
      <c r="D12" s="262">
        <v>10000</v>
      </c>
      <c r="E12" s="262">
        <v>4220</v>
      </c>
      <c r="F12" s="188">
        <v>4219</v>
      </c>
    </row>
    <row r="13" spans="1:6" s="62" customFormat="1" ht="12" customHeight="1" thickBot="1">
      <c r="A13" s="100"/>
      <c r="B13" s="101" t="s">
        <v>119</v>
      </c>
      <c r="C13" s="298" t="s">
        <v>139</v>
      </c>
      <c r="D13" s="184"/>
      <c r="E13" s="184">
        <v>623</v>
      </c>
      <c r="F13" s="188">
        <v>623</v>
      </c>
    </row>
    <row r="14" spans="1:6" s="61" customFormat="1" ht="12" customHeight="1" thickBot="1">
      <c r="A14" s="86" t="s">
        <v>56</v>
      </c>
      <c r="B14" s="98"/>
      <c r="C14" s="295" t="s">
        <v>140</v>
      </c>
      <c r="D14" s="186">
        <f>SUM(D15:D22)</f>
        <v>69567</v>
      </c>
      <c r="E14" s="186">
        <f>SUM(E15:E22)</f>
        <v>88549</v>
      </c>
      <c r="F14" s="190">
        <f>SUM(F15:F22)</f>
        <v>88549</v>
      </c>
    </row>
    <row r="15" spans="1:6" s="61" customFormat="1" ht="12" customHeight="1">
      <c r="A15" s="102"/>
      <c r="B15" s="101" t="s">
        <v>91</v>
      </c>
      <c r="C15" s="296" t="s">
        <v>145</v>
      </c>
      <c r="D15" s="318"/>
      <c r="E15" s="318">
        <v>11503</v>
      </c>
      <c r="F15" s="201">
        <v>11503</v>
      </c>
    </row>
    <row r="16" spans="1:6" s="61" customFormat="1" ht="12" customHeight="1">
      <c r="A16" s="100"/>
      <c r="B16" s="101" t="s">
        <v>92</v>
      </c>
      <c r="C16" s="297" t="s">
        <v>146</v>
      </c>
      <c r="D16" s="262">
        <v>13585</v>
      </c>
      <c r="E16" s="262">
        <v>4656</v>
      </c>
      <c r="F16" s="188">
        <v>4656</v>
      </c>
    </row>
    <row r="17" spans="1:6" s="61" customFormat="1" ht="12" customHeight="1">
      <c r="A17" s="100"/>
      <c r="B17" s="101" t="s">
        <v>93</v>
      </c>
      <c r="C17" s="297" t="s">
        <v>147</v>
      </c>
      <c r="D17" s="262">
        <v>25280</v>
      </c>
      <c r="E17" s="262">
        <v>35936</v>
      </c>
      <c r="F17" s="188">
        <v>35943</v>
      </c>
    </row>
    <row r="18" spans="1:6" s="61" customFormat="1" ht="12" customHeight="1">
      <c r="A18" s="100"/>
      <c r="B18" s="101" t="s">
        <v>94</v>
      </c>
      <c r="C18" s="297" t="s">
        <v>148</v>
      </c>
      <c r="D18" s="262">
        <v>6962</v>
      </c>
      <c r="E18" s="262">
        <v>7698</v>
      </c>
      <c r="F18" s="188">
        <v>7692</v>
      </c>
    </row>
    <row r="19" spans="1:6" s="61" customFormat="1" ht="12" customHeight="1">
      <c r="A19" s="100"/>
      <c r="B19" s="101" t="s">
        <v>141</v>
      </c>
      <c r="C19" s="297" t="s">
        <v>400</v>
      </c>
      <c r="D19" s="264">
        <v>8630</v>
      </c>
      <c r="E19" s="264">
        <v>4134</v>
      </c>
      <c r="F19" s="188">
        <v>4134</v>
      </c>
    </row>
    <row r="20" spans="1:6" s="61" customFormat="1" ht="12" customHeight="1">
      <c r="A20" s="103"/>
      <c r="B20" s="101" t="s">
        <v>142</v>
      </c>
      <c r="C20" s="297" t="s">
        <v>204</v>
      </c>
      <c r="D20" s="262">
        <v>8440</v>
      </c>
      <c r="E20" s="262">
        <v>21360</v>
      </c>
      <c r="F20" s="202">
        <v>21358</v>
      </c>
    </row>
    <row r="21" spans="1:6" s="62" customFormat="1" ht="12" customHeight="1">
      <c r="A21" s="100"/>
      <c r="B21" s="101" t="s">
        <v>143</v>
      </c>
      <c r="C21" s="297" t="s">
        <v>151</v>
      </c>
      <c r="D21" s="262">
        <v>1400</v>
      </c>
      <c r="E21" s="262">
        <v>1237</v>
      </c>
      <c r="F21" s="188">
        <v>1238</v>
      </c>
    </row>
    <row r="22" spans="1:6" s="62" customFormat="1" ht="12" customHeight="1" thickBot="1">
      <c r="A22" s="104"/>
      <c r="B22" s="105" t="s">
        <v>144</v>
      </c>
      <c r="C22" s="298" t="s">
        <v>152</v>
      </c>
      <c r="D22" s="265">
        <v>5270</v>
      </c>
      <c r="E22" s="265">
        <v>2025</v>
      </c>
      <c r="F22" s="189">
        <v>2025</v>
      </c>
    </row>
    <row r="23" spans="1:6" s="62" customFormat="1" ht="12" customHeight="1" thickBot="1">
      <c r="A23" s="86" t="s">
        <v>57</v>
      </c>
      <c r="B23" s="106"/>
      <c r="C23" s="295" t="s">
        <v>205</v>
      </c>
      <c r="D23" s="193"/>
      <c r="E23" s="193"/>
      <c r="F23" s="192"/>
    </row>
    <row r="24" spans="1:6" s="61" customFormat="1" ht="12" customHeight="1" thickBot="1">
      <c r="A24" s="86" t="s">
        <v>58</v>
      </c>
      <c r="B24" s="98"/>
      <c r="C24" s="295" t="s">
        <v>6</v>
      </c>
      <c r="D24" s="186">
        <f>SUM(D25:D32)</f>
        <v>293521</v>
      </c>
      <c r="E24" s="186">
        <f>SUM(E25:E33)</f>
        <v>355186</v>
      </c>
      <c r="F24" s="190">
        <f>SUM(F25:F33)</f>
        <v>355186</v>
      </c>
    </row>
    <row r="25" spans="1:6" s="62" customFormat="1" ht="12" customHeight="1">
      <c r="A25" s="100"/>
      <c r="B25" s="101" t="s">
        <v>95</v>
      </c>
      <c r="C25" s="363" t="s">
        <v>360</v>
      </c>
      <c r="D25" s="267">
        <v>124031</v>
      </c>
      <c r="E25" s="267">
        <v>128500</v>
      </c>
      <c r="F25" s="56">
        <v>128500</v>
      </c>
    </row>
    <row r="26" spans="1:6" s="62" customFormat="1" ht="12" customHeight="1">
      <c r="A26" s="100"/>
      <c r="B26" s="101" t="s">
        <v>96</v>
      </c>
      <c r="C26" s="364" t="s">
        <v>361</v>
      </c>
      <c r="D26" s="262">
        <v>55647</v>
      </c>
      <c r="E26" s="262">
        <v>53004</v>
      </c>
      <c r="F26" s="56">
        <v>53004</v>
      </c>
    </row>
    <row r="27" spans="1:6" s="62" customFormat="1" ht="12" customHeight="1">
      <c r="A27" s="100"/>
      <c r="B27" s="101" t="s">
        <v>97</v>
      </c>
      <c r="C27" s="364" t="s">
        <v>362</v>
      </c>
      <c r="D27" s="262">
        <v>9982</v>
      </c>
      <c r="E27" s="262">
        <v>9982</v>
      </c>
      <c r="F27" s="56">
        <v>9982</v>
      </c>
    </row>
    <row r="28" spans="1:6" s="62" customFormat="1" ht="12" customHeight="1">
      <c r="A28" s="100"/>
      <c r="B28" s="101" t="s">
        <v>155</v>
      </c>
      <c r="C28" s="364" t="s">
        <v>363</v>
      </c>
      <c r="D28" s="268">
        <v>25091</v>
      </c>
      <c r="E28" s="268">
        <v>26563</v>
      </c>
      <c r="F28" s="56">
        <v>26563</v>
      </c>
    </row>
    <row r="29" spans="1:6" s="62" customFormat="1" ht="12" customHeight="1">
      <c r="A29" s="100"/>
      <c r="B29" s="101" t="s">
        <v>156</v>
      </c>
      <c r="C29" s="364" t="s">
        <v>364</v>
      </c>
      <c r="D29" s="268">
        <v>4047</v>
      </c>
      <c r="E29" s="268">
        <v>4047</v>
      </c>
      <c r="F29" s="56">
        <v>4047</v>
      </c>
    </row>
    <row r="30" spans="1:6" s="62" customFormat="1" ht="12" customHeight="1">
      <c r="A30" s="100"/>
      <c r="B30" s="101" t="s">
        <v>157</v>
      </c>
      <c r="C30" s="364" t="s">
        <v>365</v>
      </c>
      <c r="D30" s="262">
        <v>49477</v>
      </c>
      <c r="E30" s="262">
        <v>87361</v>
      </c>
      <c r="F30" s="56">
        <v>87361</v>
      </c>
    </row>
    <row r="31" spans="1:6" s="62" customFormat="1" ht="12" customHeight="1">
      <c r="A31" s="100"/>
      <c r="B31" s="101" t="s">
        <v>158</v>
      </c>
      <c r="C31" s="364" t="s">
        <v>297</v>
      </c>
      <c r="D31" s="269">
        <v>1000</v>
      </c>
      <c r="E31" s="269"/>
      <c r="F31" s="56"/>
    </row>
    <row r="32" spans="1:6" s="62" customFormat="1" ht="12" customHeight="1">
      <c r="A32" s="104"/>
      <c r="B32" s="105" t="s">
        <v>159</v>
      </c>
      <c r="C32" s="365" t="s">
        <v>366</v>
      </c>
      <c r="D32" s="269">
        <v>24246</v>
      </c>
      <c r="E32" s="269">
        <v>37937</v>
      </c>
      <c r="F32" s="203">
        <v>37937</v>
      </c>
    </row>
    <row r="33" spans="1:6" s="62" customFormat="1" ht="12" customHeight="1" thickBot="1">
      <c r="A33" s="103"/>
      <c r="B33" s="396" t="s">
        <v>419</v>
      </c>
      <c r="C33" s="397" t="s">
        <v>420</v>
      </c>
      <c r="D33" s="275"/>
      <c r="E33" s="275">
        <v>7792</v>
      </c>
      <c r="F33" s="398">
        <v>7792</v>
      </c>
    </row>
    <row r="34" spans="1:6" s="62" customFormat="1" ht="12" customHeight="1" thickBot="1">
      <c r="A34" s="88" t="s">
        <v>59</v>
      </c>
      <c r="B34" s="66"/>
      <c r="C34" s="294" t="s">
        <v>281</v>
      </c>
      <c r="D34" s="186">
        <f>+D35+D41</f>
        <v>494930</v>
      </c>
      <c r="E34" s="186">
        <f>+E35+E41</f>
        <v>509802</v>
      </c>
      <c r="F34" s="190">
        <f>+F35+F41</f>
        <v>127792</v>
      </c>
    </row>
    <row r="35" spans="1:6" s="62" customFormat="1" ht="12" customHeight="1">
      <c r="A35" s="102"/>
      <c r="B35" s="77" t="s">
        <v>98</v>
      </c>
      <c r="C35" s="300" t="s">
        <v>272</v>
      </c>
      <c r="D35" s="321">
        <f>SUM(D36:D40)</f>
        <v>14441</v>
      </c>
      <c r="E35" s="321">
        <f>SUM(E36:E40)</f>
        <v>28693</v>
      </c>
      <c r="F35" s="212">
        <f>SUM(F36:F40)</f>
        <v>34342</v>
      </c>
    </row>
    <row r="36" spans="1:6" s="62" customFormat="1" ht="12" customHeight="1">
      <c r="A36" s="100"/>
      <c r="B36" s="75" t="s">
        <v>100</v>
      </c>
      <c r="C36" s="364" t="s">
        <v>367</v>
      </c>
      <c r="D36" s="269">
        <v>3500</v>
      </c>
      <c r="E36" s="269">
        <v>3500</v>
      </c>
      <c r="F36" s="188">
        <v>4159</v>
      </c>
    </row>
    <row r="37" spans="1:6" s="62" customFormat="1" ht="12" customHeight="1">
      <c r="A37" s="100"/>
      <c r="B37" s="75" t="s">
        <v>101</v>
      </c>
      <c r="C37" s="364" t="s">
        <v>368</v>
      </c>
      <c r="D37" s="269">
        <v>2527</v>
      </c>
      <c r="E37" s="269">
        <v>2527</v>
      </c>
      <c r="F37" s="188">
        <v>889</v>
      </c>
    </row>
    <row r="38" spans="1:6" s="62" customFormat="1" ht="12" customHeight="1">
      <c r="A38" s="100"/>
      <c r="B38" s="75" t="s">
        <v>102</v>
      </c>
      <c r="C38" s="364" t="s">
        <v>369</v>
      </c>
      <c r="D38" s="269">
        <v>8414</v>
      </c>
      <c r="E38" s="269">
        <v>8414</v>
      </c>
      <c r="F38" s="188">
        <v>3861</v>
      </c>
    </row>
    <row r="39" spans="1:6" s="62" customFormat="1" ht="12" customHeight="1">
      <c r="A39" s="100"/>
      <c r="B39" s="75" t="s">
        <v>103</v>
      </c>
      <c r="C39" s="297" t="s">
        <v>490</v>
      </c>
      <c r="D39" s="184"/>
      <c r="E39" s="184"/>
      <c r="F39" s="188">
        <v>7338</v>
      </c>
    </row>
    <row r="40" spans="1:6" s="62" customFormat="1" ht="12" customHeight="1">
      <c r="A40" s="100"/>
      <c r="B40" s="75" t="s">
        <v>161</v>
      </c>
      <c r="C40" s="297" t="s">
        <v>273</v>
      </c>
      <c r="D40" s="184"/>
      <c r="E40" s="184">
        <v>14252</v>
      </c>
      <c r="F40" s="188">
        <v>18095</v>
      </c>
    </row>
    <row r="41" spans="1:6" s="62" customFormat="1" ht="12" customHeight="1">
      <c r="A41" s="100"/>
      <c r="B41" s="75" t="s">
        <v>99</v>
      </c>
      <c r="C41" s="301" t="s">
        <v>274</v>
      </c>
      <c r="D41" s="191">
        <f>SUM(D42:D46)</f>
        <v>480489</v>
      </c>
      <c r="E41" s="191">
        <f>SUM(E42:E46)</f>
        <v>481109</v>
      </c>
      <c r="F41" s="211">
        <f>SUM(F42:F46)</f>
        <v>93450</v>
      </c>
    </row>
    <row r="42" spans="1:6" s="62" customFormat="1" ht="12" customHeight="1">
      <c r="A42" s="100"/>
      <c r="B42" s="75" t="s">
        <v>106</v>
      </c>
      <c r="C42" s="297" t="s">
        <v>206</v>
      </c>
      <c r="D42" s="184"/>
      <c r="E42" s="184"/>
      <c r="F42" s="188"/>
    </row>
    <row r="43" spans="1:6" s="62" customFormat="1" ht="12" customHeight="1">
      <c r="A43" s="100"/>
      <c r="B43" s="75" t="s">
        <v>107</v>
      </c>
      <c r="C43" s="297" t="s">
        <v>207</v>
      </c>
      <c r="D43" s="269">
        <v>3504</v>
      </c>
      <c r="E43" s="269">
        <v>3504</v>
      </c>
      <c r="F43" s="188"/>
    </row>
    <row r="44" spans="1:6" s="62" customFormat="1" ht="12" customHeight="1">
      <c r="A44" s="100"/>
      <c r="B44" s="75" t="s">
        <v>108</v>
      </c>
      <c r="C44" s="297" t="s">
        <v>208</v>
      </c>
      <c r="D44" s="269"/>
      <c r="E44" s="269"/>
      <c r="F44" s="188"/>
    </row>
    <row r="45" spans="1:6" s="62" customFormat="1" ht="12" customHeight="1">
      <c r="A45" s="100"/>
      <c r="B45" s="75" t="s">
        <v>109</v>
      </c>
      <c r="C45" s="297" t="s">
        <v>209</v>
      </c>
      <c r="D45" s="269">
        <v>476985</v>
      </c>
      <c r="E45" s="269">
        <v>476985</v>
      </c>
      <c r="F45" s="188">
        <v>92830</v>
      </c>
    </row>
    <row r="46" spans="1:6" s="62" customFormat="1" ht="12" customHeight="1" thickBot="1">
      <c r="A46" s="107"/>
      <c r="B46" s="78" t="s">
        <v>162</v>
      </c>
      <c r="C46" s="298" t="s">
        <v>275</v>
      </c>
      <c r="D46" s="272"/>
      <c r="E46" s="272">
        <v>620</v>
      </c>
      <c r="F46" s="204">
        <v>620</v>
      </c>
    </row>
    <row r="47" spans="1:6" s="61" customFormat="1" ht="12" customHeight="1" thickBot="1">
      <c r="A47" s="88" t="s">
        <v>60</v>
      </c>
      <c r="B47" s="98"/>
      <c r="C47" s="295" t="s">
        <v>210</v>
      </c>
      <c r="D47" s="186">
        <f>+D48+D49</f>
        <v>4938</v>
      </c>
      <c r="E47" s="186">
        <f>+E48+E49</f>
        <v>4938</v>
      </c>
      <c r="F47" s="190">
        <f>+F48+F49</f>
        <v>2922</v>
      </c>
    </row>
    <row r="48" spans="1:6" s="62" customFormat="1" ht="12" customHeight="1">
      <c r="A48" s="100"/>
      <c r="B48" s="75" t="s">
        <v>104</v>
      </c>
      <c r="C48" s="296" t="s">
        <v>130</v>
      </c>
      <c r="D48" s="267">
        <v>541</v>
      </c>
      <c r="E48" s="267">
        <v>541</v>
      </c>
      <c r="F48" s="188">
        <v>590</v>
      </c>
    </row>
    <row r="49" spans="1:6" s="62" customFormat="1" ht="12" customHeight="1" thickBot="1">
      <c r="A49" s="100"/>
      <c r="B49" s="75" t="s">
        <v>105</v>
      </c>
      <c r="C49" s="298" t="s">
        <v>8</v>
      </c>
      <c r="D49" s="264">
        <v>4397</v>
      </c>
      <c r="E49" s="264">
        <v>4397</v>
      </c>
      <c r="F49" s="188">
        <v>2332</v>
      </c>
    </row>
    <row r="50" spans="1:6" s="62" customFormat="1" ht="12" customHeight="1" thickBot="1">
      <c r="A50" s="86" t="s">
        <v>61</v>
      </c>
      <c r="B50" s="98"/>
      <c r="C50" s="295" t="s">
        <v>7</v>
      </c>
      <c r="D50" s="186">
        <f>+D51+D52+D53</f>
        <v>0</v>
      </c>
      <c r="E50" s="186">
        <f>+E51+E52+E53</f>
        <v>1035</v>
      </c>
      <c r="F50" s="190">
        <f>+F51+F52+F53</f>
        <v>1035</v>
      </c>
    </row>
    <row r="51" spans="1:6" s="62" customFormat="1" ht="12" customHeight="1">
      <c r="A51" s="108"/>
      <c r="B51" s="75" t="s">
        <v>166</v>
      </c>
      <c r="C51" s="296" t="s">
        <v>164</v>
      </c>
      <c r="D51" s="183"/>
      <c r="E51" s="183">
        <v>150</v>
      </c>
      <c r="F51" s="187">
        <v>150</v>
      </c>
    </row>
    <row r="52" spans="1:6" s="62" customFormat="1" ht="12" customHeight="1">
      <c r="A52" s="108"/>
      <c r="B52" s="75" t="s">
        <v>167</v>
      </c>
      <c r="C52" s="297" t="s">
        <v>165</v>
      </c>
      <c r="D52" s="183"/>
      <c r="E52" s="183"/>
      <c r="F52" s="187"/>
    </row>
    <row r="53" spans="1:6" s="62" customFormat="1" ht="12" customHeight="1" thickBot="1">
      <c r="A53" s="100"/>
      <c r="B53" s="75" t="s">
        <v>257</v>
      </c>
      <c r="C53" s="299" t="s">
        <v>212</v>
      </c>
      <c r="D53" s="184"/>
      <c r="E53" s="184">
        <v>885</v>
      </c>
      <c r="F53" s="188">
        <v>885</v>
      </c>
    </row>
    <row r="54" spans="1:6" s="62" customFormat="1" ht="12" customHeight="1" thickBot="1">
      <c r="A54" s="88" t="s">
        <v>62</v>
      </c>
      <c r="B54" s="109"/>
      <c r="C54" s="294" t="s">
        <v>213</v>
      </c>
      <c r="D54" s="277">
        <v>6911</v>
      </c>
      <c r="E54" s="277">
        <v>6911</v>
      </c>
      <c r="F54" s="192">
        <v>295</v>
      </c>
    </row>
    <row r="55" spans="1:6" s="61" customFormat="1" ht="12" customHeight="1" thickBot="1">
      <c r="A55" s="110" t="s">
        <v>63</v>
      </c>
      <c r="B55" s="111"/>
      <c r="C55" s="294" t="s">
        <v>282</v>
      </c>
      <c r="D55" s="322">
        <f>+D9+D14+D23+D24+D34+D47+D50+D54</f>
        <v>1192867</v>
      </c>
      <c r="E55" s="322">
        <f>+E9+E14+E23+E24+E34+E47+E50+E54</f>
        <v>1311407</v>
      </c>
      <c r="F55" s="323">
        <f>+F9+F14+F23+F24+F34+F47+F50+F54</f>
        <v>920765</v>
      </c>
    </row>
    <row r="56" spans="1:6" s="61" customFormat="1" ht="12" customHeight="1" thickBot="1">
      <c r="A56" s="86" t="s">
        <v>64</v>
      </c>
      <c r="B56" s="79"/>
      <c r="C56" s="294" t="s">
        <v>216</v>
      </c>
      <c r="D56" s="186">
        <f>+D57+D59</f>
        <v>57850</v>
      </c>
      <c r="E56" s="186">
        <f>+E57+E59+E58</f>
        <v>58606</v>
      </c>
      <c r="F56" s="186">
        <f>+F57+F59+F58+F60</f>
        <v>57927</v>
      </c>
    </row>
    <row r="57" spans="1:6" s="61" customFormat="1" ht="12" customHeight="1">
      <c r="A57" s="102"/>
      <c r="B57" s="77" t="s">
        <v>132</v>
      </c>
      <c r="C57" s="515" t="s">
        <v>350</v>
      </c>
      <c r="D57" s="272">
        <v>57850</v>
      </c>
      <c r="E57" s="272">
        <v>57850</v>
      </c>
      <c r="F57" s="324">
        <v>57850</v>
      </c>
    </row>
    <row r="58" spans="1:6" s="61" customFormat="1" ht="12" customHeight="1">
      <c r="A58" s="103"/>
      <c r="B58" s="353" t="s">
        <v>133</v>
      </c>
      <c r="C58" s="141" t="s">
        <v>489</v>
      </c>
      <c r="D58" s="269"/>
      <c r="E58" s="269">
        <v>756</v>
      </c>
      <c r="F58" s="55">
        <v>756</v>
      </c>
    </row>
    <row r="59" spans="1:6" s="61" customFormat="1" ht="12" customHeight="1" thickBot="1">
      <c r="A59" s="107"/>
      <c r="B59" s="78" t="s">
        <v>487</v>
      </c>
      <c r="C59" s="141" t="s">
        <v>9</v>
      </c>
      <c r="D59" s="55"/>
      <c r="E59" s="55"/>
      <c r="F59" s="55"/>
    </row>
    <row r="60" spans="1:6" s="61" customFormat="1" ht="12" customHeight="1" thickBot="1">
      <c r="A60" s="355"/>
      <c r="B60" s="356" t="s">
        <v>488</v>
      </c>
      <c r="C60" s="303" t="s">
        <v>263</v>
      </c>
      <c r="D60" s="335"/>
      <c r="E60" s="335"/>
      <c r="F60" s="226">
        <v>-679</v>
      </c>
    </row>
    <row r="61" spans="1:6" s="62" customFormat="1" ht="12" customHeight="1" thickBot="1">
      <c r="A61" s="112" t="s">
        <v>65</v>
      </c>
      <c r="B61" s="242"/>
      <c r="C61" s="304" t="s">
        <v>10</v>
      </c>
      <c r="D61" s="186">
        <f>+D55+D56</f>
        <v>1250717</v>
      </c>
      <c r="E61" s="186">
        <f>+E55+E56</f>
        <v>1370013</v>
      </c>
      <c r="F61" s="190">
        <f>+F55+F56</f>
        <v>978692</v>
      </c>
    </row>
    <row r="62" spans="1:6" s="62" customFormat="1" ht="15" customHeight="1">
      <c r="A62" s="115"/>
      <c r="B62" s="115"/>
      <c r="C62" s="116"/>
      <c r="D62" s="205"/>
      <c r="E62" s="205"/>
      <c r="F62" s="205"/>
    </row>
    <row r="63" spans="1:6" ht="13.5" thickBot="1">
      <c r="A63" s="117"/>
      <c r="B63" s="118"/>
      <c r="C63" s="118"/>
      <c r="D63" s="206"/>
      <c r="E63" s="206"/>
      <c r="F63" s="206"/>
    </row>
    <row r="64" spans="1:6" s="53" customFormat="1" ht="16.5" customHeight="1" thickBot="1">
      <c r="A64" s="518" t="s">
        <v>76</v>
      </c>
      <c r="B64" s="520"/>
      <c r="C64" s="520"/>
      <c r="D64" s="520"/>
      <c r="E64" s="520"/>
      <c r="F64" s="521"/>
    </row>
    <row r="65" spans="1:6" s="63" customFormat="1" ht="12" customHeight="1" thickBot="1">
      <c r="A65" s="88" t="s">
        <v>54</v>
      </c>
      <c r="B65" s="23"/>
      <c r="C65" s="305" t="s">
        <v>29</v>
      </c>
      <c r="D65" s="186">
        <f>SUM(D66:D70)</f>
        <v>256681</v>
      </c>
      <c r="E65" s="186">
        <f>SUM(E66:E70)</f>
        <v>416394</v>
      </c>
      <c r="F65" s="190">
        <f>SUM(F66:F70)</f>
        <v>345548</v>
      </c>
    </row>
    <row r="66" spans="1:6" ht="12" customHeight="1">
      <c r="A66" s="119"/>
      <c r="B66" s="76" t="s">
        <v>110</v>
      </c>
      <c r="C66" s="306" t="s">
        <v>69</v>
      </c>
      <c r="D66" s="263">
        <v>39183</v>
      </c>
      <c r="E66" s="263">
        <v>50921</v>
      </c>
      <c r="F66" s="160">
        <v>50990</v>
      </c>
    </row>
    <row r="67" spans="1:6" ht="12" customHeight="1">
      <c r="A67" s="120"/>
      <c r="B67" s="75" t="s">
        <v>111</v>
      </c>
      <c r="C67" s="307" t="s">
        <v>171</v>
      </c>
      <c r="D67" s="262">
        <v>9107</v>
      </c>
      <c r="E67" s="262">
        <v>12139</v>
      </c>
      <c r="F67" s="161">
        <v>12139</v>
      </c>
    </row>
    <row r="68" spans="1:6" ht="12" customHeight="1">
      <c r="A68" s="120"/>
      <c r="B68" s="75" t="s">
        <v>112</v>
      </c>
      <c r="C68" s="307" t="s">
        <v>129</v>
      </c>
      <c r="D68" s="268">
        <v>121479</v>
      </c>
      <c r="E68" s="268">
        <v>151625</v>
      </c>
      <c r="F68" s="164">
        <v>146802</v>
      </c>
    </row>
    <row r="69" spans="1:6" ht="12" customHeight="1">
      <c r="A69" s="120"/>
      <c r="B69" s="75" t="s">
        <v>113</v>
      </c>
      <c r="C69" s="307" t="s">
        <v>172</v>
      </c>
      <c r="D69" s="268"/>
      <c r="E69" s="268"/>
      <c r="F69" s="164"/>
    </row>
    <row r="70" spans="1:6" ht="12" customHeight="1">
      <c r="A70" s="120"/>
      <c r="B70" s="75" t="s">
        <v>121</v>
      </c>
      <c r="C70" s="307" t="s">
        <v>173</v>
      </c>
      <c r="D70" s="268">
        <v>86912</v>
      </c>
      <c r="E70" s="268">
        <f>SUM(E71:E78)</f>
        <v>201709</v>
      </c>
      <c r="F70" s="164">
        <f>SUM(F71:F75)+F78</f>
        <v>135617</v>
      </c>
    </row>
    <row r="71" spans="1:6" ht="12" customHeight="1">
      <c r="A71" s="120"/>
      <c r="B71" s="75" t="s">
        <v>114</v>
      </c>
      <c r="C71" s="307" t="s">
        <v>184</v>
      </c>
      <c r="D71" s="268">
        <v>1000</v>
      </c>
      <c r="E71" s="268">
        <v>1000</v>
      </c>
      <c r="F71" s="164"/>
    </row>
    <row r="72" spans="1:6" ht="12" customHeight="1">
      <c r="A72" s="120"/>
      <c r="B72" s="75" t="s">
        <v>115</v>
      </c>
      <c r="C72" s="308" t="s">
        <v>11</v>
      </c>
      <c r="D72" s="268">
        <v>45729</v>
      </c>
      <c r="E72" s="268">
        <v>59307</v>
      </c>
      <c r="F72" s="164">
        <v>39022</v>
      </c>
    </row>
    <row r="73" spans="1:6" ht="12" customHeight="1">
      <c r="A73" s="120"/>
      <c r="B73" s="75" t="s">
        <v>122</v>
      </c>
      <c r="C73" s="309" t="s">
        <v>283</v>
      </c>
      <c r="D73" s="268">
        <v>710</v>
      </c>
      <c r="E73" s="268">
        <v>710</v>
      </c>
      <c r="F73" s="164">
        <v>694</v>
      </c>
    </row>
    <row r="74" spans="1:6" ht="12" customHeight="1">
      <c r="A74" s="120"/>
      <c r="B74" s="75" t="s">
        <v>123</v>
      </c>
      <c r="C74" s="309" t="s">
        <v>12</v>
      </c>
      <c r="D74" s="268">
        <v>33492</v>
      </c>
      <c r="E74" s="268">
        <v>72951</v>
      </c>
      <c r="F74" s="164">
        <v>38123</v>
      </c>
    </row>
    <row r="75" spans="1:6" ht="12" customHeight="1">
      <c r="A75" s="120"/>
      <c r="B75" s="75" t="s">
        <v>124</v>
      </c>
      <c r="C75" s="309" t="s">
        <v>284</v>
      </c>
      <c r="D75" s="268">
        <v>5981</v>
      </c>
      <c r="E75" s="268">
        <v>5981</v>
      </c>
      <c r="F75" s="164"/>
    </row>
    <row r="76" spans="1:6" ht="12" customHeight="1">
      <c r="A76" s="120"/>
      <c r="B76" s="75" t="s">
        <v>125</v>
      </c>
      <c r="C76" s="310" t="s">
        <v>13</v>
      </c>
      <c r="D76" s="184"/>
      <c r="E76" s="184"/>
      <c r="F76" s="188"/>
    </row>
    <row r="77" spans="1:6" ht="12" customHeight="1">
      <c r="A77" s="120"/>
      <c r="B77" s="75" t="s">
        <v>127</v>
      </c>
      <c r="C77" s="311" t="s">
        <v>14</v>
      </c>
      <c r="D77" s="184"/>
      <c r="E77" s="184"/>
      <c r="F77" s="188"/>
    </row>
    <row r="78" spans="1:6" ht="12" customHeight="1" thickBot="1">
      <c r="A78" s="121"/>
      <c r="B78" s="80" t="s">
        <v>174</v>
      </c>
      <c r="C78" s="312" t="s">
        <v>412</v>
      </c>
      <c r="D78" s="185"/>
      <c r="E78" s="185">
        <v>61760</v>
      </c>
      <c r="F78" s="189">
        <v>57778</v>
      </c>
    </row>
    <row r="79" spans="1:6" ht="12" customHeight="1" thickBot="1">
      <c r="A79" s="88" t="s">
        <v>55</v>
      </c>
      <c r="B79" s="23"/>
      <c r="C79" s="305" t="s">
        <v>28</v>
      </c>
      <c r="D79" s="186">
        <f>SUM(D80:D82)</f>
        <v>666809</v>
      </c>
      <c r="E79" s="186">
        <f>SUM(E80:E82)</f>
        <v>615706</v>
      </c>
      <c r="F79" s="190">
        <f>SUM(F80:F82)</f>
        <v>117559</v>
      </c>
    </row>
    <row r="80" spans="1:6" s="63" customFormat="1" ht="12" customHeight="1">
      <c r="A80" s="119"/>
      <c r="B80" s="76" t="s">
        <v>116</v>
      </c>
      <c r="C80" s="302" t="s">
        <v>15</v>
      </c>
      <c r="D80" s="267">
        <v>563522</v>
      </c>
      <c r="E80" s="267">
        <v>530163</v>
      </c>
      <c r="F80" s="163">
        <v>27600</v>
      </c>
    </row>
    <row r="81" spans="1:12" ht="12" customHeight="1">
      <c r="A81" s="120"/>
      <c r="B81" s="75" t="s">
        <v>117</v>
      </c>
      <c r="C81" s="297" t="s">
        <v>175</v>
      </c>
      <c r="D81" s="262">
        <v>103287</v>
      </c>
      <c r="E81" s="262">
        <v>85543</v>
      </c>
      <c r="F81" s="161">
        <v>89959</v>
      </c>
    </row>
    <row r="82" spans="1:12" ht="12" customHeight="1">
      <c r="A82" s="120"/>
      <c r="B82" s="75" t="s">
        <v>118</v>
      </c>
      <c r="C82" s="297" t="s">
        <v>240</v>
      </c>
      <c r="D82" s="55"/>
      <c r="E82" s="55"/>
      <c r="F82" s="56"/>
    </row>
    <row r="83" spans="1:12" ht="12" customHeight="1">
      <c r="A83" s="120"/>
      <c r="B83" s="75" t="s">
        <v>119</v>
      </c>
      <c r="C83" s="297" t="s">
        <v>16</v>
      </c>
      <c r="D83" s="55"/>
      <c r="E83" s="55"/>
      <c r="F83" s="56"/>
    </row>
    <row r="84" spans="1:12" ht="12" customHeight="1">
      <c r="A84" s="120"/>
      <c r="B84" s="75" t="s">
        <v>120</v>
      </c>
      <c r="C84" s="309" t="s">
        <v>21</v>
      </c>
      <c r="D84" s="55"/>
      <c r="E84" s="55"/>
      <c r="F84" s="56"/>
    </row>
    <row r="85" spans="1:12" ht="12" customHeight="1">
      <c r="A85" s="120"/>
      <c r="B85" s="75" t="s">
        <v>126</v>
      </c>
      <c r="C85" s="309" t="s">
        <v>20</v>
      </c>
      <c r="D85" s="55"/>
      <c r="E85" s="55"/>
      <c r="F85" s="56"/>
    </row>
    <row r="86" spans="1:12" ht="12" customHeight="1">
      <c r="A86" s="120"/>
      <c r="B86" s="75" t="s">
        <v>128</v>
      </c>
      <c r="C86" s="309" t="s">
        <v>19</v>
      </c>
      <c r="D86" s="55"/>
      <c r="E86" s="55"/>
      <c r="F86" s="56"/>
    </row>
    <row r="87" spans="1:12" s="63" customFormat="1" ht="12" customHeight="1">
      <c r="A87" s="120"/>
      <c r="B87" s="75" t="s">
        <v>176</v>
      </c>
      <c r="C87" s="309" t="s">
        <v>18</v>
      </c>
      <c r="D87" s="55"/>
      <c r="E87" s="55"/>
      <c r="F87" s="56"/>
    </row>
    <row r="88" spans="1:12" ht="23.25" customHeight="1">
      <c r="A88" s="120"/>
      <c r="B88" s="75" t="s">
        <v>177</v>
      </c>
      <c r="C88" s="309" t="s">
        <v>17</v>
      </c>
      <c r="D88" s="55"/>
      <c r="E88" s="55"/>
      <c r="F88" s="56"/>
      <c r="L88" s="129"/>
    </row>
    <row r="89" spans="1:12" ht="21" customHeight="1" thickBot="1">
      <c r="A89" s="120"/>
      <c r="B89" s="75" t="s">
        <v>178</v>
      </c>
      <c r="C89" s="313" t="s">
        <v>22</v>
      </c>
      <c r="D89" s="320"/>
      <c r="E89" s="320"/>
      <c r="F89" s="56"/>
    </row>
    <row r="90" spans="1:12" ht="12" customHeight="1" thickBot="1">
      <c r="A90" s="194" t="s">
        <v>56</v>
      </c>
      <c r="B90" s="25"/>
      <c r="C90" s="314" t="s">
        <v>23</v>
      </c>
      <c r="D90" s="351">
        <f>+D91+D92</f>
        <v>13264</v>
      </c>
      <c r="E90" s="351">
        <f>+E91+E92</f>
        <v>76403</v>
      </c>
      <c r="F90" s="207">
        <f>+F91+F92</f>
        <v>0</v>
      </c>
    </row>
    <row r="91" spans="1:12" s="63" customFormat="1" ht="12" customHeight="1">
      <c r="A91" s="195"/>
      <c r="B91" s="77" t="s">
        <v>91</v>
      </c>
      <c r="C91" s="315" t="s">
        <v>78</v>
      </c>
      <c r="D91" s="262">
        <v>5264</v>
      </c>
      <c r="E91" s="262">
        <v>74706</v>
      </c>
      <c r="F91" s="225">
        <v>0</v>
      </c>
    </row>
    <row r="92" spans="1:12" s="63" customFormat="1" ht="12" customHeight="1" thickBot="1">
      <c r="A92" s="196"/>
      <c r="B92" s="78" t="s">
        <v>92</v>
      </c>
      <c r="C92" s="316" t="s">
        <v>79</v>
      </c>
      <c r="D92" s="262">
        <v>8000</v>
      </c>
      <c r="E92" s="262">
        <v>1697</v>
      </c>
      <c r="F92" s="204"/>
    </row>
    <row r="93" spans="1:12" s="63" customFormat="1" ht="12" customHeight="1" thickBot="1">
      <c r="A93" s="197" t="s">
        <v>57</v>
      </c>
      <c r="B93" s="198"/>
      <c r="C93" s="295" t="s">
        <v>244</v>
      </c>
      <c r="D93" s="327"/>
      <c r="E93" s="327"/>
      <c r="F93" s="249"/>
    </row>
    <row r="94" spans="1:12" s="63" customFormat="1" ht="12" customHeight="1" thickBot="1">
      <c r="A94" s="88" t="s">
        <v>58</v>
      </c>
      <c r="B94" s="81"/>
      <c r="C94" s="317" t="s">
        <v>200</v>
      </c>
      <c r="D94" s="193"/>
      <c r="E94" s="193"/>
      <c r="F94" s="192"/>
    </row>
    <row r="95" spans="1:12" s="63" customFormat="1" ht="12" customHeight="1" thickBot="1">
      <c r="A95" s="88" t="s">
        <v>59</v>
      </c>
      <c r="B95" s="23"/>
      <c r="C95" s="294" t="s">
        <v>24</v>
      </c>
      <c r="D95" s="328">
        <f>+D65+D79+D90+D93+D94</f>
        <v>936754</v>
      </c>
      <c r="E95" s="328">
        <f>+E65+E79+E90+E93+E94</f>
        <v>1108503</v>
      </c>
      <c r="F95" s="208">
        <f>+F65+F79+F90+F93+F94</f>
        <v>463107</v>
      </c>
    </row>
    <row r="96" spans="1:12" s="63" customFormat="1" ht="12" customHeight="1" thickBot="1">
      <c r="A96" s="88" t="s">
        <v>60</v>
      </c>
      <c r="B96" s="23"/>
      <c r="C96" s="294" t="s">
        <v>27</v>
      </c>
      <c r="D96" s="186">
        <f>+D97+D98</f>
        <v>313963</v>
      </c>
      <c r="E96" s="186">
        <f>+E97+E98</f>
        <v>261510</v>
      </c>
      <c r="F96" s="190">
        <f>+F97+F98+F99</f>
        <v>260490</v>
      </c>
    </row>
    <row r="97" spans="1:6" ht="12.75" customHeight="1">
      <c r="A97" s="119"/>
      <c r="B97" s="75" t="s">
        <v>199</v>
      </c>
      <c r="C97" s="302" t="s">
        <v>26</v>
      </c>
      <c r="D97" s="286">
        <v>311436</v>
      </c>
      <c r="E97" s="286">
        <v>242901</v>
      </c>
      <c r="F97" s="395">
        <v>260790</v>
      </c>
    </row>
    <row r="98" spans="1:6" ht="12" customHeight="1" thickBot="1">
      <c r="A98" s="121"/>
      <c r="B98" s="80" t="s">
        <v>105</v>
      </c>
      <c r="C98" s="303" t="s">
        <v>25</v>
      </c>
      <c r="D98" s="286">
        <v>2527</v>
      </c>
      <c r="E98" s="286">
        <v>18609</v>
      </c>
      <c r="F98" s="189">
        <v>6000</v>
      </c>
    </row>
    <row r="99" spans="1:6" ht="12" customHeight="1" thickBot="1">
      <c r="A99" s="352"/>
      <c r="B99" s="353" t="s">
        <v>352</v>
      </c>
      <c r="C99" s="303" t="s">
        <v>264</v>
      </c>
      <c r="D99" s="354"/>
      <c r="E99" s="354"/>
      <c r="F99" s="184">
        <v>-6300</v>
      </c>
    </row>
    <row r="100" spans="1:6" ht="15" customHeight="1" thickBot="1">
      <c r="A100" s="88" t="s">
        <v>61</v>
      </c>
      <c r="B100" s="109"/>
      <c r="C100" s="294" t="s">
        <v>201</v>
      </c>
      <c r="D100" s="329">
        <f>+D95+D96</f>
        <v>1250717</v>
      </c>
      <c r="E100" s="329">
        <f>+E95+E96</f>
        <v>1370013</v>
      </c>
      <c r="F100" s="357">
        <f>+F95+F96</f>
        <v>723597</v>
      </c>
    </row>
    <row r="101" spans="1:6" ht="13.5" thickBot="1">
      <c r="A101" s="243"/>
      <c r="B101" s="244"/>
      <c r="C101" s="244"/>
      <c r="D101" s="245"/>
      <c r="E101" s="245"/>
      <c r="F101" s="245"/>
    </row>
    <row r="102" spans="1:6" ht="15" customHeight="1" thickBot="1">
      <c r="A102" s="125" t="s">
        <v>193</v>
      </c>
      <c r="B102" s="126"/>
      <c r="C102" s="127"/>
      <c r="D102" s="333"/>
      <c r="E102" s="334"/>
      <c r="F102" s="331"/>
    </row>
    <row r="103" spans="1:6" ht="14.25" customHeight="1" thickBot="1">
      <c r="A103" s="125" t="s">
        <v>194</v>
      </c>
      <c r="B103" s="126"/>
      <c r="C103" s="127"/>
      <c r="D103" s="333"/>
      <c r="E103" s="334"/>
      <c r="F103" s="331"/>
    </row>
  </sheetData>
  <sheetProtection password="CE16" sheet="1" objects="1" scenarios="1" selectLockedCells="1" selectUnlockedCells="1"/>
  <mergeCells count="6">
    <mergeCell ref="A7:F7"/>
    <mergeCell ref="A64:F64"/>
    <mergeCell ref="A2:B2"/>
    <mergeCell ref="A5:B5"/>
    <mergeCell ref="C2:E2"/>
    <mergeCell ref="C3:E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6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G42"/>
  <sheetViews>
    <sheetView topLeftCell="A4" workbookViewId="0">
      <selection activeCell="D60" sqref="D60"/>
    </sheetView>
  </sheetViews>
  <sheetFormatPr defaultRowHeight="12.75"/>
  <cols>
    <col min="1" max="1" width="42.33203125" style="38" customWidth="1"/>
    <col min="2" max="7" width="15.6640625" style="37" customWidth="1"/>
    <col min="8" max="8" width="13.83203125" style="37" customWidth="1"/>
    <col min="9" max="16384" width="9.33203125" style="37"/>
  </cols>
  <sheetData>
    <row r="1" spans="1:7" ht="18" customHeight="1">
      <c r="A1" s="538" t="s">
        <v>347</v>
      </c>
      <c r="B1" s="538"/>
      <c r="C1" s="538"/>
      <c r="D1" s="538"/>
      <c r="E1" s="538"/>
      <c r="F1" s="538"/>
      <c r="G1" s="538"/>
    </row>
    <row r="2" spans="1:7" ht="22.5" customHeight="1" thickBot="1">
      <c r="A2" s="82"/>
      <c r="B2" s="45"/>
      <c r="C2" s="45"/>
      <c r="D2" s="45"/>
      <c r="E2" s="45"/>
      <c r="F2" s="537" t="s">
        <v>83</v>
      </c>
      <c r="G2" s="537"/>
    </row>
    <row r="3" spans="1:7" s="39" customFormat="1" ht="50.25" customHeight="1" thickBot="1">
      <c r="A3" s="83" t="s">
        <v>85</v>
      </c>
      <c r="B3" s="84" t="s">
        <v>86</v>
      </c>
      <c r="C3" s="84" t="s">
        <v>87</v>
      </c>
      <c r="D3" s="84" t="s">
        <v>4</v>
      </c>
      <c r="E3" s="84" t="s">
        <v>1</v>
      </c>
      <c r="F3" s="254" t="s">
        <v>414</v>
      </c>
      <c r="G3" s="41" t="s">
        <v>415</v>
      </c>
    </row>
    <row r="4" spans="1:7" s="45" customFormat="1" ht="12" customHeight="1" thickBot="1">
      <c r="A4" s="42">
        <v>1</v>
      </c>
      <c r="B4" s="43">
        <v>2</v>
      </c>
      <c r="C4" s="43">
        <v>3</v>
      </c>
      <c r="D4" s="43">
        <v>4</v>
      </c>
      <c r="E4" s="43">
        <v>5</v>
      </c>
      <c r="F4" s="255" t="s">
        <v>59</v>
      </c>
      <c r="G4" s="44" t="s">
        <v>288</v>
      </c>
    </row>
    <row r="5" spans="1:7" ht="15.95" customHeight="1">
      <c r="A5" s="340" t="s">
        <v>197</v>
      </c>
      <c r="B5" s="27"/>
      <c r="C5" s="46"/>
      <c r="D5" s="27"/>
      <c r="E5" s="27"/>
      <c r="F5" s="341"/>
      <c r="G5" s="257">
        <f>+D5+F5</f>
        <v>0</v>
      </c>
    </row>
    <row r="6" spans="1:7" ht="15.95" customHeight="1">
      <c r="A6" s="343" t="s">
        <v>423</v>
      </c>
      <c r="B6" s="27"/>
      <c r="C6" s="46">
        <v>2013</v>
      </c>
      <c r="D6" s="27"/>
      <c r="E6" s="27">
        <v>440</v>
      </c>
      <c r="F6" s="341">
        <v>440</v>
      </c>
      <c r="G6" s="257">
        <f t="shared" ref="G6:G40" si="0">+D6+F6</f>
        <v>440</v>
      </c>
    </row>
    <row r="7" spans="1:7" ht="15.95" customHeight="1">
      <c r="A7" s="342" t="s">
        <v>312</v>
      </c>
      <c r="B7" s="27">
        <v>24000</v>
      </c>
      <c r="C7" s="46">
        <v>2013</v>
      </c>
      <c r="D7" s="27"/>
      <c r="E7" s="27">
        <v>24000</v>
      </c>
      <c r="F7" s="341">
        <v>298</v>
      </c>
      <c r="G7" s="257">
        <f t="shared" si="0"/>
        <v>298</v>
      </c>
    </row>
    <row r="8" spans="1:7" ht="15.95" customHeight="1">
      <c r="A8" s="343" t="s">
        <v>313</v>
      </c>
      <c r="B8" s="27">
        <v>65105</v>
      </c>
      <c r="C8" s="46" t="s">
        <v>314</v>
      </c>
      <c r="D8" s="27"/>
      <c r="E8" s="27">
        <v>63581</v>
      </c>
      <c r="F8" s="341">
        <v>2286</v>
      </c>
      <c r="G8" s="257">
        <f t="shared" si="0"/>
        <v>2286</v>
      </c>
    </row>
    <row r="9" spans="1:7" ht="15.95" customHeight="1">
      <c r="A9" s="343" t="s">
        <v>315</v>
      </c>
      <c r="B9" s="27">
        <v>166226</v>
      </c>
      <c r="C9" s="46">
        <v>2013</v>
      </c>
      <c r="D9" s="27"/>
      <c r="E9" s="27">
        <v>166226</v>
      </c>
      <c r="F9" s="341">
        <v>209</v>
      </c>
      <c r="G9" s="257">
        <f t="shared" si="0"/>
        <v>209</v>
      </c>
    </row>
    <row r="10" spans="1:7" ht="15.95" customHeight="1">
      <c r="A10" s="343" t="s">
        <v>316</v>
      </c>
      <c r="B10" s="27">
        <v>99230</v>
      </c>
      <c r="C10" s="46" t="s">
        <v>317</v>
      </c>
      <c r="D10" s="27"/>
      <c r="E10" s="27">
        <v>99230</v>
      </c>
      <c r="F10" s="341">
        <v>4455</v>
      </c>
      <c r="G10" s="257">
        <f t="shared" si="0"/>
        <v>4455</v>
      </c>
    </row>
    <row r="11" spans="1:7" ht="15.95" customHeight="1">
      <c r="A11" s="343" t="s">
        <v>318</v>
      </c>
      <c r="B11" s="27">
        <v>5000</v>
      </c>
      <c r="C11" s="46">
        <v>2013</v>
      </c>
      <c r="D11" s="27"/>
      <c r="E11" s="27">
        <v>5000</v>
      </c>
      <c r="F11" s="341">
        <v>185</v>
      </c>
      <c r="G11" s="257">
        <f t="shared" si="0"/>
        <v>185</v>
      </c>
    </row>
    <row r="12" spans="1:7" ht="15.95" customHeight="1">
      <c r="A12" s="343" t="s">
        <v>319</v>
      </c>
      <c r="B12" s="27">
        <v>3000</v>
      </c>
      <c r="C12" s="46">
        <v>2013</v>
      </c>
      <c r="D12" s="27"/>
      <c r="E12" s="27">
        <v>3000</v>
      </c>
      <c r="F12" s="341">
        <v>3000</v>
      </c>
      <c r="G12" s="257">
        <f t="shared" si="0"/>
        <v>3000</v>
      </c>
    </row>
    <row r="13" spans="1:7" ht="15.95" customHeight="1">
      <c r="A13" s="344" t="s">
        <v>320</v>
      </c>
      <c r="B13" s="27">
        <v>18500</v>
      </c>
      <c r="C13" s="46">
        <v>2013</v>
      </c>
      <c r="D13" s="27"/>
      <c r="E13" s="27">
        <v>18500</v>
      </c>
      <c r="F13" s="341">
        <v>1689</v>
      </c>
      <c r="G13" s="257">
        <f t="shared" si="0"/>
        <v>1689</v>
      </c>
    </row>
    <row r="14" spans="1:7" ht="15.95" customHeight="1">
      <c r="A14" s="343" t="s">
        <v>321</v>
      </c>
      <c r="B14" s="27">
        <v>30000</v>
      </c>
      <c r="C14" s="46">
        <v>2013</v>
      </c>
      <c r="D14" s="27"/>
      <c r="E14" s="27">
        <v>30000</v>
      </c>
      <c r="F14" s="341">
        <v>249</v>
      </c>
      <c r="G14" s="257">
        <f t="shared" si="0"/>
        <v>249</v>
      </c>
    </row>
    <row r="15" spans="1:7" ht="15.95" customHeight="1">
      <c r="A15" s="343" t="s">
        <v>322</v>
      </c>
      <c r="B15" s="27">
        <v>3000</v>
      </c>
      <c r="C15" s="46">
        <v>2013</v>
      </c>
      <c r="D15" s="27"/>
      <c r="E15" s="27">
        <v>3000</v>
      </c>
      <c r="F15" s="341">
        <v>0</v>
      </c>
      <c r="G15" s="257">
        <f t="shared" si="0"/>
        <v>0</v>
      </c>
    </row>
    <row r="16" spans="1:7" ht="15.95" customHeight="1">
      <c r="A16" s="343" t="s">
        <v>323</v>
      </c>
      <c r="B16" s="27">
        <v>1500</v>
      </c>
      <c r="C16" s="46">
        <v>2013</v>
      </c>
      <c r="D16" s="27"/>
      <c r="E16" s="27">
        <v>1500</v>
      </c>
      <c r="F16" s="341">
        <v>0</v>
      </c>
      <c r="G16" s="257">
        <f t="shared" si="0"/>
        <v>0</v>
      </c>
    </row>
    <row r="17" spans="1:7" ht="15.95" customHeight="1">
      <c r="A17" s="343" t="s">
        <v>324</v>
      </c>
      <c r="B17" s="27">
        <v>11500</v>
      </c>
      <c r="C17" s="46">
        <v>2013</v>
      </c>
      <c r="D17" s="27"/>
      <c r="E17" s="27">
        <v>11500</v>
      </c>
      <c r="F17" s="341">
        <v>10890</v>
      </c>
      <c r="G17" s="257">
        <f t="shared" si="0"/>
        <v>10890</v>
      </c>
    </row>
    <row r="18" spans="1:7" ht="15.95" customHeight="1">
      <c r="A18" s="343" t="s">
        <v>325</v>
      </c>
      <c r="B18" s="27">
        <v>2000</v>
      </c>
      <c r="C18" s="46">
        <v>2013</v>
      </c>
      <c r="D18" s="27"/>
      <c r="E18" s="27">
        <v>2000</v>
      </c>
      <c r="F18" s="341">
        <v>0</v>
      </c>
      <c r="G18" s="257">
        <f t="shared" si="0"/>
        <v>0</v>
      </c>
    </row>
    <row r="19" spans="1:7" ht="15.95" customHeight="1">
      <c r="A19" s="343" t="s">
        <v>326</v>
      </c>
      <c r="B19" s="27">
        <v>55000</v>
      </c>
      <c r="C19" s="46">
        <v>2013</v>
      </c>
      <c r="D19" s="27"/>
      <c r="E19" s="27">
        <v>55000</v>
      </c>
      <c r="F19" s="341">
        <v>133</v>
      </c>
      <c r="G19" s="257">
        <f t="shared" si="0"/>
        <v>133</v>
      </c>
    </row>
    <row r="20" spans="1:7" ht="15.95" customHeight="1">
      <c r="A20" s="343" t="s">
        <v>327</v>
      </c>
      <c r="B20" s="27">
        <v>59985</v>
      </c>
      <c r="C20" s="46">
        <v>2013</v>
      </c>
      <c r="D20" s="27"/>
      <c r="E20" s="27">
        <v>59985</v>
      </c>
      <c r="F20" s="341">
        <v>833</v>
      </c>
      <c r="G20" s="257">
        <f t="shared" si="0"/>
        <v>833</v>
      </c>
    </row>
    <row r="21" spans="1:7" ht="15.95" customHeight="1">
      <c r="A21" s="343" t="s">
        <v>328</v>
      </c>
      <c r="B21" s="27">
        <v>10000</v>
      </c>
      <c r="C21" s="46">
        <v>2013</v>
      </c>
      <c r="D21" s="27"/>
      <c r="E21" s="27">
        <v>10000</v>
      </c>
      <c r="F21" s="341">
        <v>6466</v>
      </c>
      <c r="G21" s="257">
        <f t="shared" si="0"/>
        <v>6466</v>
      </c>
    </row>
    <row r="22" spans="1:7" ht="15.95" customHeight="1">
      <c r="A22" s="343" t="s">
        <v>329</v>
      </c>
      <c r="B22" s="27">
        <v>2000</v>
      </c>
      <c r="C22" s="46">
        <v>2013</v>
      </c>
      <c r="D22" s="27"/>
      <c r="E22" s="27">
        <v>2000</v>
      </c>
      <c r="F22" s="341">
        <v>0</v>
      </c>
      <c r="G22" s="257">
        <f t="shared" si="0"/>
        <v>0</v>
      </c>
    </row>
    <row r="23" spans="1:7" ht="15.95" customHeight="1">
      <c r="A23" s="343" t="s">
        <v>353</v>
      </c>
      <c r="B23" s="27"/>
      <c r="C23" s="46"/>
      <c r="D23" s="27"/>
      <c r="E23" s="27"/>
      <c r="F23" s="341">
        <v>337</v>
      </c>
      <c r="G23" s="257">
        <f t="shared" si="0"/>
        <v>337</v>
      </c>
    </row>
    <row r="24" spans="1:7" ht="15.95" customHeight="1">
      <c r="A24" s="343" t="s">
        <v>337</v>
      </c>
      <c r="B24" s="27"/>
      <c r="C24" s="46"/>
      <c r="D24" s="27"/>
      <c r="E24" s="27"/>
      <c r="F24" s="341">
        <v>3608</v>
      </c>
      <c r="G24" s="257">
        <f t="shared" si="0"/>
        <v>3608</v>
      </c>
    </row>
    <row r="25" spans="1:7" ht="15.95" customHeight="1">
      <c r="A25" s="51" t="s">
        <v>359</v>
      </c>
      <c r="B25" s="346"/>
      <c r="C25" s="347"/>
      <c r="D25" s="346"/>
      <c r="E25" s="346"/>
      <c r="F25" s="256">
        <v>1452</v>
      </c>
      <c r="G25" s="257">
        <f t="shared" si="0"/>
        <v>1452</v>
      </c>
    </row>
    <row r="26" spans="1:7" ht="15.95" customHeight="1">
      <c r="A26" s="340" t="s">
        <v>330</v>
      </c>
      <c r="B26" s="27"/>
      <c r="C26" s="46"/>
      <c r="D26" s="27"/>
      <c r="E26" s="27"/>
      <c r="F26" s="341">
        <v>0</v>
      </c>
      <c r="G26" s="257">
        <f t="shared" si="0"/>
        <v>0</v>
      </c>
    </row>
    <row r="27" spans="1:7" ht="15.95" customHeight="1">
      <c r="A27" s="40" t="s">
        <v>331</v>
      </c>
      <c r="B27" s="27">
        <v>1500</v>
      </c>
      <c r="C27" s="46">
        <v>2013</v>
      </c>
      <c r="D27" s="27"/>
      <c r="E27" s="27">
        <v>1500</v>
      </c>
      <c r="F27" s="341">
        <v>1283</v>
      </c>
      <c r="G27" s="257">
        <f t="shared" si="0"/>
        <v>1283</v>
      </c>
    </row>
    <row r="28" spans="1:7" ht="15.95" customHeight="1">
      <c r="A28" s="40" t="s">
        <v>332</v>
      </c>
      <c r="B28" s="27">
        <v>2500</v>
      </c>
      <c r="C28" s="46">
        <v>2013</v>
      </c>
      <c r="D28" s="27"/>
      <c r="E28" s="27">
        <v>2500</v>
      </c>
      <c r="F28" s="341">
        <v>404</v>
      </c>
      <c r="G28" s="257">
        <f t="shared" si="0"/>
        <v>404</v>
      </c>
    </row>
    <row r="29" spans="1:7" ht="15.95" customHeight="1">
      <c r="A29" s="40" t="s">
        <v>345</v>
      </c>
      <c r="B29" s="27"/>
      <c r="C29" s="46"/>
      <c r="D29" s="27"/>
      <c r="E29" s="27"/>
      <c r="F29" s="341">
        <v>124</v>
      </c>
      <c r="G29" s="257">
        <f t="shared" si="0"/>
        <v>124</v>
      </c>
    </row>
    <row r="30" spans="1:7" ht="15.95" customHeight="1">
      <c r="A30" s="340" t="s">
        <v>333</v>
      </c>
      <c r="B30" s="27"/>
      <c r="C30" s="46"/>
      <c r="D30" s="27"/>
      <c r="E30" s="27"/>
      <c r="F30" s="341">
        <v>0</v>
      </c>
      <c r="G30" s="257">
        <f t="shared" si="0"/>
        <v>0</v>
      </c>
    </row>
    <row r="31" spans="1:7" ht="15.95" customHeight="1">
      <c r="A31" s="345" t="s">
        <v>334</v>
      </c>
      <c r="B31" s="27">
        <v>200</v>
      </c>
      <c r="C31" s="46">
        <v>2013</v>
      </c>
      <c r="D31" s="27"/>
      <c r="E31" s="27">
        <v>200</v>
      </c>
      <c r="F31" s="341">
        <v>0</v>
      </c>
      <c r="G31" s="257">
        <f t="shared" si="0"/>
        <v>0</v>
      </c>
    </row>
    <row r="32" spans="1:7" ht="15.95" customHeight="1">
      <c r="A32" s="340" t="s">
        <v>335</v>
      </c>
      <c r="B32" s="27"/>
      <c r="C32" s="46"/>
      <c r="D32" s="27"/>
      <c r="E32" s="27"/>
      <c r="F32" s="341">
        <v>0</v>
      </c>
      <c r="G32" s="257">
        <f t="shared" si="0"/>
        <v>0</v>
      </c>
    </row>
    <row r="33" spans="1:7" ht="15.95" customHeight="1">
      <c r="A33" s="342" t="s">
        <v>311</v>
      </c>
      <c r="B33" s="27">
        <v>5000</v>
      </c>
      <c r="C33" s="46">
        <v>2013</v>
      </c>
      <c r="D33" s="27"/>
      <c r="E33" s="27">
        <v>5000</v>
      </c>
      <c r="F33" s="341">
        <v>5460</v>
      </c>
      <c r="G33" s="257">
        <f>+D33+F33</f>
        <v>5460</v>
      </c>
    </row>
    <row r="34" spans="1:7" ht="15.95" customHeight="1">
      <c r="A34" s="350" t="s">
        <v>345</v>
      </c>
      <c r="B34" s="27"/>
      <c r="C34" s="46"/>
      <c r="D34" s="27"/>
      <c r="E34" s="27"/>
      <c r="F34" s="341">
        <v>3085</v>
      </c>
      <c r="G34" s="257">
        <f t="shared" si="0"/>
        <v>3085</v>
      </c>
    </row>
    <row r="35" spans="1:7" ht="15.95" customHeight="1">
      <c r="A35" s="343" t="s">
        <v>336</v>
      </c>
      <c r="B35" s="27">
        <v>1067</v>
      </c>
      <c r="C35" s="46">
        <v>2013</v>
      </c>
      <c r="D35" s="27"/>
      <c r="E35" s="27">
        <v>1067</v>
      </c>
      <c r="F35" s="341">
        <v>989</v>
      </c>
      <c r="G35" s="257">
        <f t="shared" si="0"/>
        <v>989</v>
      </c>
    </row>
    <row r="36" spans="1:7" ht="15.95" customHeight="1">
      <c r="A36" s="340" t="s">
        <v>356</v>
      </c>
      <c r="B36" s="27"/>
      <c r="C36" s="46"/>
      <c r="D36" s="27"/>
      <c r="E36" s="27"/>
      <c r="F36" s="362"/>
      <c r="G36" s="257">
        <f t="shared" si="0"/>
        <v>0</v>
      </c>
    </row>
    <row r="37" spans="1:7" ht="15.95" customHeight="1">
      <c r="A37" s="343" t="s">
        <v>357</v>
      </c>
      <c r="B37" s="27"/>
      <c r="C37" s="46"/>
      <c r="D37" s="27"/>
      <c r="E37" s="27"/>
      <c r="F37" s="362">
        <v>1660</v>
      </c>
      <c r="G37" s="257">
        <f t="shared" si="0"/>
        <v>1660</v>
      </c>
    </row>
    <row r="38" spans="1:7" ht="15.95" customHeight="1">
      <c r="A38" s="343" t="s">
        <v>358</v>
      </c>
      <c r="B38" s="27"/>
      <c r="C38" s="46"/>
      <c r="D38" s="27"/>
      <c r="E38" s="27"/>
      <c r="F38" s="362">
        <v>1922</v>
      </c>
      <c r="G38" s="257">
        <f t="shared" si="0"/>
        <v>1922</v>
      </c>
    </row>
    <row r="39" spans="1:7" ht="15.95" customHeight="1">
      <c r="A39" s="340" t="s">
        <v>354</v>
      </c>
      <c r="B39" s="27"/>
      <c r="C39" s="46"/>
      <c r="D39" s="27"/>
      <c r="E39" s="27"/>
      <c r="F39" s="361"/>
      <c r="G39" s="257">
        <f t="shared" si="0"/>
        <v>0</v>
      </c>
    </row>
    <row r="40" spans="1:7" ht="15.95" customHeight="1" thickBot="1">
      <c r="A40" s="358" t="s">
        <v>355</v>
      </c>
      <c r="B40" s="338"/>
      <c r="C40" s="339"/>
      <c r="D40" s="338"/>
      <c r="E40" s="338"/>
      <c r="F40" s="359">
        <v>108</v>
      </c>
      <c r="G40" s="360">
        <f t="shared" si="0"/>
        <v>108</v>
      </c>
    </row>
    <row r="41" spans="1:7" s="50" customFormat="1" ht="18" customHeight="1" thickBot="1">
      <c r="A41" s="85" t="s">
        <v>84</v>
      </c>
      <c r="B41" s="48">
        <f>SUM(B5:B40)</f>
        <v>566313</v>
      </c>
      <c r="C41" s="64"/>
      <c r="D41" s="49">
        <f>SUM(D5:D40)</f>
        <v>0</v>
      </c>
      <c r="E41" s="49">
        <f>SUM(E5:E40)</f>
        <v>565229</v>
      </c>
      <c r="F41" s="49">
        <f>SUM(F5:F40)</f>
        <v>51565</v>
      </c>
      <c r="G41" s="49">
        <f>SUM(G5:G40)</f>
        <v>51565</v>
      </c>
    </row>
    <row r="42" spans="1:7">
      <c r="F42" s="50"/>
      <c r="G42" s="50"/>
    </row>
  </sheetData>
  <sheetProtection password="CE16" sheet="1" objects="1" scenarios="1" selectLockedCells="1" selectUnlockedCells="1"/>
  <mergeCells count="2">
    <mergeCell ref="F2:G2"/>
    <mergeCell ref="A1:G1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105" orientation="landscape" horizontalDpi="300" verticalDpi="300" r:id="rId1"/>
  <headerFooter alignWithMargins="0">
    <oddHeader>&amp;R&amp;"Times New Roman CE,Félkövér dőlt"&amp;11 7.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topLeftCell="A4" workbookViewId="0">
      <selection activeCell="F23" sqref="F23"/>
    </sheetView>
  </sheetViews>
  <sheetFormatPr defaultRowHeight="12.75"/>
  <cols>
    <col min="1" max="1" width="56.83203125" style="38" customWidth="1"/>
    <col min="2" max="7" width="15.83203125" style="37" customWidth="1"/>
    <col min="8" max="8" width="12.83203125" style="37" customWidth="1"/>
    <col min="9" max="9" width="13.83203125" style="37" customWidth="1"/>
    <col min="10" max="16384" width="9.33203125" style="37"/>
  </cols>
  <sheetData>
    <row r="1" spans="1:7" ht="24.75" customHeight="1">
      <c r="A1" s="538" t="s">
        <v>348</v>
      </c>
      <c r="B1" s="538"/>
      <c r="C1" s="538"/>
      <c r="D1" s="538"/>
      <c r="E1" s="538"/>
      <c r="F1" s="538"/>
      <c r="G1" s="538"/>
    </row>
    <row r="2" spans="1:7" ht="23.25" customHeight="1" thickBot="1">
      <c r="A2" s="82"/>
      <c r="B2" s="45"/>
      <c r="C2" s="45"/>
      <c r="D2" s="45"/>
      <c r="E2" s="45"/>
      <c r="F2" s="537" t="s">
        <v>83</v>
      </c>
      <c r="G2" s="537"/>
    </row>
    <row r="3" spans="1:7" s="39" customFormat="1" ht="48.75" customHeight="1" thickBot="1">
      <c r="A3" s="83" t="s">
        <v>88</v>
      </c>
      <c r="B3" s="84" t="s">
        <v>86</v>
      </c>
      <c r="C3" s="84" t="s">
        <v>87</v>
      </c>
      <c r="D3" s="84" t="s">
        <v>4</v>
      </c>
      <c r="E3" s="84" t="s">
        <v>1</v>
      </c>
      <c r="F3" s="293" t="s">
        <v>414</v>
      </c>
      <c r="G3" s="292" t="s">
        <v>415</v>
      </c>
    </row>
    <row r="4" spans="1:7" s="45" customFormat="1" ht="15" customHeight="1" thickBot="1">
      <c r="A4" s="42">
        <v>1</v>
      </c>
      <c r="B4" s="43">
        <v>2</v>
      </c>
      <c r="C4" s="43">
        <v>3</v>
      </c>
      <c r="D4" s="43">
        <v>4</v>
      </c>
      <c r="E4" s="43">
        <v>5</v>
      </c>
      <c r="F4" s="255">
        <v>6</v>
      </c>
      <c r="G4" s="44" t="s">
        <v>288</v>
      </c>
    </row>
    <row r="5" spans="1:7" ht="15.95" customHeight="1">
      <c r="A5" s="340" t="s">
        <v>197</v>
      </c>
      <c r="B5" s="346"/>
      <c r="C5" s="347"/>
      <c r="D5" s="346"/>
      <c r="E5" s="346"/>
      <c r="F5" s="256"/>
      <c r="G5" s="257">
        <f>+D5+F5</f>
        <v>0</v>
      </c>
    </row>
    <row r="6" spans="1:7" ht="15.95" customHeight="1">
      <c r="A6" s="343" t="s">
        <v>337</v>
      </c>
      <c r="B6" s="346">
        <v>72489</v>
      </c>
      <c r="C6" s="347">
        <v>2013</v>
      </c>
      <c r="D6" s="346"/>
      <c r="E6" s="346">
        <v>72489</v>
      </c>
      <c r="F6" s="256">
        <v>69359</v>
      </c>
      <c r="G6" s="257">
        <f t="shared" ref="G6:G24" si="0">+D6+F6</f>
        <v>69359</v>
      </c>
    </row>
    <row r="7" spans="1:7" ht="15.95" customHeight="1">
      <c r="A7" s="343" t="s">
        <v>338</v>
      </c>
      <c r="B7" s="346">
        <v>24798</v>
      </c>
      <c r="C7" s="347">
        <v>2013</v>
      </c>
      <c r="D7" s="346"/>
      <c r="E7" s="346">
        <v>24798</v>
      </c>
      <c r="F7" s="256">
        <v>21021</v>
      </c>
      <c r="G7" s="257">
        <f t="shared" si="0"/>
        <v>21021</v>
      </c>
    </row>
    <row r="8" spans="1:7" ht="15.95" customHeight="1">
      <c r="A8" s="343" t="s">
        <v>339</v>
      </c>
      <c r="B8" s="346">
        <v>2000</v>
      </c>
      <c r="C8" s="347">
        <v>2013</v>
      </c>
      <c r="D8" s="346"/>
      <c r="E8" s="346">
        <v>2000</v>
      </c>
      <c r="F8" s="256">
        <v>699</v>
      </c>
      <c r="G8" s="257">
        <f t="shared" si="0"/>
        <v>699</v>
      </c>
    </row>
    <row r="9" spans="1:7" ht="15.95" customHeight="1">
      <c r="A9" s="51" t="s">
        <v>340</v>
      </c>
      <c r="B9" s="346">
        <v>2000</v>
      </c>
      <c r="C9" s="347">
        <v>2013</v>
      </c>
      <c r="D9" s="346"/>
      <c r="E9" s="346">
        <v>2000</v>
      </c>
      <c r="F9" s="256"/>
      <c r="G9" s="257">
        <f t="shared" si="0"/>
        <v>0</v>
      </c>
    </row>
    <row r="10" spans="1:7" ht="15.95" customHeight="1">
      <c r="A10" s="51" t="s">
        <v>346</v>
      </c>
      <c r="B10" s="346"/>
      <c r="C10" s="347">
        <v>2013</v>
      </c>
      <c r="D10" s="346"/>
      <c r="E10" s="346">
        <v>1452</v>
      </c>
      <c r="F10" s="256">
        <v>1452</v>
      </c>
      <c r="G10" s="257">
        <f t="shared" si="0"/>
        <v>1452</v>
      </c>
    </row>
    <row r="11" spans="1:7" ht="15.95" customHeight="1">
      <c r="A11" s="340" t="s">
        <v>330</v>
      </c>
      <c r="B11" s="346"/>
      <c r="C11" s="347"/>
      <c r="D11" s="346"/>
      <c r="E11" s="346"/>
      <c r="F11" s="256"/>
      <c r="G11" s="257">
        <f t="shared" si="0"/>
        <v>0</v>
      </c>
    </row>
    <row r="12" spans="1:7" ht="15.95" customHeight="1">
      <c r="A12" s="343" t="s">
        <v>341</v>
      </c>
      <c r="B12" s="346">
        <v>2000</v>
      </c>
      <c r="C12" s="347">
        <v>2013</v>
      </c>
      <c r="D12" s="346"/>
      <c r="E12" s="346">
        <v>2000</v>
      </c>
      <c r="F12" s="256">
        <v>2637</v>
      </c>
      <c r="G12" s="257">
        <f t="shared" si="0"/>
        <v>2637</v>
      </c>
    </row>
    <row r="13" spans="1:7" ht="15.95" customHeight="1">
      <c r="A13" s="51"/>
      <c r="B13" s="346"/>
      <c r="C13" s="347"/>
      <c r="D13" s="346"/>
      <c r="E13" s="346"/>
      <c r="F13" s="256"/>
      <c r="G13" s="257">
        <f t="shared" si="0"/>
        <v>0</v>
      </c>
    </row>
    <row r="14" spans="1:7" ht="15.95" customHeight="1">
      <c r="A14" s="340" t="s">
        <v>333</v>
      </c>
      <c r="B14" s="346"/>
      <c r="C14" s="347"/>
      <c r="D14" s="346"/>
      <c r="E14" s="346"/>
      <c r="F14" s="256"/>
      <c r="G14" s="257">
        <f t="shared" si="0"/>
        <v>0</v>
      </c>
    </row>
    <row r="15" spans="1:7" ht="15.95" customHeight="1">
      <c r="A15" s="343" t="s">
        <v>342</v>
      </c>
      <c r="B15" s="346">
        <v>1000</v>
      </c>
      <c r="C15" s="347">
        <v>2013</v>
      </c>
      <c r="D15" s="346"/>
      <c r="E15" s="346">
        <v>1000</v>
      </c>
      <c r="F15" s="256"/>
      <c r="G15" s="257">
        <f t="shared" si="0"/>
        <v>0</v>
      </c>
    </row>
    <row r="16" spans="1:7" ht="15.95" customHeight="1">
      <c r="A16" s="51"/>
      <c r="B16" s="346"/>
      <c r="C16" s="347"/>
      <c r="D16" s="346"/>
      <c r="E16" s="346"/>
      <c r="F16" s="256"/>
      <c r="G16" s="257">
        <f t="shared" si="0"/>
        <v>0</v>
      </c>
    </row>
    <row r="17" spans="1:7" ht="15.95" customHeight="1">
      <c r="A17" s="340" t="s">
        <v>343</v>
      </c>
      <c r="B17" s="346"/>
      <c r="C17" s="347"/>
      <c r="D17" s="346"/>
      <c r="E17" s="346"/>
      <c r="F17" s="256"/>
      <c r="G17" s="257">
        <f t="shared" si="0"/>
        <v>0</v>
      </c>
    </row>
    <row r="18" spans="1:7" ht="15.95" customHeight="1">
      <c r="A18" s="343"/>
      <c r="B18" s="346"/>
      <c r="C18" s="347"/>
      <c r="D18" s="346"/>
      <c r="E18" s="346"/>
      <c r="F18" s="256"/>
      <c r="G18" s="257">
        <f t="shared" si="0"/>
        <v>0</v>
      </c>
    </row>
    <row r="19" spans="1:7" ht="15.95" customHeight="1">
      <c r="A19" s="348" t="s">
        <v>344</v>
      </c>
      <c r="B19" s="349">
        <v>60</v>
      </c>
      <c r="C19" s="349">
        <v>2013</v>
      </c>
      <c r="D19" s="349"/>
      <c r="E19" s="349">
        <v>60</v>
      </c>
      <c r="F19" s="256"/>
      <c r="G19" s="257">
        <f t="shared" si="0"/>
        <v>0</v>
      </c>
    </row>
    <row r="20" spans="1:7" ht="15.95" customHeight="1">
      <c r="A20" s="51"/>
      <c r="B20" s="27"/>
      <c r="C20" s="46"/>
      <c r="D20" s="27"/>
      <c r="E20" s="27"/>
      <c r="F20" s="256"/>
      <c r="G20" s="257">
        <f t="shared" si="0"/>
        <v>0</v>
      </c>
    </row>
    <row r="21" spans="1:7" ht="15.95" customHeight="1">
      <c r="A21" s="51" t="s">
        <v>421</v>
      </c>
      <c r="B21" s="27"/>
      <c r="C21" s="46">
        <v>2013</v>
      </c>
      <c r="D21" s="27"/>
      <c r="E21" s="27">
        <v>1345</v>
      </c>
      <c r="F21" s="256">
        <v>1345</v>
      </c>
      <c r="G21" s="257">
        <f t="shared" si="0"/>
        <v>1345</v>
      </c>
    </row>
    <row r="22" spans="1:7" ht="15.95" customHeight="1">
      <c r="A22" s="51" t="s">
        <v>422</v>
      </c>
      <c r="B22" s="27"/>
      <c r="C22" s="46">
        <v>2013</v>
      </c>
      <c r="D22" s="27"/>
      <c r="E22" s="27">
        <v>291</v>
      </c>
      <c r="F22" s="256">
        <v>291</v>
      </c>
      <c r="G22" s="257">
        <f t="shared" si="0"/>
        <v>291</v>
      </c>
    </row>
    <row r="23" spans="1:7" ht="15.95" customHeight="1">
      <c r="A23" s="51"/>
      <c r="B23" s="27"/>
      <c r="C23" s="46"/>
      <c r="D23" s="27"/>
      <c r="E23" s="27"/>
      <c r="F23" s="256"/>
      <c r="G23" s="257">
        <f t="shared" si="0"/>
        <v>0</v>
      </c>
    </row>
    <row r="24" spans="1:7" ht="15.95" customHeight="1" thickBot="1">
      <c r="A24" s="52"/>
      <c r="B24" s="28"/>
      <c r="C24" s="47"/>
      <c r="D24" s="28"/>
      <c r="E24" s="28"/>
      <c r="F24" s="258"/>
      <c r="G24" s="257">
        <f t="shared" si="0"/>
        <v>0</v>
      </c>
    </row>
    <row r="25" spans="1:7" s="50" customFormat="1" ht="18" customHeight="1" thickBot="1">
      <c r="A25" s="85" t="s">
        <v>84</v>
      </c>
      <c r="B25" s="48">
        <f>SUM(B5:B24)</f>
        <v>104347</v>
      </c>
      <c r="C25" s="64"/>
      <c r="D25" s="48">
        <f>SUM(D5:D24)</f>
        <v>0</v>
      </c>
      <c r="E25" s="48">
        <f>SUM(E5:E24)</f>
        <v>107435</v>
      </c>
      <c r="F25" s="48">
        <f>SUM(F5:F24)</f>
        <v>96804</v>
      </c>
      <c r="G25" s="49">
        <f>SUM(G5:G24)</f>
        <v>96804</v>
      </c>
    </row>
  </sheetData>
  <sheetProtection password="CE16" sheet="1" objects="1" scenarios="1" selectLockedCells="1" selectUnlockedCells="1"/>
  <mergeCells count="2">
    <mergeCell ref="F2:G2"/>
    <mergeCell ref="A1:G1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8. melléklet&amp;"Times New Roman CE,Normál"&amp;10  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65"/>
  <sheetViews>
    <sheetView topLeftCell="A31" workbookViewId="0">
      <selection activeCell="F48" sqref="F48"/>
    </sheetView>
  </sheetViews>
  <sheetFormatPr defaultRowHeight="12.75"/>
  <cols>
    <col min="1" max="1" width="9.6640625" style="3" customWidth="1"/>
    <col min="2" max="2" width="9.6640625" style="4" customWidth="1"/>
    <col min="3" max="3" width="59.33203125" style="4" customWidth="1"/>
    <col min="4" max="6" width="15.83203125" style="4" customWidth="1"/>
    <col min="7" max="16384" width="9.33203125" style="4"/>
  </cols>
  <sheetData>
    <row r="1" spans="1:6" s="2" customFormat="1" ht="21" customHeight="1" thickBot="1">
      <c r="A1" s="89"/>
      <c r="B1" s="90"/>
      <c r="C1" s="130"/>
      <c r="D1" s="128"/>
      <c r="E1" s="128"/>
      <c r="F1" s="128" t="s">
        <v>2</v>
      </c>
    </row>
    <row r="2" spans="1:6" s="59" customFormat="1" ht="25.5" customHeight="1">
      <c r="A2" s="516" t="s">
        <v>190</v>
      </c>
      <c r="B2" s="517"/>
      <c r="C2" s="522" t="s">
        <v>370</v>
      </c>
      <c r="D2" s="523"/>
      <c r="E2" s="524"/>
      <c r="F2" s="131" t="s">
        <v>81</v>
      </c>
    </row>
    <row r="3" spans="1:6" s="59" customFormat="1" ht="16.5" thickBot="1">
      <c r="A3" s="92" t="s">
        <v>189</v>
      </c>
      <c r="B3" s="93"/>
      <c r="C3" s="539"/>
      <c r="D3" s="540"/>
      <c r="E3" s="541"/>
      <c r="F3" s="132"/>
    </row>
    <row r="4" spans="1:6" s="60" customFormat="1" ht="15.95" customHeight="1" thickBot="1">
      <c r="A4" s="94"/>
      <c r="B4" s="94"/>
      <c r="C4" s="94"/>
      <c r="D4" s="95"/>
      <c r="E4" s="95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61" customFormat="1" ht="12" customHeight="1" thickBot="1">
      <c r="A8" s="86" t="s">
        <v>54</v>
      </c>
      <c r="B8" s="98"/>
      <c r="C8" s="99" t="s">
        <v>195</v>
      </c>
      <c r="D8" s="186">
        <f>SUM(D9:D16)</f>
        <v>0</v>
      </c>
      <c r="E8" s="186">
        <f>SUM(E9:E16)</f>
        <v>0</v>
      </c>
      <c r="F8" s="190">
        <f>SUM(F9:F16)</f>
        <v>0</v>
      </c>
    </row>
    <row r="9" spans="1:6" s="61" customFormat="1" ht="12" customHeight="1">
      <c r="A9" s="102"/>
      <c r="B9" s="101" t="s">
        <v>110</v>
      </c>
      <c r="C9" s="11" t="s">
        <v>145</v>
      </c>
      <c r="D9" s="318"/>
      <c r="E9" s="318"/>
      <c r="F9" s="201"/>
    </row>
    <row r="10" spans="1:6" s="61" customFormat="1" ht="12" customHeight="1">
      <c r="A10" s="100"/>
      <c r="B10" s="101" t="s">
        <v>111</v>
      </c>
      <c r="C10" s="8" t="s">
        <v>146</v>
      </c>
      <c r="D10" s="184"/>
      <c r="E10" s="184"/>
      <c r="F10" s="188"/>
    </row>
    <row r="11" spans="1:6" s="61" customFormat="1" ht="12" customHeight="1">
      <c r="A11" s="100"/>
      <c r="B11" s="101" t="s">
        <v>112</v>
      </c>
      <c r="C11" s="8" t="s">
        <v>147</v>
      </c>
      <c r="D11" s="184"/>
      <c r="E11" s="184"/>
      <c r="F11" s="188"/>
    </row>
    <row r="12" spans="1:6" s="61" customFormat="1" ht="12" customHeight="1">
      <c r="A12" s="100"/>
      <c r="B12" s="101" t="s">
        <v>113</v>
      </c>
      <c r="C12" s="8" t="s">
        <v>148</v>
      </c>
      <c r="D12" s="184"/>
      <c r="E12" s="184"/>
      <c r="F12" s="188"/>
    </row>
    <row r="13" spans="1:6" s="61" customFormat="1" ht="12" customHeight="1">
      <c r="A13" s="100"/>
      <c r="B13" s="101" t="s">
        <v>131</v>
      </c>
      <c r="C13" s="7" t="s">
        <v>149</v>
      </c>
      <c r="D13" s="184"/>
      <c r="E13" s="184"/>
      <c r="F13" s="188"/>
    </row>
    <row r="14" spans="1:6" s="61" customFormat="1" ht="12" customHeight="1">
      <c r="A14" s="103"/>
      <c r="B14" s="101" t="s">
        <v>114</v>
      </c>
      <c r="C14" s="8" t="s">
        <v>150</v>
      </c>
      <c r="D14" s="319"/>
      <c r="E14" s="319"/>
      <c r="F14" s="202"/>
    </row>
    <row r="15" spans="1:6" s="62" customFormat="1" ht="12" customHeight="1">
      <c r="A15" s="100"/>
      <c r="B15" s="101" t="s">
        <v>115</v>
      </c>
      <c r="C15" s="8" t="s">
        <v>33</v>
      </c>
      <c r="D15" s="184"/>
      <c r="E15" s="184"/>
      <c r="F15" s="188"/>
    </row>
    <row r="16" spans="1:6" s="62" customFormat="1" ht="12" customHeight="1" thickBot="1">
      <c r="A16" s="104"/>
      <c r="B16" s="105" t="s">
        <v>122</v>
      </c>
      <c r="C16" s="7" t="s">
        <v>188</v>
      </c>
      <c r="D16" s="185"/>
      <c r="E16" s="185"/>
      <c r="F16" s="189"/>
    </row>
    <row r="17" spans="1:6" s="61" customFormat="1" ht="12" customHeight="1" thickBot="1">
      <c r="A17" s="86" t="s">
        <v>55</v>
      </c>
      <c r="B17" s="98"/>
      <c r="C17" s="99" t="s">
        <v>34</v>
      </c>
      <c r="D17" s="186">
        <f>SUM(D18:D21)</f>
        <v>0</v>
      </c>
      <c r="E17" s="186">
        <f>SUM(E18:E21)</f>
        <v>0</v>
      </c>
      <c r="F17" s="190">
        <f>SUM(F18:F21)</f>
        <v>0</v>
      </c>
    </row>
    <row r="18" spans="1:6" s="62" customFormat="1" ht="12" customHeight="1">
      <c r="A18" s="100"/>
      <c r="B18" s="101" t="s">
        <v>116</v>
      </c>
      <c r="C18" s="10" t="s">
        <v>30</v>
      </c>
      <c r="D18" s="184"/>
      <c r="E18" s="184"/>
      <c r="F18" s="188"/>
    </row>
    <row r="19" spans="1:6" s="62" customFormat="1" ht="12" customHeight="1">
      <c r="A19" s="100"/>
      <c r="B19" s="101" t="s">
        <v>117</v>
      </c>
      <c r="C19" s="8" t="s">
        <v>31</v>
      </c>
      <c r="D19" s="184"/>
      <c r="E19" s="184"/>
      <c r="F19" s="188"/>
    </row>
    <row r="20" spans="1:6" s="62" customFormat="1" ht="12" customHeight="1">
      <c r="A20" s="100"/>
      <c r="B20" s="101" t="s">
        <v>118</v>
      </c>
      <c r="C20" s="8" t="s">
        <v>32</v>
      </c>
      <c r="D20" s="184"/>
      <c r="E20" s="184"/>
      <c r="F20" s="188"/>
    </row>
    <row r="21" spans="1:6" s="62" customFormat="1" ht="12" customHeight="1" thickBot="1">
      <c r="A21" s="100"/>
      <c r="B21" s="101" t="s">
        <v>119</v>
      </c>
      <c r="C21" s="8" t="s">
        <v>31</v>
      </c>
      <c r="D21" s="184"/>
      <c r="E21" s="184"/>
      <c r="F21" s="188"/>
    </row>
    <row r="22" spans="1:6" s="62" customFormat="1" ht="12" customHeight="1" thickBot="1">
      <c r="A22" s="88" t="s">
        <v>56</v>
      </c>
      <c r="B22" s="66"/>
      <c r="C22" s="66" t="s">
        <v>35</v>
      </c>
      <c r="D22" s="186">
        <f>+D23+D24</f>
        <v>0</v>
      </c>
      <c r="E22" s="186">
        <f>+E23+E24</f>
        <v>0</v>
      </c>
      <c r="F22" s="190">
        <f>+F23+F24</f>
        <v>0</v>
      </c>
    </row>
    <row r="23" spans="1:6" s="61" customFormat="1" ht="12" customHeight="1">
      <c r="A23" s="195"/>
      <c r="B23" s="220" t="s">
        <v>91</v>
      </c>
      <c r="C23" s="69" t="s">
        <v>211</v>
      </c>
      <c r="D23" s="326"/>
      <c r="E23" s="326"/>
      <c r="F23" s="225"/>
    </row>
    <row r="24" spans="1:6" s="61" customFormat="1" ht="12" customHeight="1" thickBot="1">
      <c r="A24" s="218"/>
      <c r="B24" s="219" t="s">
        <v>92</v>
      </c>
      <c r="C24" s="70" t="s">
        <v>215</v>
      </c>
      <c r="D24" s="335"/>
      <c r="E24" s="335"/>
      <c r="F24" s="226"/>
    </row>
    <row r="25" spans="1:6" s="61" customFormat="1" ht="12" customHeight="1" thickBot="1">
      <c r="A25" s="88" t="s">
        <v>57</v>
      </c>
      <c r="B25" s="98"/>
      <c r="C25" s="66" t="s">
        <v>196</v>
      </c>
      <c r="D25" s="193">
        <f>SUM(D26:D28)</f>
        <v>45729</v>
      </c>
      <c r="E25" s="193">
        <f>SUM(E26:E28)</f>
        <v>46379</v>
      </c>
      <c r="F25" s="193">
        <f>SUM(F26:F28)</f>
        <v>23324</v>
      </c>
    </row>
    <row r="26" spans="1:6" s="61" customFormat="1" ht="12" customHeight="1" thickBot="1">
      <c r="A26" s="88"/>
      <c r="B26" s="98"/>
      <c r="C26" s="66" t="s">
        <v>398</v>
      </c>
      <c r="D26" s="193">
        <v>11501</v>
      </c>
      <c r="E26" s="193">
        <v>12151</v>
      </c>
      <c r="F26" s="192">
        <v>4555</v>
      </c>
    </row>
    <row r="27" spans="1:6" s="61" customFormat="1" ht="12" customHeight="1" thickBot="1">
      <c r="A27" s="88"/>
      <c r="B27" s="98"/>
      <c r="C27" s="66" t="s">
        <v>301</v>
      </c>
      <c r="D27" s="193">
        <v>9982</v>
      </c>
      <c r="E27" s="193">
        <v>9982</v>
      </c>
      <c r="F27" s="192">
        <v>1299</v>
      </c>
    </row>
    <row r="28" spans="1:6" s="61" customFormat="1" ht="12" customHeight="1" thickBot="1">
      <c r="A28" s="88"/>
      <c r="B28" s="98"/>
      <c r="C28" s="66" t="s">
        <v>399</v>
      </c>
      <c r="D28" s="193">
        <v>24246</v>
      </c>
      <c r="E28" s="193">
        <v>24246</v>
      </c>
      <c r="F28" s="192">
        <v>17470</v>
      </c>
    </row>
    <row r="29" spans="1:6" s="61" customFormat="1" ht="12" customHeight="1" thickBot="1">
      <c r="A29" s="86" t="s">
        <v>58</v>
      </c>
      <c r="B29" s="79"/>
      <c r="C29" s="66" t="s">
        <v>47</v>
      </c>
      <c r="D29" s="186">
        <f>+D8+D17+D22+D25</f>
        <v>45729</v>
      </c>
      <c r="E29" s="186">
        <f>+E8+E17+E22+E25</f>
        <v>46379</v>
      </c>
      <c r="F29" s="190">
        <f>+F8+F17+F22+F25</f>
        <v>23324</v>
      </c>
    </row>
    <row r="30" spans="1:6" s="62" customFormat="1" ht="12" customHeight="1" thickBot="1">
      <c r="A30" s="215" t="s">
        <v>59</v>
      </c>
      <c r="B30" s="223"/>
      <c r="C30" s="217" t="s">
        <v>49</v>
      </c>
      <c r="D30" s="325">
        <f>+D31+D32</f>
        <v>0</v>
      </c>
      <c r="E30" s="325">
        <f>+E31+E32</f>
        <v>0</v>
      </c>
      <c r="F30" s="207">
        <f>+F31+F32</f>
        <v>0</v>
      </c>
    </row>
    <row r="31" spans="1:6" s="62" customFormat="1" ht="15" customHeight="1">
      <c r="A31" s="102"/>
      <c r="B31" s="77" t="s">
        <v>98</v>
      </c>
      <c r="C31" s="69" t="s">
        <v>269</v>
      </c>
      <c r="D31" s="326"/>
      <c r="E31" s="326"/>
      <c r="F31" s="225"/>
    </row>
    <row r="32" spans="1:6" s="62" customFormat="1" ht="15" customHeight="1" thickBot="1">
      <c r="A32" s="224"/>
      <c r="B32" s="78" t="s">
        <v>99</v>
      </c>
      <c r="C32" s="216" t="s">
        <v>38</v>
      </c>
      <c r="D32" s="57"/>
      <c r="E32" s="57"/>
      <c r="F32" s="58"/>
    </row>
    <row r="33" spans="1:6" ht="13.5" thickBot="1">
      <c r="A33" s="112" t="s">
        <v>60</v>
      </c>
      <c r="B33" s="213"/>
      <c r="C33" s="214" t="s">
        <v>50</v>
      </c>
      <c r="D33" s="193"/>
      <c r="E33" s="193"/>
      <c r="F33" s="192"/>
    </row>
    <row r="34" spans="1:6" s="53" customFormat="1" ht="16.5" customHeight="1" thickBot="1">
      <c r="A34" s="112" t="s">
        <v>61</v>
      </c>
      <c r="B34" s="113"/>
      <c r="C34" s="114" t="s">
        <v>48</v>
      </c>
      <c r="D34" s="329">
        <f>+D29+D30+D33</f>
        <v>45729</v>
      </c>
      <c r="E34" s="329">
        <f>+E29+E30+E33</f>
        <v>46379</v>
      </c>
      <c r="F34" s="209">
        <f>+F29+F30+F33</f>
        <v>23324</v>
      </c>
    </row>
    <row r="35" spans="1:6" s="63" customFormat="1" ht="12" customHeight="1">
      <c r="A35" s="115"/>
      <c r="B35" s="115"/>
      <c r="C35" s="116"/>
      <c r="D35" s="205"/>
      <c r="E35" s="205"/>
      <c r="F35" s="205"/>
    </row>
    <row r="36" spans="1:6" ht="12" customHeight="1" thickBot="1">
      <c r="A36" s="117"/>
      <c r="B36" s="118"/>
      <c r="C36" s="118"/>
      <c r="D36" s="206"/>
      <c r="E36" s="206"/>
      <c r="F36" s="206"/>
    </row>
    <row r="37" spans="1:6" ht="12" customHeight="1" thickBot="1">
      <c r="A37" s="518" t="s">
        <v>76</v>
      </c>
      <c r="B37" s="520"/>
      <c r="C37" s="520"/>
      <c r="D37" s="520"/>
      <c r="E37" s="520"/>
      <c r="F37" s="521"/>
    </row>
    <row r="38" spans="1:6" ht="12" customHeight="1" thickBot="1">
      <c r="A38" s="88" t="s">
        <v>54</v>
      </c>
      <c r="B38" s="23"/>
      <c r="C38" s="66" t="s">
        <v>397</v>
      </c>
      <c r="D38" s="186">
        <f>SUM(D39:D54)</f>
        <v>45729</v>
      </c>
      <c r="E38" s="186">
        <f>SUM(E39:E54)</f>
        <v>46379</v>
      </c>
      <c r="F38" s="186">
        <f>SUM(F39:F54)</f>
        <v>25721</v>
      </c>
    </row>
    <row r="39" spans="1:6" ht="12" customHeight="1">
      <c r="A39" s="119"/>
      <c r="B39" s="76" t="s">
        <v>110</v>
      </c>
      <c r="C39" s="10" t="s">
        <v>371</v>
      </c>
      <c r="D39" s="291">
        <v>3827</v>
      </c>
      <c r="E39" s="291">
        <v>3827</v>
      </c>
      <c r="F39" s="54">
        <v>2517</v>
      </c>
    </row>
    <row r="40" spans="1:6" ht="12" customHeight="1">
      <c r="A40" s="120"/>
      <c r="B40" s="75" t="s">
        <v>111</v>
      </c>
      <c r="C40" s="8" t="s">
        <v>372</v>
      </c>
      <c r="D40" s="55">
        <v>587</v>
      </c>
      <c r="E40" s="55">
        <v>587</v>
      </c>
      <c r="F40" s="56">
        <v>587</v>
      </c>
    </row>
    <row r="41" spans="1:6" ht="12" customHeight="1">
      <c r="A41" s="120"/>
      <c r="B41" s="75" t="s">
        <v>112</v>
      </c>
      <c r="C41" s="8" t="s">
        <v>373</v>
      </c>
      <c r="D41" s="55">
        <v>2905</v>
      </c>
      <c r="E41" s="55">
        <v>2905</v>
      </c>
      <c r="F41" s="56">
        <v>1184</v>
      </c>
    </row>
    <row r="42" spans="1:6" s="63" customFormat="1" ht="12" customHeight="1">
      <c r="A42" s="120"/>
      <c r="B42" s="75" t="s">
        <v>113</v>
      </c>
      <c r="C42" s="8" t="s">
        <v>374</v>
      </c>
      <c r="D42" s="55">
        <v>8083</v>
      </c>
      <c r="E42" s="55">
        <v>8083</v>
      </c>
      <c r="F42" s="56">
        <v>5548</v>
      </c>
    </row>
    <row r="43" spans="1:6" ht="12" customHeight="1">
      <c r="A43" s="120"/>
      <c r="B43" s="75" t="s">
        <v>121</v>
      </c>
      <c r="C43" s="8" t="s">
        <v>375</v>
      </c>
      <c r="D43" s="55">
        <v>27</v>
      </c>
      <c r="E43" s="55">
        <v>27</v>
      </c>
      <c r="F43" s="56">
        <v>24</v>
      </c>
    </row>
    <row r="44" spans="1:6" ht="12" customHeight="1">
      <c r="A44" s="369"/>
      <c r="B44" s="75" t="s">
        <v>386</v>
      </c>
      <c r="C44" s="8" t="s">
        <v>376</v>
      </c>
      <c r="D44" s="55">
        <v>21704</v>
      </c>
      <c r="E44" s="55">
        <v>21704</v>
      </c>
      <c r="F44" s="55">
        <v>11211</v>
      </c>
    </row>
    <row r="45" spans="1:6" ht="12" customHeight="1">
      <c r="A45" s="369"/>
      <c r="B45" s="75" t="s">
        <v>387</v>
      </c>
      <c r="C45" s="8" t="s">
        <v>377</v>
      </c>
      <c r="D45" s="55">
        <v>1825</v>
      </c>
      <c r="E45" s="55">
        <v>1825</v>
      </c>
      <c r="F45" s="55">
        <v>804</v>
      </c>
    </row>
    <row r="46" spans="1:6" ht="12" customHeight="1">
      <c r="A46" s="369"/>
      <c r="B46" s="75" t="s">
        <v>388</v>
      </c>
      <c r="C46" s="8" t="s">
        <v>378</v>
      </c>
      <c r="D46" s="55">
        <v>346</v>
      </c>
      <c r="E46" s="55">
        <v>346</v>
      </c>
      <c r="F46" s="55">
        <v>347</v>
      </c>
    </row>
    <row r="47" spans="1:6" ht="12" customHeight="1">
      <c r="A47" s="369"/>
      <c r="B47" s="75" t="s">
        <v>389</v>
      </c>
      <c r="C47" s="8" t="s">
        <v>379</v>
      </c>
      <c r="D47" s="55">
        <v>0</v>
      </c>
      <c r="E47" s="55">
        <v>650</v>
      </c>
      <c r="F47" s="55">
        <v>173</v>
      </c>
    </row>
    <row r="48" spans="1:6" ht="12" customHeight="1">
      <c r="A48" s="369"/>
      <c r="B48" s="75" t="s">
        <v>390</v>
      </c>
      <c r="C48" s="8" t="s">
        <v>380</v>
      </c>
      <c r="D48" s="55">
        <v>2622</v>
      </c>
      <c r="E48" s="55">
        <v>2622</v>
      </c>
      <c r="F48" s="55">
        <v>1582</v>
      </c>
    </row>
    <row r="49" spans="1:6" ht="12" customHeight="1">
      <c r="A49" s="369"/>
      <c r="B49" s="75" t="s">
        <v>391</v>
      </c>
      <c r="C49" s="8" t="s">
        <v>381</v>
      </c>
      <c r="D49" s="55">
        <v>853</v>
      </c>
      <c r="E49" s="55">
        <v>853</v>
      </c>
      <c r="F49" s="55">
        <v>549</v>
      </c>
    </row>
    <row r="50" spans="1:6" ht="12" customHeight="1">
      <c r="A50" s="369"/>
      <c r="B50" s="75" t="s">
        <v>392</v>
      </c>
      <c r="C50" s="8" t="s">
        <v>382</v>
      </c>
      <c r="D50" s="55">
        <v>450</v>
      </c>
      <c r="E50" s="55">
        <v>450</v>
      </c>
      <c r="F50" s="55">
        <v>325</v>
      </c>
    </row>
    <row r="51" spans="1:6" ht="12" customHeight="1">
      <c r="A51" s="369"/>
      <c r="B51" s="75" t="s">
        <v>393</v>
      </c>
      <c r="C51" s="8" t="s">
        <v>383</v>
      </c>
      <c r="D51" s="55">
        <v>1000</v>
      </c>
      <c r="E51" s="55">
        <v>1000</v>
      </c>
      <c r="F51" s="55">
        <v>280</v>
      </c>
    </row>
    <row r="52" spans="1:6" ht="12" customHeight="1">
      <c r="A52" s="369"/>
      <c r="B52" s="75" t="s">
        <v>394</v>
      </c>
      <c r="C52" s="8" t="s">
        <v>384</v>
      </c>
      <c r="D52" s="55">
        <v>1500</v>
      </c>
      <c r="E52" s="55">
        <v>1500</v>
      </c>
      <c r="F52" s="55">
        <v>288</v>
      </c>
    </row>
    <row r="53" spans="1:6" ht="12" customHeight="1">
      <c r="A53" s="369"/>
      <c r="B53" s="75" t="s">
        <v>395</v>
      </c>
      <c r="C53" s="8" t="s">
        <v>409</v>
      </c>
      <c r="D53" s="55"/>
      <c r="E53" s="55"/>
      <c r="F53" s="55">
        <v>40</v>
      </c>
    </row>
    <row r="54" spans="1:6" ht="12" customHeight="1">
      <c r="A54" s="369"/>
      <c r="B54" s="75" t="s">
        <v>396</v>
      </c>
      <c r="C54" s="8" t="s">
        <v>385</v>
      </c>
      <c r="D54" s="55"/>
      <c r="E54" s="55"/>
      <c r="F54" s="55">
        <v>262</v>
      </c>
    </row>
    <row r="55" spans="1:6" ht="12" customHeight="1" thickBot="1">
      <c r="A55" s="218" t="s">
        <v>55</v>
      </c>
      <c r="B55" s="366"/>
      <c r="C55" s="367" t="s">
        <v>45</v>
      </c>
      <c r="D55" s="336">
        <f>SUM(D56:D59)</f>
        <v>0</v>
      </c>
      <c r="E55" s="336">
        <f>SUM(E56:E59)</f>
        <v>0</v>
      </c>
      <c r="F55" s="368">
        <f>SUM(F56:F59)</f>
        <v>0</v>
      </c>
    </row>
    <row r="56" spans="1:6" ht="12" customHeight="1">
      <c r="A56" s="119"/>
      <c r="B56" s="76" t="s">
        <v>116</v>
      </c>
      <c r="C56" s="10" t="s">
        <v>239</v>
      </c>
      <c r="D56" s="291"/>
      <c r="E56" s="291"/>
      <c r="F56" s="54"/>
    </row>
    <row r="57" spans="1:6" ht="12" customHeight="1">
      <c r="A57" s="120"/>
      <c r="B57" s="75" t="s">
        <v>117</v>
      </c>
      <c r="C57" s="8" t="s">
        <v>175</v>
      </c>
      <c r="D57" s="55"/>
      <c r="E57" s="55"/>
      <c r="F57" s="56"/>
    </row>
    <row r="58" spans="1:6" ht="15" customHeight="1">
      <c r="A58" s="120"/>
      <c r="B58" s="75" t="s">
        <v>120</v>
      </c>
      <c r="C58" s="8" t="s">
        <v>77</v>
      </c>
      <c r="D58" s="55"/>
      <c r="E58" s="55"/>
      <c r="F58" s="56"/>
    </row>
    <row r="59" spans="1:6" ht="23.25" thickBot="1">
      <c r="A59" s="120"/>
      <c r="B59" s="75" t="s">
        <v>128</v>
      </c>
      <c r="C59" s="8" t="s">
        <v>42</v>
      </c>
      <c r="D59" s="55"/>
      <c r="E59" s="55"/>
      <c r="F59" s="56"/>
    </row>
    <row r="60" spans="1:6" ht="15" customHeight="1" thickBot="1">
      <c r="A60" s="88" t="s">
        <v>56</v>
      </c>
      <c r="B60" s="23"/>
      <c r="C60" s="23" t="s">
        <v>43</v>
      </c>
      <c r="D60" s="193"/>
      <c r="E60" s="193"/>
      <c r="F60" s="192"/>
    </row>
    <row r="61" spans="1:6" ht="14.25" customHeight="1" thickBot="1">
      <c r="A61" s="112" t="s">
        <v>57</v>
      </c>
      <c r="B61" s="213"/>
      <c r="C61" s="214" t="s">
        <v>46</v>
      </c>
      <c r="D61" s="193"/>
      <c r="E61" s="193"/>
      <c r="F61" s="192"/>
    </row>
    <row r="62" spans="1:6" ht="13.5" thickBot="1">
      <c r="A62" s="88" t="s">
        <v>58</v>
      </c>
      <c r="B62" s="109"/>
      <c r="C62" s="122" t="s">
        <v>44</v>
      </c>
      <c r="D62" s="329">
        <f>+D38+D55+D60+D61</f>
        <v>45729</v>
      </c>
      <c r="E62" s="329">
        <f>+E38+E55+E60+E61</f>
        <v>46379</v>
      </c>
      <c r="F62" s="209">
        <f>+F38+F55+F60+F61</f>
        <v>25721</v>
      </c>
    </row>
    <row r="63" spans="1:6" ht="13.5" thickBot="1">
      <c r="A63" s="123"/>
      <c r="B63" s="124"/>
      <c r="C63" s="124"/>
      <c r="D63" s="210"/>
      <c r="E63" s="210"/>
      <c r="F63" s="210"/>
    </row>
    <row r="64" spans="1:6" ht="13.5" thickBot="1">
      <c r="A64" s="125" t="s">
        <v>193</v>
      </c>
      <c r="B64" s="126"/>
      <c r="C64" s="127"/>
      <c r="D64" s="333"/>
      <c r="E64" s="333"/>
      <c r="F64" s="65"/>
    </row>
    <row r="65" spans="1:6" ht="13.5" thickBot="1">
      <c r="A65" s="125" t="s">
        <v>194</v>
      </c>
      <c r="B65" s="126"/>
      <c r="C65" s="127"/>
      <c r="D65" s="333"/>
      <c r="E65" s="333"/>
      <c r="F65" s="65"/>
    </row>
  </sheetData>
  <sheetProtection formatCells="0"/>
  <mergeCells count="6">
    <mergeCell ref="A7:F7"/>
    <mergeCell ref="A37:F37"/>
    <mergeCell ref="A2:B2"/>
    <mergeCell ref="A5:B5"/>
    <mergeCell ref="C2:E2"/>
    <mergeCell ref="C3:E3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unka2"/>
  <dimension ref="A1:I146"/>
  <sheetViews>
    <sheetView tabSelected="1" topLeftCell="A49" zoomScale="120" zoomScaleNormal="120" zoomScaleSheetLayoutView="100" workbookViewId="0">
      <selection activeCell="E58" sqref="E58"/>
    </sheetView>
  </sheetViews>
  <sheetFormatPr defaultRowHeight="15.75"/>
  <cols>
    <col min="1" max="1" width="9.5" style="240" customWidth="1"/>
    <col min="2" max="2" width="60.83203125" style="240" customWidth="1"/>
    <col min="3" max="5" width="15.83203125" style="241" customWidth="1"/>
    <col min="6" max="16384" width="9.33203125" style="34"/>
  </cols>
  <sheetData>
    <row r="1" spans="1:5" ht="15.95" customHeight="1">
      <c r="A1" s="542" t="s">
        <v>52</v>
      </c>
      <c r="B1" s="542"/>
      <c r="C1" s="542"/>
      <c r="D1" s="542"/>
      <c r="E1" s="542"/>
    </row>
    <row r="2" spans="1:5" ht="15.95" customHeight="1" thickBot="1">
      <c r="A2" s="250" t="s">
        <v>134</v>
      </c>
      <c r="B2" s="250"/>
      <c r="C2" s="175"/>
      <c r="D2" s="175"/>
      <c r="E2" s="175" t="s">
        <v>256</v>
      </c>
    </row>
    <row r="3" spans="1:5" ht="15.95" customHeight="1">
      <c r="A3" s="543" t="s">
        <v>89</v>
      </c>
      <c r="B3" s="545" t="s">
        <v>53</v>
      </c>
      <c r="C3" s="547" t="s">
        <v>0</v>
      </c>
      <c r="D3" s="547"/>
      <c r="E3" s="548"/>
    </row>
    <row r="4" spans="1:5" ht="38.1" customHeight="1" thickBot="1">
      <c r="A4" s="544"/>
      <c r="B4" s="546"/>
      <c r="C4" s="252" t="s">
        <v>286</v>
      </c>
      <c r="D4" s="252" t="s">
        <v>287</v>
      </c>
      <c r="E4" s="253" t="s">
        <v>416</v>
      </c>
    </row>
    <row r="5" spans="1:5" s="35" customFormat="1" ht="12" customHeight="1" thickBot="1">
      <c r="A5" s="31">
        <v>1</v>
      </c>
      <c r="B5" s="32">
        <v>2</v>
      </c>
      <c r="C5" s="32">
        <v>3</v>
      </c>
      <c r="D5" s="32">
        <v>4</v>
      </c>
      <c r="E5" s="33">
        <v>5</v>
      </c>
    </row>
    <row r="6" spans="1:5" s="1" customFormat="1" ht="12" customHeight="1" thickBot="1">
      <c r="A6" s="24" t="s">
        <v>54</v>
      </c>
      <c r="B6" s="23" t="s">
        <v>137</v>
      </c>
      <c r="C6" s="260">
        <f>+C7+C12+C21</f>
        <v>483283</v>
      </c>
      <c r="D6" s="260">
        <f>+D7+D12+D21</f>
        <v>530469</v>
      </c>
      <c r="E6" s="158">
        <f>+E7+E12+E21</f>
        <v>538612</v>
      </c>
    </row>
    <row r="7" spans="1:5" s="1" customFormat="1" ht="12" customHeight="1" thickBot="1">
      <c r="A7" s="22" t="s">
        <v>55</v>
      </c>
      <c r="B7" s="140" t="s">
        <v>270</v>
      </c>
      <c r="C7" s="261">
        <f>+C8+C9+C10+C11</f>
        <v>323000</v>
      </c>
      <c r="D7" s="261">
        <f>+D8+D9+D10+D11</f>
        <v>344986</v>
      </c>
      <c r="E7" s="159">
        <f>+E8+E9+E10+E11</f>
        <v>344986</v>
      </c>
    </row>
    <row r="8" spans="1:5" s="1" customFormat="1" ht="12" customHeight="1">
      <c r="A8" s="15" t="s">
        <v>116</v>
      </c>
      <c r="B8" s="227" t="s">
        <v>75</v>
      </c>
      <c r="C8" s="262">
        <v>313000</v>
      </c>
      <c r="D8" s="262">
        <v>340143</v>
      </c>
      <c r="E8" s="188">
        <v>340144</v>
      </c>
    </row>
    <row r="9" spans="1:5" s="1" customFormat="1" ht="12" customHeight="1">
      <c r="A9" s="15" t="s">
        <v>117</v>
      </c>
      <c r="B9" s="154" t="s">
        <v>90</v>
      </c>
      <c r="C9" s="262"/>
      <c r="D9" s="262"/>
      <c r="E9" s="188"/>
    </row>
    <row r="10" spans="1:5" s="1" customFormat="1" ht="12" customHeight="1">
      <c r="A10" s="15" t="s">
        <v>118</v>
      </c>
      <c r="B10" s="154" t="s">
        <v>138</v>
      </c>
      <c r="C10" s="262">
        <v>10000</v>
      </c>
      <c r="D10" s="262">
        <v>4220</v>
      </c>
      <c r="E10" s="188">
        <v>4219</v>
      </c>
    </row>
    <row r="11" spans="1:5" s="1" customFormat="1" ht="12" customHeight="1" thickBot="1">
      <c r="A11" s="15" t="s">
        <v>119</v>
      </c>
      <c r="B11" s="228" t="s">
        <v>139</v>
      </c>
      <c r="C11" s="262"/>
      <c r="D11" s="184">
        <v>623</v>
      </c>
      <c r="E11" s="188">
        <v>623</v>
      </c>
    </row>
    <row r="12" spans="1:5" s="1" customFormat="1" ht="12" customHeight="1" thickBot="1">
      <c r="A12" s="22" t="s">
        <v>56</v>
      </c>
      <c r="B12" s="23" t="s">
        <v>140</v>
      </c>
      <c r="C12" s="261">
        <f>+C13+C14+C15+C16+C17+C18+C19+C20</f>
        <v>160283</v>
      </c>
      <c r="D12" s="261">
        <f>+D13+D14+D15+D16+D17+D18+D19+D20</f>
        <v>185483</v>
      </c>
      <c r="E12" s="159">
        <f>+E13+E14+E15+E16+E17+E18+E19+E20</f>
        <v>193626</v>
      </c>
    </row>
    <row r="13" spans="1:5" s="1" customFormat="1" ht="12" customHeight="1">
      <c r="A13" s="19" t="s">
        <v>91</v>
      </c>
      <c r="B13" s="11" t="s">
        <v>145</v>
      </c>
      <c r="C13" s="263"/>
      <c r="D13" s="263">
        <v>12203</v>
      </c>
      <c r="E13" s="160">
        <v>14780</v>
      </c>
    </row>
    <row r="14" spans="1:5" s="1" customFormat="1" ht="12" customHeight="1">
      <c r="A14" s="15" t="s">
        <v>92</v>
      </c>
      <c r="B14" s="8" t="s">
        <v>146</v>
      </c>
      <c r="C14" s="262">
        <v>69403</v>
      </c>
      <c r="D14" s="262">
        <v>62656</v>
      </c>
      <c r="E14" s="188">
        <v>61563</v>
      </c>
    </row>
    <row r="15" spans="1:5" s="1" customFormat="1" ht="12" customHeight="1">
      <c r="A15" s="15" t="s">
        <v>93</v>
      </c>
      <c r="B15" s="8" t="s">
        <v>147</v>
      </c>
      <c r="C15" s="262">
        <v>26960</v>
      </c>
      <c r="D15" s="262">
        <v>37616</v>
      </c>
      <c r="E15" s="188">
        <v>40154</v>
      </c>
    </row>
    <row r="16" spans="1:5" s="1" customFormat="1" ht="12" customHeight="1">
      <c r="A16" s="15" t="s">
        <v>94</v>
      </c>
      <c r="B16" s="8" t="s">
        <v>148</v>
      </c>
      <c r="C16" s="262">
        <v>7064</v>
      </c>
      <c r="D16" s="262">
        <v>8098</v>
      </c>
      <c r="E16" s="188">
        <v>8090</v>
      </c>
    </row>
    <row r="17" spans="1:5" s="1" customFormat="1" ht="12" customHeight="1">
      <c r="A17" s="14" t="s">
        <v>141</v>
      </c>
      <c r="B17" s="7" t="s">
        <v>290</v>
      </c>
      <c r="C17" s="264">
        <v>16281</v>
      </c>
      <c r="D17" s="264">
        <v>8659</v>
      </c>
      <c r="E17" s="188">
        <v>11009</v>
      </c>
    </row>
    <row r="18" spans="1:5" s="1" customFormat="1" ht="12" customHeight="1">
      <c r="A18" s="15" t="s">
        <v>142</v>
      </c>
      <c r="B18" s="8" t="s">
        <v>204</v>
      </c>
      <c r="C18" s="262">
        <v>33862</v>
      </c>
      <c r="D18" s="262">
        <v>49825</v>
      </c>
      <c r="E18" s="202">
        <f>SUM('Ovi '!F14,'VÁGÓ '!F14,'Közmű '!F14,'TSZSZI '!F14,'Hivatal '!F14,'Önkormányzat '!F20)</f>
        <v>48102</v>
      </c>
    </row>
    <row r="19" spans="1:5" s="1" customFormat="1" ht="12" customHeight="1">
      <c r="A19" s="15" t="s">
        <v>143</v>
      </c>
      <c r="B19" s="8" t="s">
        <v>151</v>
      </c>
      <c r="C19" s="262">
        <v>1443</v>
      </c>
      <c r="D19" s="262">
        <v>1286</v>
      </c>
      <c r="E19" s="188">
        <v>1444</v>
      </c>
    </row>
    <row r="20" spans="1:5" s="1" customFormat="1" ht="12" customHeight="1" thickBot="1">
      <c r="A20" s="16" t="s">
        <v>144</v>
      </c>
      <c r="B20" s="9" t="s">
        <v>152</v>
      </c>
      <c r="C20" s="265">
        <v>5270</v>
      </c>
      <c r="D20" s="265">
        <v>5140</v>
      </c>
      <c r="E20" s="189">
        <v>8484</v>
      </c>
    </row>
    <row r="21" spans="1:5" s="1" customFormat="1" ht="12" customHeight="1" thickBot="1">
      <c r="A21" s="22" t="s">
        <v>153</v>
      </c>
      <c r="B21" s="23" t="s">
        <v>205</v>
      </c>
      <c r="C21" s="266"/>
      <c r="D21" s="266"/>
      <c r="E21" s="162"/>
    </row>
    <row r="22" spans="1:5" s="1" customFormat="1" ht="12" customHeight="1" thickBot="1">
      <c r="A22" s="22" t="s">
        <v>58</v>
      </c>
      <c r="B22" s="23" t="s">
        <v>154</v>
      </c>
      <c r="C22" s="261">
        <f>+C23+C24+C25+C26+C27+C28+C29+C30</f>
        <v>293521</v>
      </c>
      <c r="D22" s="261">
        <f>+D23+D24+D25+D26+D27+D28+D29+D30+D31</f>
        <v>355186</v>
      </c>
      <c r="E22" s="159">
        <f>+E23+E24+E25+E26+E27+E28+E29+E30+E31</f>
        <v>355186</v>
      </c>
    </row>
    <row r="23" spans="1:5" s="1" customFormat="1" ht="12" customHeight="1">
      <c r="A23" s="17" t="s">
        <v>95</v>
      </c>
      <c r="B23" s="10" t="s">
        <v>291</v>
      </c>
      <c r="C23" s="267">
        <v>124031</v>
      </c>
      <c r="D23" s="267">
        <v>128500</v>
      </c>
      <c r="E23" s="56">
        <v>128500</v>
      </c>
    </row>
    <row r="24" spans="1:5" s="1" customFormat="1" ht="12" customHeight="1">
      <c r="A24" s="15" t="s">
        <v>96</v>
      </c>
      <c r="B24" s="8" t="s">
        <v>292</v>
      </c>
      <c r="C24" s="262">
        <v>55647</v>
      </c>
      <c r="D24" s="262">
        <v>53004</v>
      </c>
      <c r="E24" s="56">
        <v>53004</v>
      </c>
    </row>
    <row r="25" spans="1:5" s="1" customFormat="1" ht="12" customHeight="1">
      <c r="A25" s="15" t="s">
        <v>97</v>
      </c>
      <c r="B25" s="8" t="s">
        <v>293</v>
      </c>
      <c r="C25" s="262">
        <v>9982</v>
      </c>
      <c r="D25" s="262">
        <v>9982</v>
      </c>
      <c r="E25" s="56">
        <v>9982</v>
      </c>
    </row>
    <row r="26" spans="1:5" s="1" customFormat="1" ht="12" customHeight="1">
      <c r="A26" s="18" t="s">
        <v>155</v>
      </c>
      <c r="B26" s="8" t="s">
        <v>294</v>
      </c>
      <c r="C26" s="268">
        <v>25091</v>
      </c>
      <c r="D26" s="268">
        <v>26563</v>
      </c>
      <c r="E26" s="56">
        <v>26563</v>
      </c>
    </row>
    <row r="27" spans="1:5" s="1" customFormat="1" ht="12" customHeight="1">
      <c r="A27" s="18" t="s">
        <v>156</v>
      </c>
      <c r="B27" s="8" t="s">
        <v>295</v>
      </c>
      <c r="C27" s="268">
        <v>4047</v>
      </c>
      <c r="D27" s="268">
        <v>4047</v>
      </c>
      <c r="E27" s="56">
        <v>4047</v>
      </c>
    </row>
    <row r="28" spans="1:5" s="1" customFormat="1" ht="12" customHeight="1">
      <c r="A28" s="15" t="s">
        <v>157</v>
      </c>
      <c r="B28" s="8" t="s">
        <v>296</v>
      </c>
      <c r="C28" s="262">
        <v>49477</v>
      </c>
      <c r="D28" s="262">
        <v>87361</v>
      </c>
      <c r="E28" s="56">
        <v>87361</v>
      </c>
    </row>
    <row r="29" spans="1:5" s="1" customFormat="1" ht="12" customHeight="1">
      <c r="A29" s="15" t="s">
        <v>158</v>
      </c>
      <c r="B29" s="8" t="s">
        <v>297</v>
      </c>
      <c r="C29" s="269">
        <v>1000</v>
      </c>
      <c r="D29" s="269"/>
      <c r="E29" s="56"/>
    </row>
    <row r="30" spans="1:5" s="1" customFormat="1" ht="12" customHeight="1">
      <c r="A30" s="15" t="s">
        <v>159</v>
      </c>
      <c r="B30" s="13" t="s">
        <v>160</v>
      </c>
      <c r="C30" s="269">
        <v>24246</v>
      </c>
      <c r="D30" s="269">
        <v>37937</v>
      </c>
      <c r="E30" s="203">
        <v>37937</v>
      </c>
    </row>
    <row r="31" spans="1:5" s="1" customFormat="1" ht="12" customHeight="1" thickBot="1">
      <c r="A31" s="396" t="s">
        <v>419</v>
      </c>
      <c r="B31" s="397" t="s">
        <v>420</v>
      </c>
      <c r="C31" s="275"/>
      <c r="D31" s="275">
        <v>7792</v>
      </c>
      <c r="E31" s="398">
        <v>7792</v>
      </c>
    </row>
    <row r="32" spans="1:5" s="1" customFormat="1" ht="12" customHeight="1" thickBot="1">
      <c r="A32" s="133" t="s">
        <v>59</v>
      </c>
      <c r="B32" s="23" t="s">
        <v>271</v>
      </c>
      <c r="C32" s="261">
        <f>+C33+C40</f>
        <v>548927</v>
      </c>
      <c r="D32" s="261">
        <f>+D33+D40</f>
        <v>563293</v>
      </c>
      <c r="E32" s="159">
        <f>+E33+E40</f>
        <v>174488</v>
      </c>
    </row>
    <row r="33" spans="1:5" s="1" customFormat="1" ht="12" customHeight="1">
      <c r="A33" s="134" t="s">
        <v>98</v>
      </c>
      <c r="B33" s="229" t="s">
        <v>272</v>
      </c>
      <c r="C33" s="270">
        <f>+C34+C35+C36+C38+C39</f>
        <v>15512</v>
      </c>
      <c r="D33" s="270">
        <f>+D34+D35+D36+D38+D39</f>
        <v>29258</v>
      </c>
      <c r="E33" s="212">
        <f>SUM(E34:E39)</f>
        <v>34342</v>
      </c>
    </row>
    <row r="34" spans="1:5" s="1" customFormat="1" ht="12" customHeight="1">
      <c r="A34" s="135" t="s">
        <v>100</v>
      </c>
      <c r="B34" s="141" t="s">
        <v>206</v>
      </c>
      <c r="C34" s="269">
        <v>3500</v>
      </c>
      <c r="D34" s="269">
        <v>3500</v>
      </c>
      <c r="E34" s="188">
        <v>4159</v>
      </c>
    </row>
    <row r="35" spans="1:5" s="1" customFormat="1" ht="12" customHeight="1">
      <c r="A35" s="135" t="s">
        <v>101</v>
      </c>
      <c r="B35" s="141" t="s">
        <v>207</v>
      </c>
      <c r="C35" s="269">
        <v>2527</v>
      </c>
      <c r="D35" s="269">
        <v>2527</v>
      </c>
      <c r="E35" s="188">
        <v>889</v>
      </c>
    </row>
    <row r="36" spans="1:5" s="1" customFormat="1" ht="12" customHeight="1">
      <c r="A36" s="135" t="s">
        <v>102</v>
      </c>
      <c r="B36" s="141" t="s">
        <v>208</v>
      </c>
      <c r="C36" s="269">
        <v>8414</v>
      </c>
      <c r="D36" s="269">
        <v>8414</v>
      </c>
      <c r="E36" s="188">
        <v>3861</v>
      </c>
    </row>
    <row r="37" spans="1:5" s="1" customFormat="1" ht="12" customHeight="1">
      <c r="A37" s="135" t="s">
        <v>103</v>
      </c>
      <c r="B37" s="297" t="s">
        <v>490</v>
      </c>
      <c r="C37" s="184"/>
      <c r="D37" s="184"/>
      <c r="E37" s="188">
        <v>7338</v>
      </c>
    </row>
    <row r="38" spans="1:5" s="1" customFormat="1" ht="12" customHeight="1">
      <c r="A38" s="135" t="s">
        <v>161</v>
      </c>
      <c r="B38" s="141" t="s">
        <v>209</v>
      </c>
      <c r="C38" s="269">
        <v>1071</v>
      </c>
      <c r="D38" s="269">
        <v>565</v>
      </c>
      <c r="E38" s="188"/>
    </row>
    <row r="39" spans="1:5" s="1" customFormat="1" ht="12" customHeight="1">
      <c r="A39" s="135" t="s">
        <v>179</v>
      </c>
      <c r="B39" s="141" t="s">
        <v>273</v>
      </c>
      <c r="C39" s="269"/>
      <c r="D39" s="269">
        <v>14252</v>
      </c>
      <c r="E39" s="188">
        <v>18095</v>
      </c>
    </row>
    <row r="40" spans="1:5" s="1" customFormat="1" ht="12" customHeight="1">
      <c r="A40" s="135" t="s">
        <v>99</v>
      </c>
      <c r="B40" s="142" t="s">
        <v>274</v>
      </c>
      <c r="C40" s="271">
        <f>+C41+C42+C43+C44+C45</f>
        <v>533415</v>
      </c>
      <c r="D40" s="271">
        <f>+D41+D42+D43+D44+D45</f>
        <v>534035</v>
      </c>
      <c r="E40" s="211">
        <f>SUM(E41:E45)</f>
        <v>140146</v>
      </c>
    </row>
    <row r="41" spans="1:5" s="1" customFormat="1" ht="12" customHeight="1">
      <c r="A41" s="135" t="s">
        <v>106</v>
      </c>
      <c r="B41" s="141" t="s">
        <v>206</v>
      </c>
      <c r="C41" s="269"/>
      <c r="D41" s="269"/>
      <c r="E41" s="188"/>
    </row>
    <row r="42" spans="1:5" s="1" customFormat="1" ht="12" customHeight="1">
      <c r="A42" s="135" t="s">
        <v>107</v>
      </c>
      <c r="B42" s="141" t="s">
        <v>207</v>
      </c>
      <c r="C42" s="269">
        <v>3504</v>
      </c>
      <c r="D42" s="269">
        <v>3504</v>
      </c>
      <c r="E42" s="188"/>
    </row>
    <row r="43" spans="1:5" s="1" customFormat="1" ht="12" customHeight="1">
      <c r="A43" s="135" t="s">
        <v>108</v>
      </c>
      <c r="B43" s="141" t="s">
        <v>208</v>
      </c>
      <c r="C43" s="269"/>
      <c r="D43" s="269"/>
      <c r="E43" s="188"/>
    </row>
    <row r="44" spans="1:5" s="1" customFormat="1" ht="12" customHeight="1">
      <c r="A44" s="135" t="s">
        <v>109</v>
      </c>
      <c r="B44" s="143" t="s">
        <v>209</v>
      </c>
      <c r="C44" s="269">
        <v>529911</v>
      </c>
      <c r="D44" s="269">
        <v>529911</v>
      </c>
      <c r="E44" s="188">
        <v>139526</v>
      </c>
    </row>
    <row r="45" spans="1:5" s="1" customFormat="1" ht="12" customHeight="1" thickBot="1">
      <c r="A45" s="136" t="s">
        <v>162</v>
      </c>
      <c r="B45" s="144" t="s">
        <v>275</v>
      </c>
      <c r="C45" s="272"/>
      <c r="D45" s="272">
        <v>620</v>
      </c>
      <c r="E45" s="204">
        <v>620</v>
      </c>
    </row>
    <row r="46" spans="1:5" s="1" customFormat="1" ht="12" customHeight="1" thickBot="1">
      <c r="A46" s="22" t="s">
        <v>163</v>
      </c>
      <c r="B46" s="230" t="s">
        <v>210</v>
      </c>
      <c r="C46" s="261">
        <f>+C47+C48</f>
        <v>4938</v>
      </c>
      <c r="D46" s="261">
        <f>+D47+D48</f>
        <v>4938</v>
      </c>
      <c r="E46" s="159">
        <f>+E47+E48</f>
        <v>2922</v>
      </c>
    </row>
    <row r="47" spans="1:5" s="1" customFormat="1" ht="12" customHeight="1">
      <c r="A47" s="17" t="s">
        <v>104</v>
      </c>
      <c r="B47" s="154" t="s">
        <v>211</v>
      </c>
      <c r="C47" s="267">
        <v>541</v>
      </c>
      <c r="D47" s="267">
        <v>541</v>
      </c>
      <c r="E47" s="188">
        <v>590</v>
      </c>
    </row>
    <row r="48" spans="1:5" s="1" customFormat="1" ht="12" customHeight="1" thickBot="1">
      <c r="A48" s="14" t="s">
        <v>105</v>
      </c>
      <c r="B48" s="149" t="s">
        <v>215</v>
      </c>
      <c r="C48" s="264">
        <v>4397</v>
      </c>
      <c r="D48" s="264">
        <v>4397</v>
      </c>
      <c r="E48" s="188">
        <v>2332</v>
      </c>
    </row>
    <row r="49" spans="1:5" s="1" customFormat="1" ht="12" customHeight="1" thickBot="1">
      <c r="A49" s="22" t="s">
        <v>61</v>
      </c>
      <c r="B49" s="230" t="s">
        <v>214</v>
      </c>
      <c r="C49" s="261">
        <f>+C50+C51+C52</f>
        <v>0</v>
      </c>
      <c r="D49" s="261">
        <f>+D50+D51+D52</f>
        <v>1035</v>
      </c>
      <c r="E49" s="159">
        <f>+E50+E51+E52</f>
        <v>1035</v>
      </c>
    </row>
    <row r="50" spans="1:5" s="1" customFormat="1" ht="12" customHeight="1">
      <c r="A50" s="17" t="s">
        <v>166</v>
      </c>
      <c r="B50" s="154" t="s">
        <v>164</v>
      </c>
      <c r="C50" s="273"/>
      <c r="D50" s="273">
        <v>150</v>
      </c>
      <c r="E50" s="274">
        <v>150</v>
      </c>
    </row>
    <row r="51" spans="1:5" s="1" customFormat="1" ht="12" customHeight="1">
      <c r="A51" s="15" t="s">
        <v>167</v>
      </c>
      <c r="B51" s="141" t="s">
        <v>165</v>
      </c>
      <c r="C51" s="269"/>
      <c r="D51" s="269"/>
      <c r="E51" s="165"/>
    </row>
    <row r="52" spans="1:5" s="1" customFormat="1" ht="12" customHeight="1" thickBot="1">
      <c r="A52" s="14" t="s">
        <v>257</v>
      </c>
      <c r="B52" s="149" t="s">
        <v>212</v>
      </c>
      <c r="C52" s="275"/>
      <c r="D52" s="275">
        <v>885</v>
      </c>
      <c r="E52" s="276">
        <v>885</v>
      </c>
    </row>
    <row r="53" spans="1:5" s="1" customFormat="1" ht="17.25" customHeight="1" thickBot="1">
      <c r="A53" s="22" t="s">
        <v>168</v>
      </c>
      <c r="B53" s="231" t="s">
        <v>213</v>
      </c>
      <c r="C53" s="277">
        <v>6911</v>
      </c>
      <c r="D53" s="277">
        <v>6911</v>
      </c>
      <c r="E53" s="166">
        <v>295</v>
      </c>
    </row>
    <row r="54" spans="1:5" s="1" customFormat="1" ht="12" customHeight="1" thickBot="1">
      <c r="A54" s="22" t="s">
        <v>63</v>
      </c>
      <c r="B54" s="26" t="s">
        <v>169</v>
      </c>
      <c r="C54" s="278">
        <f>+C7+C12+C21+C22+C32+C46+C49+C53</f>
        <v>1337580</v>
      </c>
      <c r="D54" s="278">
        <f>+D7+D12+D21+D22+D32+D46+D49+D53</f>
        <v>1461832</v>
      </c>
      <c r="E54" s="167">
        <f>+E7+E12+E21+E22+E32+E46+E49+E53</f>
        <v>1072538</v>
      </c>
    </row>
    <row r="55" spans="1:5" s="1" customFormat="1" ht="12" customHeight="1" thickBot="1">
      <c r="A55" s="145" t="s">
        <v>64</v>
      </c>
      <c r="B55" s="140" t="s">
        <v>216</v>
      </c>
      <c r="C55" s="279">
        <f>+C56+C62</f>
        <v>115715</v>
      </c>
      <c r="D55" s="279">
        <f>+D56+D62</f>
        <v>113078</v>
      </c>
      <c r="E55" s="168">
        <f>+E56+E62</f>
        <v>116471</v>
      </c>
    </row>
    <row r="56" spans="1:5" s="1" customFormat="1" ht="12" customHeight="1">
      <c r="A56" s="232" t="s">
        <v>132</v>
      </c>
      <c r="B56" s="229" t="s">
        <v>268</v>
      </c>
      <c r="C56" s="270">
        <f>+C57+C58+C59+C60+C61</f>
        <v>115715</v>
      </c>
      <c r="D56" s="270">
        <f>+D57+D58+D59+D60+D61</f>
        <v>113078</v>
      </c>
      <c r="E56" s="169">
        <f>+E57+E58+E59+E60+E61</f>
        <v>116471</v>
      </c>
    </row>
    <row r="57" spans="1:5" s="1" customFormat="1" ht="12" customHeight="1">
      <c r="A57" s="146" t="s">
        <v>228</v>
      </c>
      <c r="B57" s="141" t="s">
        <v>217</v>
      </c>
      <c r="C57" s="269">
        <v>115715</v>
      </c>
      <c r="D57" s="269">
        <v>112322</v>
      </c>
      <c r="E57" s="165">
        <v>115715</v>
      </c>
    </row>
    <row r="58" spans="1:5" s="1" customFormat="1" ht="12" customHeight="1">
      <c r="A58" s="146" t="s">
        <v>229</v>
      </c>
      <c r="B58" s="141" t="s">
        <v>218</v>
      </c>
      <c r="C58" s="269"/>
      <c r="D58" s="269"/>
      <c r="E58" s="165"/>
    </row>
    <row r="59" spans="1:5" s="1" customFormat="1" ht="12" customHeight="1">
      <c r="A59" s="146" t="s">
        <v>230</v>
      </c>
      <c r="B59" s="141" t="s">
        <v>219</v>
      </c>
      <c r="C59" s="269"/>
      <c r="D59" s="269"/>
      <c r="E59" s="165"/>
    </row>
    <row r="60" spans="1:5" s="1" customFormat="1" ht="12" customHeight="1">
      <c r="A60" s="146" t="s">
        <v>231</v>
      </c>
      <c r="B60" s="141" t="s">
        <v>220</v>
      </c>
      <c r="C60" s="269"/>
      <c r="D60" s="269">
        <v>756</v>
      </c>
      <c r="E60" s="165">
        <v>756</v>
      </c>
    </row>
    <row r="61" spans="1:5" s="1" customFormat="1" ht="12" customHeight="1">
      <c r="A61" s="146" t="s">
        <v>232</v>
      </c>
      <c r="B61" s="141" t="s">
        <v>221</v>
      </c>
      <c r="C61" s="269"/>
      <c r="D61" s="269"/>
      <c r="E61" s="165"/>
    </row>
    <row r="62" spans="1:5" s="1" customFormat="1" ht="12" customHeight="1">
      <c r="A62" s="147" t="s">
        <v>133</v>
      </c>
      <c r="B62" s="142" t="s">
        <v>267</v>
      </c>
      <c r="C62" s="271">
        <f>+C63+C64+C65+C66+C67</f>
        <v>0</v>
      </c>
      <c r="D62" s="271">
        <f>+D63+D64+D65+D66+D67</f>
        <v>0</v>
      </c>
      <c r="E62" s="170">
        <f>+E63+E64+E65+E66+E67</f>
        <v>0</v>
      </c>
    </row>
    <row r="63" spans="1:5" s="1" customFormat="1" ht="12" customHeight="1">
      <c r="A63" s="146" t="s">
        <v>233</v>
      </c>
      <c r="B63" s="141" t="s">
        <v>222</v>
      </c>
      <c r="C63" s="269"/>
      <c r="D63" s="269"/>
      <c r="E63" s="165"/>
    </row>
    <row r="64" spans="1:5" s="1" customFormat="1" ht="12" customHeight="1">
      <c r="A64" s="146" t="s">
        <v>234</v>
      </c>
      <c r="B64" s="141" t="s">
        <v>223</v>
      </c>
      <c r="C64" s="269"/>
      <c r="D64" s="269"/>
      <c r="E64" s="165"/>
    </row>
    <row r="65" spans="1:5" s="1" customFormat="1" ht="12" customHeight="1">
      <c r="A65" s="146" t="s">
        <v>235</v>
      </c>
      <c r="B65" s="141" t="s">
        <v>224</v>
      </c>
      <c r="C65" s="269"/>
      <c r="D65" s="269"/>
      <c r="E65" s="165"/>
    </row>
    <row r="66" spans="1:5" s="1" customFormat="1" ht="12" customHeight="1">
      <c r="A66" s="146" t="s">
        <v>236</v>
      </c>
      <c r="B66" s="141" t="s">
        <v>225</v>
      </c>
      <c r="C66" s="269"/>
      <c r="D66" s="269"/>
      <c r="E66" s="165"/>
    </row>
    <row r="67" spans="1:5" s="1" customFormat="1" ht="12" customHeight="1" thickBot="1">
      <c r="A67" s="148" t="s">
        <v>237</v>
      </c>
      <c r="B67" s="149" t="s">
        <v>226</v>
      </c>
      <c r="C67" s="280"/>
      <c r="D67" s="280"/>
      <c r="E67" s="171"/>
    </row>
    <row r="68" spans="1:5" s="1" customFormat="1" ht="12" customHeight="1" thickBot="1">
      <c r="A68" s="150" t="s">
        <v>65</v>
      </c>
      <c r="B68" s="233" t="s">
        <v>265</v>
      </c>
      <c r="C68" s="279">
        <f>+C54+C55</f>
        <v>1453295</v>
      </c>
      <c r="D68" s="279">
        <f>+D54+D55</f>
        <v>1574910</v>
      </c>
      <c r="E68" s="168">
        <f>+E54+E55</f>
        <v>1189009</v>
      </c>
    </row>
    <row r="69" spans="1:5" s="1" customFormat="1" ht="13.5" customHeight="1" thickBot="1">
      <c r="A69" s="151" t="s">
        <v>66</v>
      </c>
      <c r="B69" s="234" t="s">
        <v>227</v>
      </c>
      <c r="C69" s="281"/>
      <c r="D69" s="281"/>
      <c r="E69" s="176">
        <v>-5691</v>
      </c>
    </row>
    <row r="70" spans="1:5" s="1" customFormat="1" ht="12" customHeight="1" thickBot="1">
      <c r="A70" s="150" t="s">
        <v>67</v>
      </c>
      <c r="B70" s="233" t="s">
        <v>266</v>
      </c>
      <c r="C70" s="282">
        <f>+C68+C69</f>
        <v>1453295</v>
      </c>
      <c r="D70" s="282">
        <f>+D68+D69</f>
        <v>1574910</v>
      </c>
      <c r="E70" s="177">
        <f>+E68+E69</f>
        <v>1183318</v>
      </c>
    </row>
    <row r="71" spans="1:5" s="1" customFormat="1" ht="83.25" customHeight="1">
      <c r="A71" s="5"/>
      <c r="B71" s="6"/>
      <c r="C71" s="172"/>
      <c r="D71" s="172"/>
      <c r="E71" s="172"/>
    </row>
    <row r="72" spans="1:5" ht="16.5" customHeight="1">
      <c r="A72" s="542" t="s">
        <v>68</v>
      </c>
      <c r="B72" s="542"/>
      <c r="C72" s="542"/>
      <c r="D72" s="542"/>
      <c r="E72" s="542"/>
    </row>
    <row r="73" spans="1:5" s="182" customFormat="1" ht="16.5" customHeight="1" thickBot="1">
      <c r="A73" s="251" t="s">
        <v>135</v>
      </c>
      <c r="B73" s="251"/>
      <c r="C73" s="68"/>
      <c r="D73" s="68"/>
      <c r="E73" s="68" t="s">
        <v>256</v>
      </c>
    </row>
    <row r="74" spans="1:5" s="182" customFormat="1" ht="16.5" customHeight="1">
      <c r="A74" s="543" t="s">
        <v>89</v>
      </c>
      <c r="B74" s="545" t="s">
        <v>285</v>
      </c>
      <c r="C74" s="547" t="s">
        <v>0</v>
      </c>
      <c r="D74" s="547"/>
      <c r="E74" s="548"/>
    </row>
    <row r="75" spans="1:5" ht="38.1" customHeight="1" thickBot="1">
      <c r="A75" s="544"/>
      <c r="B75" s="546"/>
      <c r="C75" s="252" t="s">
        <v>286</v>
      </c>
      <c r="D75" s="252" t="s">
        <v>287</v>
      </c>
      <c r="E75" s="253" t="s">
        <v>416</v>
      </c>
    </row>
    <row r="76" spans="1:5" s="35" customFormat="1" ht="12" customHeight="1" thickBot="1">
      <c r="A76" s="31">
        <v>1</v>
      </c>
      <c r="B76" s="32">
        <v>2</v>
      </c>
      <c r="C76" s="32">
        <v>3</v>
      </c>
      <c r="D76" s="32">
        <v>4</v>
      </c>
      <c r="E76" s="33">
        <v>5</v>
      </c>
    </row>
    <row r="77" spans="1:5" ht="12" customHeight="1" thickBot="1">
      <c r="A77" s="24" t="s">
        <v>54</v>
      </c>
      <c r="B77" s="30" t="s">
        <v>170</v>
      </c>
      <c r="C77" s="260">
        <f>+C78+C79+C80+C81+C82</f>
        <v>770895</v>
      </c>
      <c r="D77" s="260">
        <f>+D78+D79+D80+D81+D82</f>
        <v>858552</v>
      </c>
      <c r="E77" s="158">
        <f>+E78+E79+E80+E81+E82</f>
        <v>774590</v>
      </c>
    </row>
    <row r="78" spans="1:5" ht="12" customHeight="1">
      <c r="A78" s="19" t="s">
        <v>110</v>
      </c>
      <c r="B78" s="11" t="s">
        <v>69</v>
      </c>
      <c r="C78" s="263">
        <v>275440</v>
      </c>
      <c r="D78" s="263">
        <v>248629</v>
      </c>
      <c r="E78" s="160">
        <v>250424</v>
      </c>
    </row>
    <row r="79" spans="1:5" ht="12" customHeight="1">
      <c r="A79" s="15" t="s">
        <v>111</v>
      </c>
      <c r="B79" s="8" t="s">
        <v>171</v>
      </c>
      <c r="C79" s="262">
        <v>66797</v>
      </c>
      <c r="D79" s="262">
        <v>60360</v>
      </c>
      <c r="E79" s="161">
        <v>59904</v>
      </c>
    </row>
    <row r="80" spans="1:5" ht="12" customHeight="1">
      <c r="A80" s="15" t="s">
        <v>112</v>
      </c>
      <c r="B80" s="8" t="s">
        <v>129</v>
      </c>
      <c r="C80" s="268">
        <v>341746</v>
      </c>
      <c r="D80" s="268">
        <v>347854</v>
      </c>
      <c r="E80" s="164">
        <v>328645</v>
      </c>
    </row>
    <row r="81" spans="1:5" ht="12" customHeight="1">
      <c r="A81" s="15" t="s">
        <v>113</v>
      </c>
      <c r="B81" s="12" t="s">
        <v>172</v>
      </c>
      <c r="C81" s="268"/>
      <c r="D81" s="268"/>
      <c r="E81" s="164"/>
    </row>
    <row r="82" spans="1:5" ht="12" customHeight="1">
      <c r="A82" s="15" t="s">
        <v>121</v>
      </c>
      <c r="B82" s="21" t="s">
        <v>173</v>
      </c>
      <c r="C82" s="268">
        <v>86912</v>
      </c>
      <c r="D82" s="268">
        <f>SUM(D83:D89)</f>
        <v>201709</v>
      </c>
      <c r="E82" s="164">
        <f>SUM(E83:E87)+E89</f>
        <v>135617</v>
      </c>
    </row>
    <row r="83" spans="1:5" ht="12" customHeight="1">
      <c r="A83" s="15" t="s">
        <v>114</v>
      </c>
      <c r="B83" s="8" t="s">
        <v>184</v>
      </c>
      <c r="C83" s="268">
        <v>1000</v>
      </c>
      <c r="D83" s="268">
        <v>1000</v>
      </c>
      <c r="E83" s="164"/>
    </row>
    <row r="84" spans="1:5" ht="12" customHeight="1">
      <c r="A84" s="15" t="s">
        <v>115</v>
      </c>
      <c r="B84" s="71" t="s">
        <v>185</v>
      </c>
      <c r="C84" s="268">
        <v>45729</v>
      </c>
      <c r="D84" s="268">
        <v>59307</v>
      </c>
      <c r="E84" s="164">
        <v>39022</v>
      </c>
    </row>
    <row r="85" spans="1:5" ht="12" customHeight="1">
      <c r="A85" s="15" t="s">
        <v>122</v>
      </c>
      <c r="B85" s="71" t="s">
        <v>238</v>
      </c>
      <c r="C85" s="268">
        <v>710</v>
      </c>
      <c r="D85" s="268">
        <v>710</v>
      </c>
      <c r="E85" s="164">
        <v>694</v>
      </c>
    </row>
    <row r="86" spans="1:5" ht="12" customHeight="1">
      <c r="A86" s="15" t="s">
        <v>123</v>
      </c>
      <c r="B86" s="72" t="s">
        <v>186</v>
      </c>
      <c r="C86" s="268">
        <v>33492</v>
      </c>
      <c r="D86" s="268">
        <v>72951</v>
      </c>
      <c r="E86" s="164">
        <v>38123</v>
      </c>
    </row>
    <row r="87" spans="1:5" ht="12" customHeight="1">
      <c r="A87" s="14" t="s">
        <v>124</v>
      </c>
      <c r="B87" s="73" t="s">
        <v>298</v>
      </c>
      <c r="C87" s="268">
        <v>5981</v>
      </c>
      <c r="D87" s="268">
        <v>5981</v>
      </c>
      <c r="E87" s="164"/>
    </row>
    <row r="88" spans="1:5" ht="12" customHeight="1">
      <c r="A88" s="15" t="s">
        <v>125</v>
      </c>
      <c r="B88" s="73" t="s">
        <v>187</v>
      </c>
      <c r="C88" s="268"/>
      <c r="D88" s="268"/>
      <c r="E88" s="164"/>
    </row>
    <row r="89" spans="1:5" ht="12" customHeight="1" thickBot="1">
      <c r="A89" s="20" t="s">
        <v>127</v>
      </c>
      <c r="B89" s="74" t="s">
        <v>411</v>
      </c>
      <c r="C89" s="283"/>
      <c r="D89" s="185">
        <v>61760</v>
      </c>
      <c r="E89" s="189">
        <v>57778</v>
      </c>
    </row>
    <row r="90" spans="1:5" ht="12" customHeight="1" thickBot="1">
      <c r="A90" s="22" t="s">
        <v>55</v>
      </c>
      <c r="B90" s="29" t="s">
        <v>258</v>
      </c>
      <c r="C90" s="261">
        <f>+C91+C92+C93</f>
        <v>669136</v>
      </c>
      <c r="D90" s="261">
        <f>+D91+D92+D93</f>
        <v>639955</v>
      </c>
      <c r="E90" s="159">
        <f>E91+E93+E92</f>
        <v>143506</v>
      </c>
    </row>
    <row r="91" spans="1:5" ht="12" customHeight="1">
      <c r="A91" s="17" t="s">
        <v>116</v>
      </c>
      <c r="B91" s="8" t="s">
        <v>239</v>
      </c>
      <c r="C91" s="267">
        <v>564789</v>
      </c>
      <c r="D91" s="391">
        <v>554352</v>
      </c>
      <c r="E91" s="393">
        <f>SUM('Ovi '!F44,'VÁGÓ '!F44,'Közmű '!F44,'TSZSZI '!F45,'Hivatal '!F45,'Önkormányzat '!F80)</f>
        <v>53547</v>
      </c>
    </row>
    <row r="92" spans="1:5" ht="12" customHeight="1" thickBot="1">
      <c r="A92" s="17" t="s">
        <v>117</v>
      </c>
      <c r="B92" s="13" t="s">
        <v>175</v>
      </c>
      <c r="C92" s="262">
        <v>104347</v>
      </c>
      <c r="D92" s="392">
        <v>85603</v>
      </c>
      <c r="E92" s="394">
        <f>SUM('Ovi '!F45,'VÁGÓ '!F45,'Közmű '!F45,'TSZSZI '!F46,'Hivatal '!F46,'Önkormányzat '!F81)</f>
        <v>89959</v>
      </c>
    </row>
    <row r="93" spans="1:5" ht="12" customHeight="1">
      <c r="A93" s="17" t="s">
        <v>118</v>
      </c>
      <c r="B93" s="141" t="s">
        <v>259</v>
      </c>
      <c r="C93" s="262"/>
      <c r="D93" s="262"/>
      <c r="E93" s="163"/>
    </row>
    <row r="94" spans="1:5" ht="12" customHeight="1">
      <c r="A94" s="17" t="s">
        <v>119</v>
      </c>
      <c r="B94" s="141" t="s">
        <v>276</v>
      </c>
      <c r="C94" s="262"/>
      <c r="D94" s="262"/>
      <c r="E94" s="161"/>
    </row>
    <row r="95" spans="1:5" ht="12" customHeight="1">
      <c r="A95" s="17" t="s">
        <v>120</v>
      </c>
      <c r="B95" s="141" t="s">
        <v>260</v>
      </c>
      <c r="C95" s="262"/>
      <c r="D95" s="262"/>
      <c r="E95" s="161"/>
    </row>
    <row r="96" spans="1:5">
      <c r="A96" s="17" t="s">
        <v>126</v>
      </c>
      <c r="B96" s="141" t="s">
        <v>261</v>
      </c>
      <c r="C96" s="262"/>
      <c r="D96" s="262"/>
      <c r="E96" s="161"/>
    </row>
    <row r="97" spans="1:5" ht="12" customHeight="1">
      <c r="A97" s="17" t="s">
        <v>128</v>
      </c>
      <c r="B97" s="235" t="s">
        <v>242</v>
      </c>
      <c r="C97" s="262"/>
      <c r="D97" s="262"/>
      <c r="E97" s="161"/>
    </row>
    <row r="98" spans="1:5" ht="12" customHeight="1">
      <c r="A98" s="17" t="s">
        <v>176</v>
      </c>
      <c r="B98" s="235" t="s">
        <v>243</v>
      </c>
      <c r="C98" s="262"/>
      <c r="D98" s="262"/>
      <c r="E98" s="161"/>
    </row>
    <row r="99" spans="1:5" ht="21.75" customHeight="1">
      <c r="A99" s="17" t="s">
        <v>177</v>
      </c>
      <c r="B99" s="235" t="s">
        <v>241</v>
      </c>
      <c r="C99" s="262"/>
      <c r="D99" s="262"/>
      <c r="E99" s="161"/>
    </row>
    <row r="100" spans="1:5" ht="24" customHeight="1" thickBot="1">
      <c r="A100" s="14" t="s">
        <v>178</v>
      </c>
      <c r="B100" s="236" t="s">
        <v>289</v>
      </c>
      <c r="C100" s="268"/>
      <c r="D100" s="268"/>
      <c r="E100" s="164"/>
    </row>
    <row r="101" spans="1:5" ht="12" customHeight="1" thickBot="1">
      <c r="A101" s="22" t="s">
        <v>56</v>
      </c>
      <c r="B101" s="66" t="s">
        <v>262</v>
      </c>
      <c r="C101" s="261">
        <f>+C102+C103</f>
        <v>13264</v>
      </c>
      <c r="D101" s="261">
        <f>+D102+D103</f>
        <v>76403</v>
      </c>
      <c r="E101" s="159">
        <f>+E102+E103</f>
        <v>0</v>
      </c>
    </row>
    <row r="102" spans="1:5" ht="12" customHeight="1">
      <c r="A102" s="17" t="s">
        <v>91</v>
      </c>
      <c r="B102" s="10" t="s">
        <v>78</v>
      </c>
      <c r="C102" s="267">
        <v>5264</v>
      </c>
      <c r="D102" s="267">
        <v>74706</v>
      </c>
      <c r="E102" s="163"/>
    </row>
    <row r="103" spans="1:5" ht="12" customHeight="1" thickBot="1">
      <c r="A103" s="18" t="s">
        <v>92</v>
      </c>
      <c r="B103" s="13" t="s">
        <v>79</v>
      </c>
      <c r="C103" s="268">
        <v>8000</v>
      </c>
      <c r="D103" s="268">
        <v>1697</v>
      </c>
      <c r="E103" s="164"/>
    </row>
    <row r="104" spans="1:5" s="139" customFormat="1" ht="12" customHeight="1" thickBot="1">
      <c r="A104" s="145" t="s">
        <v>57</v>
      </c>
      <c r="B104" s="140" t="s">
        <v>244</v>
      </c>
      <c r="C104" s="284"/>
      <c r="D104" s="284"/>
      <c r="E104" s="285"/>
    </row>
    <row r="105" spans="1:5" ht="12" customHeight="1" thickBot="1">
      <c r="A105" s="137" t="s">
        <v>58</v>
      </c>
      <c r="B105" s="138" t="s">
        <v>136</v>
      </c>
      <c r="C105" s="260">
        <f>+C77+C90+C101+C104</f>
        <v>1453295</v>
      </c>
      <c r="D105" s="260">
        <f>+D77+D90+D101+D104</f>
        <v>1574910</v>
      </c>
      <c r="E105" s="158">
        <f>+E77+E90+E101+E104</f>
        <v>918096</v>
      </c>
    </row>
    <row r="106" spans="1:5" ht="12" customHeight="1" thickBot="1">
      <c r="A106" s="145" t="s">
        <v>59</v>
      </c>
      <c r="B106" s="140" t="s">
        <v>277</v>
      </c>
      <c r="C106" s="261">
        <f>+C107+C115</f>
        <v>0</v>
      </c>
      <c r="D106" s="261">
        <f>+D107+D115</f>
        <v>0</v>
      </c>
      <c r="E106" s="159">
        <f>+E107+E115</f>
        <v>0</v>
      </c>
    </row>
    <row r="107" spans="1:5" ht="12" customHeight="1" thickBot="1">
      <c r="A107" s="152" t="s">
        <v>98</v>
      </c>
      <c r="B107" s="237" t="s">
        <v>278</v>
      </c>
      <c r="C107" s="261">
        <f>+C108+C109+C110+C111+C112+C113+C114</f>
        <v>0</v>
      </c>
      <c r="D107" s="261">
        <f>+D108+D109+D110+D111+D112+D113+D114</f>
        <v>0</v>
      </c>
      <c r="E107" s="159">
        <f>+E108+E109+E110+E111+E112+E113+E114</f>
        <v>0</v>
      </c>
    </row>
    <row r="108" spans="1:5" ht="12" customHeight="1">
      <c r="A108" s="153" t="s">
        <v>100</v>
      </c>
      <c r="B108" s="154" t="s">
        <v>299</v>
      </c>
      <c r="C108" s="286"/>
      <c r="D108" s="286"/>
      <c r="E108" s="178"/>
    </row>
    <row r="109" spans="1:5" ht="12" customHeight="1">
      <c r="A109" s="146" t="s">
        <v>101</v>
      </c>
      <c r="B109" s="141" t="s">
        <v>245</v>
      </c>
      <c r="C109" s="287"/>
      <c r="D109" s="287"/>
      <c r="E109" s="179"/>
    </row>
    <row r="110" spans="1:5" ht="12" customHeight="1">
      <c r="A110" s="146" t="s">
        <v>102</v>
      </c>
      <c r="B110" s="141" t="s">
        <v>246</v>
      </c>
      <c r="C110" s="287"/>
      <c r="D110" s="287"/>
      <c r="E110" s="179"/>
    </row>
    <row r="111" spans="1:5" ht="12" customHeight="1">
      <c r="A111" s="146" t="s">
        <v>103</v>
      </c>
      <c r="B111" s="141" t="s">
        <v>247</v>
      </c>
      <c r="C111" s="287"/>
      <c r="D111" s="287"/>
      <c r="E111" s="179"/>
    </row>
    <row r="112" spans="1:5" ht="12" customHeight="1">
      <c r="A112" s="146" t="s">
        <v>161</v>
      </c>
      <c r="B112" s="141" t="s">
        <v>248</v>
      </c>
      <c r="C112" s="287"/>
      <c r="D112" s="287"/>
      <c r="E112" s="179"/>
    </row>
    <row r="113" spans="1:9" ht="12" customHeight="1">
      <c r="A113" s="146" t="s">
        <v>179</v>
      </c>
      <c r="B113" s="141" t="s">
        <v>249</v>
      </c>
      <c r="C113" s="287"/>
      <c r="D113" s="287"/>
      <c r="E113" s="179"/>
    </row>
    <row r="114" spans="1:9" ht="12" customHeight="1" thickBot="1">
      <c r="A114" s="155" t="s">
        <v>180</v>
      </c>
      <c r="B114" s="156" t="s">
        <v>250</v>
      </c>
      <c r="C114" s="288"/>
      <c r="D114" s="288"/>
      <c r="E114" s="180"/>
    </row>
    <row r="115" spans="1:9" ht="12" customHeight="1" thickBot="1">
      <c r="A115" s="152" t="s">
        <v>99</v>
      </c>
      <c r="B115" s="237" t="s">
        <v>279</v>
      </c>
      <c r="C115" s="261">
        <f>+C116+C117+C118+C119+C120+C121+C122+C123</f>
        <v>0</v>
      </c>
      <c r="D115" s="261">
        <f>+D116+D117+D118+D119+D120+D121+D122+D123</f>
        <v>0</v>
      </c>
      <c r="E115" s="159">
        <f>+E116+E117+E118+E119+E120+E121+E122+E123</f>
        <v>0</v>
      </c>
    </row>
    <row r="116" spans="1:9" ht="12" customHeight="1">
      <c r="A116" s="153" t="s">
        <v>106</v>
      </c>
      <c r="B116" s="154" t="s">
        <v>299</v>
      </c>
      <c r="C116" s="286"/>
      <c r="D116" s="286"/>
      <c r="E116" s="178"/>
    </row>
    <row r="117" spans="1:9" ht="12" customHeight="1">
      <c r="A117" s="146" t="s">
        <v>107</v>
      </c>
      <c r="B117" s="141" t="s">
        <v>251</v>
      </c>
      <c r="C117" s="287"/>
      <c r="D117" s="287"/>
      <c r="E117" s="179"/>
    </row>
    <row r="118" spans="1:9" ht="12" customHeight="1">
      <c r="A118" s="146" t="s">
        <v>108</v>
      </c>
      <c r="B118" s="141" t="s">
        <v>246</v>
      </c>
      <c r="C118" s="287"/>
      <c r="D118" s="287"/>
      <c r="E118" s="179"/>
    </row>
    <row r="119" spans="1:9" ht="12" customHeight="1">
      <c r="A119" s="146" t="s">
        <v>109</v>
      </c>
      <c r="B119" s="141" t="s">
        <v>247</v>
      </c>
      <c r="C119" s="287"/>
      <c r="D119" s="287"/>
      <c r="E119" s="179"/>
    </row>
    <row r="120" spans="1:9" ht="12" customHeight="1">
      <c r="A120" s="146" t="s">
        <v>162</v>
      </c>
      <c r="B120" s="141" t="s">
        <v>248</v>
      </c>
      <c r="C120" s="287"/>
      <c r="D120" s="287"/>
      <c r="E120" s="179"/>
    </row>
    <row r="121" spans="1:9" ht="12" customHeight="1">
      <c r="A121" s="146" t="s">
        <v>181</v>
      </c>
      <c r="B121" s="141" t="s">
        <v>252</v>
      </c>
      <c r="C121" s="287"/>
      <c r="D121" s="287"/>
      <c r="E121" s="179"/>
    </row>
    <row r="122" spans="1:9" ht="12" customHeight="1">
      <c r="A122" s="146" t="s">
        <v>182</v>
      </c>
      <c r="B122" s="141" t="s">
        <v>250</v>
      </c>
      <c r="C122" s="287"/>
      <c r="D122" s="287"/>
      <c r="E122" s="179"/>
    </row>
    <row r="123" spans="1:9" ht="12" customHeight="1" thickBot="1">
      <c r="A123" s="155" t="s">
        <v>183</v>
      </c>
      <c r="B123" s="156" t="s">
        <v>280</v>
      </c>
      <c r="C123" s="288"/>
      <c r="D123" s="288"/>
      <c r="E123" s="180"/>
    </row>
    <row r="124" spans="1:9" ht="12" customHeight="1" thickBot="1">
      <c r="A124" s="145" t="s">
        <v>60</v>
      </c>
      <c r="B124" s="233" t="s">
        <v>253</v>
      </c>
      <c r="C124" s="289">
        <f>+C105+C106</f>
        <v>1453295</v>
      </c>
      <c r="D124" s="289">
        <f>+D105+D106</f>
        <v>1574910</v>
      </c>
      <c r="E124" s="173">
        <f>+E105+E106</f>
        <v>918096</v>
      </c>
    </row>
    <row r="125" spans="1:9" ht="15" customHeight="1" thickBot="1">
      <c r="A125" s="145" t="s">
        <v>61</v>
      </c>
      <c r="B125" s="233" t="s">
        <v>254</v>
      </c>
      <c r="C125" s="290"/>
      <c r="D125" s="290"/>
      <c r="E125" s="174">
        <v>-7416</v>
      </c>
      <c r="F125" s="36"/>
      <c r="G125" s="67"/>
      <c r="H125" s="67"/>
      <c r="I125" s="67"/>
    </row>
    <row r="126" spans="1:9" s="1" customFormat="1" ht="12.95" customHeight="1" thickBot="1">
      <c r="A126" s="157" t="s">
        <v>62</v>
      </c>
      <c r="B126" s="234" t="s">
        <v>255</v>
      </c>
      <c r="C126" s="279">
        <f>+C124+C125</f>
        <v>1453295</v>
      </c>
      <c r="D126" s="279">
        <f>+D124+D125</f>
        <v>1574910</v>
      </c>
      <c r="E126" s="168">
        <f>+E124+E125</f>
        <v>910680</v>
      </c>
    </row>
    <row r="127" spans="1:9" ht="7.5" customHeight="1">
      <c r="A127" s="238"/>
      <c r="B127" s="238"/>
      <c r="C127" s="239"/>
      <c r="D127" s="239"/>
      <c r="E127" s="239"/>
    </row>
    <row r="128" spans="1:9">
      <c r="A128" s="370"/>
      <c r="B128" s="370"/>
      <c r="C128" s="370"/>
      <c r="D128" s="370"/>
      <c r="E128" s="370"/>
    </row>
    <row r="129" spans="1:5" ht="15" customHeight="1">
      <c r="A129" s="371"/>
      <c r="B129" s="371"/>
      <c r="C129" s="181"/>
      <c r="D129" s="181"/>
      <c r="E129" s="181"/>
    </row>
    <row r="130" spans="1:5" ht="13.5" customHeight="1">
      <c r="A130" s="372"/>
      <c r="B130" s="373"/>
      <c r="C130" s="374"/>
      <c r="D130" s="374"/>
      <c r="E130" s="374"/>
    </row>
    <row r="131" spans="1:5" ht="7.5" customHeight="1">
      <c r="A131" s="375"/>
      <c r="B131" s="375"/>
      <c r="C131" s="376"/>
      <c r="D131" s="376"/>
      <c r="E131" s="376"/>
    </row>
    <row r="132" spans="1:5">
      <c r="A132" s="377"/>
      <c r="B132" s="377"/>
      <c r="C132" s="377"/>
      <c r="D132" s="377"/>
      <c r="E132" s="377"/>
    </row>
    <row r="133" spans="1:5" ht="12.75" customHeight="1">
      <c r="A133" s="378"/>
      <c r="B133" s="378"/>
      <c r="C133" s="181"/>
      <c r="D133" s="181"/>
      <c r="E133" s="181"/>
    </row>
    <row r="134" spans="1:5" ht="13.5" customHeight="1">
      <c r="A134" s="314"/>
      <c r="B134" s="379"/>
      <c r="C134" s="380"/>
      <c r="D134" s="380"/>
      <c r="E134" s="380"/>
    </row>
    <row r="135" spans="1:5" ht="13.5" customHeight="1">
      <c r="A135" s="314"/>
      <c r="B135" s="379"/>
      <c r="C135" s="381"/>
      <c r="D135" s="381"/>
      <c r="E135" s="381"/>
    </row>
    <row r="136" spans="1:5" ht="13.5" customHeight="1">
      <c r="A136" s="314"/>
      <c r="B136" s="379"/>
      <c r="C136" s="382"/>
      <c r="D136" s="382"/>
      <c r="E136" s="382"/>
    </row>
    <row r="137" spans="1:5" ht="7.5" customHeight="1">
      <c r="A137" s="383"/>
      <c r="B137" s="384"/>
      <c r="C137" s="385"/>
      <c r="D137" s="385"/>
      <c r="E137" s="385"/>
    </row>
    <row r="138" spans="1:5">
      <c r="A138" s="377"/>
      <c r="B138" s="377"/>
      <c r="C138" s="377"/>
      <c r="D138" s="377"/>
      <c r="E138" s="377"/>
    </row>
    <row r="139" spans="1:5" ht="12.75" customHeight="1">
      <c r="A139" s="378"/>
      <c r="B139" s="378"/>
      <c r="C139" s="181"/>
      <c r="D139" s="181"/>
      <c r="E139" s="181"/>
    </row>
    <row r="140" spans="1:5" ht="12.75" customHeight="1">
      <c r="A140" s="314"/>
      <c r="B140" s="379"/>
      <c r="C140" s="382"/>
      <c r="D140" s="382"/>
      <c r="E140" s="382"/>
    </row>
    <row r="141" spans="1:5" ht="12.75" customHeight="1">
      <c r="A141" s="386"/>
      <c r="B141" s="387"/>
      <c r="C141" s="388"/>
      <c r="D141" s="388"/>
      <c r="E141" s="388"/>
    </row>
    <row r="142" spans="1:5" ht="12.75" customHeight="1">
      <c r="A142" s="389"/>
      <c r="B142" s="390"/>
      <c r="C142" s="381"/>
      <c r="D142" s="381"/>
      <c r="E142" s="381"/>
    </row>
    <row r="143" spans="1:5" ht="12.75" customHeight="1">
      <c r="A143" s="389"/>
      <c r="B143" s="390"/>
      <c r="C143" s="381"/>
      <c r="D143" s="381"/>
      <c r="E143" s="381"/>
    </row>
    <row r="144" spans="1:5" ht="12.75" customHeight="1">
      <c r="A144" s="386"/>
      <c r="B144" s="387"/>
      <c r="C144" s="388"/>
      <c r="D144" s="388"/>
      <c r="E144" s="388"/>
    </row>
    <row r="145" spans="1:5" ht="12.75" customHeight="1">
      <c r="A145" s="389"/>
      <c r="B145" s="390"/>
      <c r="C145" s="381"/>
      <c r="D145" s="381"/>
      <c r="E145" s="381"/>
    </row>
    <row r="146" spans="1:5" ht="12.75" customHeight="1">
      <c r="A146" s="389"/>
      <c r="B146" s="390"/>
      <c r="C146" s="381"/>
      <c r="D146" s="381"/>
      <c r="E146" s="381"/>
    </row>
  </sheetData>
  <sheetProtection password="CE16" sheet="1" objects="1" scenarios="1" selectLockedCells="1" selectUnlockedCells="1"/>
  <mergeCells count="8">
    <mergeCell ref="A1:E1"/>
    <mergeCell ref="A72:E72"/>
    <mergeCell ref="A74:A75"/>
    <mergeCell ref="B74:B75"/>
    <mergeCell ref="C74:E74"/>
    <mergeCell ref="A3:A4"/>
    <mergeCell ref="B3:B4"/>
    <mergeCell ref="C3:E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Balatonkenese Város Önkormányzat
2013. ÉVI KÖLTSÉGVETÉSÉNEK ÖSSZEVONT I. FÉLÉVI BESZÁMOLÓJA&amp;10
&amp;R&amp;"Times New Roman CE,Félkövér dőlt"&amp;11 10. melléklet</oddHeader>
  </headerFooter>
  <rowBreaks count="1" manualBreakCount="1">
    <brk id="71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F53"/>
  <sheetViews>
    <sheetView workbookViewId="0">
      <selection activeCell="F28" sqref="F28"/>
    </sheetView>
  </sheetViews>
  <sheetFormatPr defaultRowHeight="12.75"/>
  <cols>
    <col min="1" max="1" width="9.6640625" style="3" customWidth="1"/>
    <col min="2" max="2" width="9.6640625" style="4" customWidth="1"/>
    <col min="3" max="3" width="59.33203125" style="4" customWidth="1"/>
    <col min="4" max="6" width="15.83203125" style="4" customWidth="1"/>
    <col min="7" max="16384" width="9.33203125" style="4"/>
  </cols>
  <sheetData>
    <row r="1" spans="1:6" s="2" customFormat="1" ht="21" customHeight="1" thickBot="1">
      <c r="A1" s="89"/>
      <c r="B1" s="90"/>
      <c r="C1" s="130"/>
      <c r="F1" s="128" t="s">
        <v>406</v>
      </c>
    </row>
    <row r="2" spans="1:6" s="59" customFormat="1" ht="25.5" customHeight="1">
      <c r="A2" s="516" t="s">
        <v>190</v>
      </c>
      <c r="B2" s="517"/>
      <c r="C2" s="522" t="s">
        <v>310</v>
      </c>
      <c r="D2" s="523"/>
      <c r="E2" s="524"/>
      <c r="F2" s="131" t="s">
        <v>80</v>
      </c>
    </row>
    <row r="3" spans="1:6" s="59" customFormat="1" ht="16.5" thickBot="1">
      <c r="A3" s="92" t="s">
        <v>189</v>
      </c>
      <c r="B3" s="93"/>
      <c r="C3" s="525"/>
      <c r="D3" s="526"/>
      <c r="E3" s="527"/>
      <c r="F3" s="132" t="s">
        <v>82</v>
      </c>
    </row>
    <row r="4" spans="1:6" s="60" customFormat="1" ht="15.95" customHeight="1" thickBot="1">
      <c r="A4" s="94"/>
      <c r="B4" s="94"/>
      <c r="C4" s="94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413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61" customFormat="1" ht="12" customHeight="1" thickBot="1">
      <c r="A8" s="86" t="s">
        <v>54</v>
      </c>
      <c r="B8" s="98"/>
      <c r="C8" s="99" t="s">
        <v>195</v>
      </c>
      <c r="D8" s="186">
        <f>SUM(D9:D16)</f>
        <v>0</v>
      </c>
      <c r="E8" s="186">
        <f>SUM(E9:E16)</f>
        <v>0</v>
      </c>
      <c r="F8" s="190">
        <f>SUM(F9:F16)</f>
        <v>0</v>
      </c>
    </row>
    <row r="9" spans="1:6" s="61" customFormat="1" ht="12" customHeight="1">
      <c r="A9" s="102"/>
      <c r="B9" s="101" t="s">
        <v>110</v>
      </c>
      <c r="C9" s="11" t="s">
        <v>145</v>
      </c>
      <c r="D9" s="318"/>
      <c r="E9" s="318"/>
      <c r="F9" s="201"/>
    </row>
    <row r="10" spans="1:6" s="61" customFormat="1" ht="12" customHeight="1">
      <c r="A10" s="100"/>
      <c r="B10" s="101" t="s">
        <v>111</v>
      </c>
      <c r="C10" s="8" t="s">
        <v>146</v>
      </c>
      <c r="D10" s="184"/>
      <c r="E10" s="184"/>
      <c r="F10" s="188"/>
    </row>
    <row r="11" spans="1:6" s="61" customFormat="1" ht="12" customHeight="1">
      <c r="A11" s="100"/>
      <c r="B11" s="101" t="s">
        <v>112</v>
      </c>
      <c r="C11" s="8" t="s">
        <v>147</v>
      </c>
      <c r="D11" s="184"/>
      <c r="E11" s="184"/>
      <c r="F11" s="188"/>
    </row>
    <row r="12" spans="1:6" s="61" customFormat="1" ht="12" customHeight="1">
      <c r="A12" s="100"/>
      <c r="B12" s="101" t="s">
        <v>113</v>
      </c>
      <c r="C12" s="8" t="s">
        <v>148</v>
      </c>
      <c r="D12" s="184"/>
      <c r="E12" s="184"/>
      <c r="F12" s="188"/>
    </row>
    <row r="13" spans="1:6" s="61" customFormat="1" ht="12" customHeight="1">
      <c r="A13" s="100"/>
      <c r="B13" s="101" t="s">
        <v>131</v>
      </c>
      <c r="C13" s="7" t="s">
        <v>149</v>
      </c>
      <c r="D13" s="184"/>
      <c r="E13" s="184"/>
      <c r="F13" s="188"/>
    </row>
    <row r="14" spans="1:6" s="61" customFormat="1" ht="12" customHeight="1">
      <c r="A14" s="103"/>
      <c r="B14" s="101" t="s">
        <v>114</v>
      </c>
      <c r="C14" s="8" t="s">
        <v>150</v>
      </c>
      <c r="D14" s="319"/>
      <c r="E14" s="319"/>
      <c r="F14" s="202"/>
    </row>
    <row r="15" spans="1:6" s="62" customFormat="1" ht="12" customHeight="1">
      <c r="A15" s="100"/>
      <c r="B15" s="101" t="s">
        <v>115</v>
      </c>
      <c r="C15" s="8" t="s">
        <v>309</v>
      </c>
      <c r="D15" s="184"/>
      <c r="E15" s="184"/>
      <c r="F15" s="188"/>
    </row>
    <row r="16" spans="1:6" s="62" customFormat="1" ht="12" customHeight="1" thickBot="1">
      <c r="A16" s="104"/>
      <c r="B16" s="105" t="s">
        <v>122</v>
      </c>
      <c r="C16" s="7" t="s">
        <v>188</v>
      </c>
      <c r="D16" s="185"/>
      <c r="E16" s="185"/>
      <c r="F16" s="189"/>
    </row>
    <row r="17" spans="1:6" s="61" customFormat="1" ht="12" customHeight="1" thickBot="1">
      <c r="A17" s="86" t="s">
        <v>55</v>
      </c>
      <c r="B17" s="98"/>
      <c r="C17" s="99" t="s">
        <v>34</v>
      </c>
      <c r="D17" s="186">
        <f>SUM(D18:D21)</f>
        <v>0</v>
      </c>
      <c r="E17" s="186">
        <f>SUM(E18:E21)</f>
        <v>38619</v>
      </c>
      <c r="F17" s="190">
        <f>SUM(F18:F21)</f>
        <v>36131</v>
      </c>
    </row>
    <row r="18" spans="1:6" s="62" customFormat="1" ht="12" customHeight="1">
      <c r="A18" s="100"/>
      <c r="B18" s="101" t="s">
        <v>116</v>
      </c>
      <c r="C18" s="10" t="s">
        <v>30</v>
      </c>
      <c r="D18" s="184"/>
      <c r="E18" s="184">
        <v>38619</v>
      </c>
      <c r="F18" s="188">
        <v>36131</v>
      </c>
    </row>
    <row r="19" spans="1:6" s="62" customFormat="1" ht="12" customHeight="1">
      <c r="A19" s="100"/>
      <c r="B19" s="101" t="s">
        <v>117</v>
      </c>
      <c r="C19" s="8" t="s">
        <v>31</v>
      </c>
      <c r="D19" s="184"/>
      <c r="E19" s="184"/>
      <c r="F19" s="188"/>
    </row>
    <row r="20" spans="1:6" s="62" customFormat="1" ht="12" customHeight="1">
      <c r="A20" s="100"/>
      <c r="B20" s="101" t="s">
        <v>118</v>
      </c>
      <c r="C20" s="8" t="s">
        <v>32</v>
      </c>
      <c r="D20" s="184"/>
      <c r="E20" s="184"/>
      <c r="F20" s="188"/>
    </row>
    <row r="21" spans="1:6" s="62" customFormat="1" ht="12" customHeight="1" thickBot="1">
      <c r="A21" s="100"/>
      <c r="B21" s="101" t="s">
        <v>119</v>
      </c>
      <c r="C21" s="8" t="s">
        <v>31</v>
      </c>
      <c r="D21" s="184"/>
      <c r="E21" s="184"/>
      <c r="F21" s="188"/>
    </row>
    <row r="22" spans="1:6" s="62" customFormat="1" ht="12" customHeight="1" thickBot="1">
      <c r="A22" s="88" t="s">
        <v>56</v>
      </c>
      <c r="B22" s="66"/>
      <c r="C22" s="66" t="s">
        <v>35</v>
      </c>
      <c r="D22" s="186">
        <f>+D23+D24</f>
        <v>0</v>
      </c>
      <c r="E22" s="186">
        <f>+E23+E24</f>
        <v>0</v>
      </c>
      <c r="F22" s="190">
        <f>+F23+F24</f>
        <v>0</v>
      </c>
    </row>
    <row r="23" spans="1:6" s="61" customFormat="1" ht="12" customHeight="1">
      <c r="A23" s="195"/>
      <c r="B23" s="220" t="s">
        <v>91</v>
      </c>
      <c r="C23" s="69" t="s">
        <v>211</v>
      </c>
      <c r="D23" s="326"/>
      <c r="E23" s="326"/>
      <c r="F23" s="225"/>
    </row>
    <row r="24" spans="1:6" s="61" customFormat="1" ht="12" customHeight="1" thickBot="1">
      <c r="A24" s="218"/>
      <c r="B24" s="219" t="s">
        <v>92</v>
      </c>
      <c r="C24" s="70" t="s">
        <v>215</v>
      </c>
      <c r="D24" s="335"/>
      <c r="E24" s="335"/>
      <c r="F24" s="226"/>
    </row>
    <row r="25" spans="1:6" s="61" customFormat="1" ht="12" customHeight="1" thickBot="1">
      <c r="A25" s="88" t="s">
        <v>57</v>
      </c>
      <c r="B25" s="98"/>
      <c r="C25" s="66" t="s">
        <v>51</v>
      </c>
      <c r="D25" s="193">
        <f>SUM(D26:D27)</f>
        <v>0</v>
      </c>
      <c r="E25" s="193">
        <f>SUM(E26:E27)</f>
        <v>0</v>
      </c>
      <c r="F25" s="193">
        <f>SUM(F26:F27)</f>
        <v>0</v>
      </c>
    </row>
    <row r="26" spans="1:6" s="61" customFormat="1" ht="12" customHeight="1" thickBot="1">
      <c r="A26" s="88"/>
      <c r="B26" s="98" t="s">
        <v>305</v>
      </c>
      <c r="C26" s="66" t="s">
        <v>300</v>
      </c>
      <c r="D26" s="193"/>
      <c r="E26" s="193"/>
      <c r="F26" s="192"/>
    </row>
    <row r="27" spans="1:6" s="61" customFormat="1" ht="12" customHeight="1" thickBot="1">
      <c r="A27" s="88"/>
      <c r="B27" s="98" t="s">
        <v>306</v>
      </c>
      <c r="C27" s="66" t="s">
        <v>301</v>
      </c>
      <c r="D27" s="193"/>
      <c r="E27" s="193"/>
      <c r="F27" s="192"/>
    </row>
    <row r="28" spans="1:6" s="61" customFormat="1" ht="12" customHeight="1" thickBot="1">
      <c r="A28" s="86" t="s">
        <v>58</v>
      </c>
      <c r="B28" s="79"/>
      <c r="C28" s="66" t="s">
        <v>47</v>
      </c>
      <c r="D28" s="186">
        <f>SUM(D25,D22,D17,D8)</f>
        <v>0</v>
      </c>
      <c r="E28" s="186">
        <f>SUM(E25,E22,E17,E8)</f>
        <v>38619</v>
      </c>
      <c r="F28" s="186">
        <f>SUM(F25,F22,F17,F8)</f>
        <v>36131</v>
      </c>
    </row>
    <row r="29" spans="1:6" s="62" customFormat="1" ht="12" customHeight="1" thickBot="1">
      <c r="A29" s="215" t="s">
        <v>59</v>
      </c>
      <c r="B29" s="223"/>
      <c r="C29" s="217" t="s">
        <v>49</v>
      </c>
      <c r="D29" s="325">
        <f>+D30+D31</f>
        <v>0</v>
      </c>
      <c r="E29" s="325">
        <f>+E30+E31</f>
        <v>0</v>
      </c>
      <c r="F29" s="207">
        <f>+F30+F31</f>
        <v>0</v>
      </c>
    </row>
    <row r="30" spans="1:6" s="62" customFormat="1" ht="15" customHeight="1">
      <c r="A30" s="102"/>
      <c r="B30" s="77" t="s">
        <v>98</v>
      </c>
      <c r="C30" s="69" t="s">
        <v>269</v>
      </c>
      <c r="D30" s="326"/>
      <c r="E30" s="326"/>
      <c r="F30" s="225"/>
    </row>
    <row r="31" spans="1:6" s="62" customFormat="1" ht="15" customHeight="1" thickBot="1">
      <c r="A31" s="224"/>
      <c r="B31" s="78" t="s">
        <v>99</v>
      </c>
      <c r="C31" s="216" t="s">
        <v>38</v>
      </c>
      <c r="D31" s="57"/>
      <c r="E31" s="57"/>
      <c r="F31" s="58"/>
    </row>
    <row r="32" spans="1:6" ht="13.5" thickBot="1">
      <c r="A32" s="112" t="s">
        <v>60</v>
      </c>
      <c r="B32" s="213"/>
      <c r="C32" s="214" t="s">
        <v>50</v>
      </c>
      <c r="D32" s="193"/>
      <c r="E32" s="193"/>
      <c r="F32" s="192">
        <v>25</v>
      </c>
    </row>
    <row r="33" spans="1:6" s="53" customFormat="1" ht="16.5" customHeight="1" thickBot="1">
      <c r="A33" s="112" t="s">
        <v>61</v>
      </c>
      <c r="B33" s="113"/>
      <c r="C33" s="114" t="s">
        <v>48</v>
      </c>
      <c r="D33" s="329">
        <f>+D28+D29+D32</f>
        <v>0</v>
      </c>
      <c r="E33" s="329">
        <f>+E28+E29+E32</f>
        <v>38619</v>
      </c>
      <c r="F33" s="209">
        <f>+F28+F29+F32</f>
        <v>36156</v>
      </c>
    </row>
    <row r="34" spans="1:6" s="63" customFormat="1" ht="12" customHeight="1">
      <c r="A34" s="115"/>
      <c r="B34" s="115"/>
      <c r="C34" s="116"/>
      <c r="D34" s="205"/>
      <c r="E34" s="205"/>
      <c r="F34" s="205"/>
    </row>
    <row r="35" spans="1:6" ht="12" customHeight="1" thickBot="1">
      <c r="A35" s="117"/>
      <c r="B35" s="118"/>
      <c r="C35" s="118"/>
      <c r="D35" s="206"/>
      <c r="E35" s="206"/>
      <c r="F35" s="206"/>
    </row>
    <row r="36" spans="1:6" ht="12" customHeight="1" thickBot="1">
      <c r="A36" s="518" t="s">
        <v>76</v>
      </c>
      <c r="B36" s="520"/>
      <c r="C36" s="520"/>
      <c r="D36" s="520"/>
      <c r="E36" s="520"/>
      <c r="F36" s="521"/>
    </row>
    <row r="37" spans="1:6" ht="12" customHeight="1" thickBot="1">
      <c r="A37" s="88" t="s">
        <v>54</v>
      </c>
      <c r="B37" s="23"/>
      <c r="C37" s="66" t="s">
        <v>29</v>
      </c>
      <c r="D37" s="186">
        <f>SUM(D38:D42)</f>
        <v>0</v>
      </c>
      <c r="E37" s="186">
        <f>SUM(E38:E42)</f>
        <v>20</v>
      </c>
      <c r="F37" s="190">
        <f>SUM(F38:F42)</f>
        <v>27</v>
      </c>
    </row>
    <row r="38" spans="1:6" ht="12" customHeight="1">
      <c r="A38" s="119"/>
      <c r="B38" s="76" t="s">
        <v>110</v>
      </c>
      <c r="C38" s="10" t="s">
        <v>69</v>
      </c>
      <c r="D38" s="291"/>
      <c r="E38" s="291"/>
      <c r="F38" s="54"/>
    </row>
    <row r="39" spans="1:6" ht="12" customHeight="1">
      <c r="A39" s="120"/>
      <c r="B39" s="75" t="s">
        <v>111</v>
      </c>
      <c r="C39" s="8" t="s">
        <v>171</v>
      </c>
      <c r="D39" s="55"/>
      <c r="E39" s="55"/>
      <c r="F39" s="56"/>
    </row>
    <row r="40" spans="1:6" ht="12" customHeight="1">
      <c r="A40" s="120"/>
      <c r="B40" s="75" t="s">
        <v>112</v>
      </c>
      <c r="C40" s="8" t="s">
        <v>129</v>
      </c>
      <c r="D40" s="55"/>
      <c r="E40" s="55">
        <v>20</v>
      </c>
      <c r="F40" s="56">
        <v>27</v>
      </c>
    </row>
    <row r="41" spans="1:6" s="63" customFormat="1" ht="12" customHeight="1">
      <c r="A41" s="120"/>
      <c r="B41" s="75" t="s">
        <v>113</v>
      </c>
      <c r="C41" s="8" t="s">
        <v>172</v>
      </c>
      <c r="D41" s="55"/>
      <c r="E41" s="55"/>
      <c r="F41" s="56"/>
    </row>
    <row r="42" spans="1:6" ht="12" customHeight="1" thickBot="1">
      <c r="A42" s="120"/>
      <c r="B42" s="75" t="s">
        <v>121</v>
      </c>
      <c r="C42" s="8" t="s">
        <v>173</v>
      </c>
      <c r="D42" s="55"/>
      <c r="E42" s="55"/>
      <c r="F42" s="56"/>
    </row>
    <row r="43" spans="1:6" ht="12" customHeight="1" thickBot="1">
      <c r="A43" s="88" t="s">
        <v>55</v>
      </c>
      <c r="B43" s="23"/>
      <c r="C43" s="66" t="s">
        <v>45</v>
      </c>
      <c r="D43" s="186">
        <f>SUM(D44:D47)</f>
        <v>0</v>
      </c>
      <c r="E43" s="186">
        <f>SUM(E44:E47)</f>
        <v>0</v>
      </c>
      <c r="F43" s="190">
        <f>SUM(F44:F47)</f>
        <v>0</v>
      </c>
    </row>
    <row r="44" spans="1:6" ht="12" customHeight="1">
      <c r="A44" s="119"/>
      <c r="B44" s="76" t="s">
        <v>116</v>
      </c>
      <c r="C44" s="10" t="s">
        <v>239</v>
      </c>
      <c r="D44" s="291"/>
      <c r="E44" s="291">
        <v>0</v>
      </c>
      <c r="F44" s="54"/>
    </row>
    <row r="45" spans="1:6" ht="12" customHeight="1">
      <c r="A45" s="120"/>
      <c r="B45" s="75" t="s">
        <v>117</v>
      </c>
      <c r="C45" s="8" t="s">
        <v>175</v>
      </c>
      <c r="D45" s="55"/>
      <c r="E45" s="55">
        <v>0</v>
      </c>
      <c r="F45" s="56"/>
    </row>
    <row r="46" spans="1:6" ht="15" customHeight="1">
      <c r="A46" s="120"/>
      <c r="B46" s="75" t="s">
        <v>120</v>
      </c>
      <c r="C46" s="8" t="s">
        <v>77</v>
      </c>
      <c r="D46" s="55"/>
      <c r="E46" s="55"/>
      <c r="F46" s="56"/>
    </row>
    <row r="47" spans="1:6" ht="23.25" thickBot="1">
      <c r="A47" s="120"/>
      <c r="B47" s="75" t="s">
        <v>128</v>
      </c>
      <c r="C47" s="8" t="s">
        <v>42</v>
      </c>
      <c r="D47" s="55"/>
      <c r="E47" s="55"/>
      <c r="F47" s="56"/>
    </row>
    <row r="48" spans="1:6" ht="15" customHeight="1" thickBot="1">
      <c r="A48" s="88" t="s">
        <v>56</v>
      </c>
      <c r="B48" s="23"/>
      <c r="C48" s="23" t="s">
        <v>410</v>
      </c>
      <c r="D48" s="193"/>
      <c r="E48" s="193">
        <v>38599</v>
      </c>
      <c r="F48" s="192">
        <v>36129</v>
      </c>
    </row>
    <row r="49" spans="1:6" ht="14.25" customHeight="1" thickBot="1">
      <c r="A49" s="112" t="s">
        <v>57</v>
      </c>
      <c r="B49" s="213"/>
      <c r="C49" s="214" t="s">
        <v>46</v>
      </c>
      <c r="D49" s="193"/>
      <c r="E49" s="193"/>
      <c r="F49" s="192"/>
    </row>
    <row r="50" spans="1:6" ht="13.5" thickBot="1">
      <c r="A50" s="88" t="s">
        <v>58</v>
      </c>
      <c r="B50" s="109"/>
      <c r="C50" s="122" t="s">
        <v>44</v>
      </c>
      <c r="D50" s="329">
        <f>+D37+D43+D48+D49</f>
        <v>0</v>
      </c>
      <c r="E50" s="329">
        <f>+E37+E43+E48+E49</f>
        <v>38619</v>
      </c>
      <c r="F50" s="209">
        <f>+F37+F43+F48+F49</f>
        <v>36156</v>
      </c>
    </row>
    <row r="51" spans="1:6" ht="13.5" thickBot="1">
      <c r="A51" s="123"/>
      <c r="B51" s="124"/>
      <c r="C51" s="124"/>
      <c r="D51" s="210"/>
      <c r="E51" s="210"/>
      <c r="F51" s="210"/>
    </row>
    <row r="52" spans="1:6" ht="13.5" thickBot="1">
      <c r="A52" s="125" t="s">
        <v>193</v>
      </c>
      <c r="B52" s="126"/>
      <c r="C52" s="127"/>
      <c r="D52" s="333"/>
      <c r="E52" s="333"/>
      <c r="F52" s="65"/>
    </row>
    <row r="53" spans="1:6" ht="13.5" thickBot="1">
      <c r="A53" s="125" t="s">
        <v>194</v>
      </c>
      <c r="B53" s="126"/>
      <c r="C53" s="127"/>
      <c r="D53" s="333"/>
      <c r="E53" s="333"/>
      <c r="F53" s="65"/>
    </row>
  </sheetData>
  <sheetProtection selectLockedCells="1" selectUnlockedCells="1"/>
  <mergeCells count="6">
    <mergeCell ref="A36:F36"/>
    <mergeCell ref="A2:B2"/>
    <mergeCell ref="C2:E2"/>
    <mergeCell ref="C3:E3"/>
    <mergeCell ref="A5:B5"/>
    <mergeCell ref="A7:F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4"/>
  <sheetViews>
    <sheetView topLeftCell="A28" workbookViewId="0">
      <selection activeCell="F50" sqref="F50"/>
    </sheetView>
  </sheetViews>
  <sheetFormatPr defaultRowHeight="12.75"/>
  <cols>
    <col min="1" max="1" width="9.6640625" style="3" customWidth="1"/>
    <col min="2" max="2" width="9.6640625" style="4" customWidth="1"/>
    <col min="3" max="3" width="59.33203125" style="4" customWidth="1"/>
    <col min="4" max="6" width="15.83203125" style="4" customWidth="1"/>
    <col min="7" max="16384" width="9.33203125" style="4"/>
  </cols>
  <sheetData>
    <row r="1" spans="1:6" s="2" customFormat="1" ht="21" customHeight="1" thickBot="1">
      <c r="A1" s="89"/>
      <c r="B1" s="90"/>
      <c r="C1" s="130"/>
      <c r="D1" s="128"/>
      <c r="E1" s="128"/>
      <c r="F1" s="128" t="s">
        <v>403</v>
      </c>
    </row>
    <row r="2" spans="1:6" s="59" customFormat="1" ht="25.5" customHeight="1">
      <c r="A2" s="516" t="s">
        <v>190</v>
      </c>
      <c r="B2" s="517"/>
      <c r="C2" s="522" t="s">
        <v>303</v>
      </c>
      <c r="D2" s="523"/>
      <c r="E2" s="524"/>
      <c r="F2" s="131" t="s">
        <v>80</v>
      </c>
    </row>
    <row r="3" spans="1:6" s="59" customFormat="1" ht="16.5" thickBot="1">
      <c r="A3" s="92" t="s">
        <v>189</v>
      </c>
      <c r="B3" s="93"/>
      <c r="C3" s="525"/>
      <c r="D3" s="526"/>
      <c r="E3" s="527"/>
      <c r="F3" s="132" t="s">
        <v>80</v>
      </c>
    </row>
    <row r="4" spans="1:6" s="60" customFormat="1" ht="15.95" customHeight="1" thickBot="1">
      <c r="A4" s="94"/>
      <c r="B4" s="94"/>
      <c r="C4" s="94"/>
      <c r="F4" s="95" t="s">
        <v>72</v>
      </c>
    </row>
    <row r="5" spans="1:6" ht="24.75" thickBot="1">
      <c r="A5" s="518" t="s">
        <v>191</v>
      </c>
      <c r="B5" s="519"/>
      <c r="C5" s="96" t="s">
        <v>73</v>
      </c>
      <c r="D5" s="259" t="s">
        <v>286</v>
      </c>
      <c r="E5" s="259" t="s">
        <v>287</v>
      </c>
      <c r="F5" s="97" t="s">
        <v>413</v>
      </c>
    </row>
    <row r="6" spans="1:6" s="53" customFormat="1" ht="12.95" customHeight="1" thickBot="1">
      <c r="A6" s="86">
        <v>1</v>
      </c>
      <c r="B6" s="87">
        <v>2</v>
      </c>
      <c r="C6" s="87">
        <v>3</v>
      </c>
      <c r="D6" s="87">
        <v>4</v>
      </c>
      <c r="E6" s="332">
        <v>5</v>
      </c>
      <c r="F6" s="330">
        <v>6</v>
      </c>
    </row>
    <row r="7" spans="1:6" s="53" customFormat="1" ht="15.95" customHeight="1" thickBot="1">
      <c r="A7" s="518" t="s">
        <v>74</v>
      </c>
      <c r="B7" s="520"/>
      <c r="C7" s="520"/>
      <c r="D7" s="520"/>
      <c r="E7" s="520"/>
      <c r="F7" s="521"/>
    </row>
    <row r="8" spans="1:6" s="61" customFormat="1" ht="12" customHeight="1" thickBot="1">
      <c r="A8" s="86" t="s">
        <v>54</v>
      </c>
      <c r="B8" s="98"/>
      <c r="C8" s="99" t="s">
        <v>195</v>
      </c>
      <c r="D8" s="186">
        <f>SUM(D9:D16)</f>
        <v>0</v>
      </c>
      <c r="E8" s="186">
        <f>SUM(E9:E16)</f>
        <v>0</v>
      </c>
      <c r="F8" s="190">
        <f>SUM(F9:F16)</f>
        <v>0</v>
      </c>
    </row>
    <row r="9" spans="1:6" s="61" customFormat="1" ht="12" customHeight="1">
      <c r="A9" s="102"/>
      <c r="B9" s="101" t="s">
        <v>110</v>
      </c>
      <c r="C9" s="11" t="s">
        <v>145</v>
      </c>
      <c r="D9" s="318"/>
      <c r="E9" s="318"/>
      <c r="F9" s="201"/>
    </row>
    <row r="10" spans="1:6" s="61" customFormat="1" ht="12" customHeight="1">
      <c r="A10" s="100"/>
      <c r="B10" s="101" t="s">
        <v>111</v>
      </c>
      <c r="C10" s="8" t="s">
        <v>146</v>
      </c>
      <c r="D10" s="184"/>
      <c r="E10" s="184"/>
      <c r="F10" s="188"/>
    </row>
    <row r="11" spans="1:6" s="61" customFormat="1" ht="12" customHeight="1">
      <c r="A11" s="100"/>
      <c r="B11" s="101" t="s">
        <v>112</v>
      </c>
      <c r="C11" s="8" t="s">
        <v>147</v>
      </c>
      <c r="D11" s="184"/>
      <c r="E11" s="184"/>
      <c r="F11" s="188"/>
    </row>
    <row r="12" spans="1:6" s="61" customFormat="1" ht="12" customHeight="1">
      <c r="A12" s="100"/>
      <c r="B12" s="101" t="s">
        <v>113</v>
      </c>
      <c r="C12" s="8" t="s">
        <v>148</v>
      </c>
      <c r="D12" s="184"/>
      <c r="E12" s="184"/>
      <c r="F12" s="188"/>
    </row>
    <row r="13" spans="1:6" s="61" customFormat="1" ht="12" customHeight="1">
      <c r="A13" s="100"/>
      <c r="B13" s="101" t="s">
        <v>131</v>
      </c>
      <c r="C13" s="7" t="s">
        <v>149</v>
      </c>
      <c r="D13" s="184"/>
      <c r="E13" s="184"/>
      <c r="F13" s="188"/>
    </row>
    <row r="14" spans="1:6" s="61" customFormat="1" ht="12" customHeight="1">
      <c r="A14" s="103"/>
      <c r="B14" s="101" t="s">
        <v>114</v>
      </c>
      <c r="C14" s="8" t="s">
        <v>150</v>
      </c>
      <c r="D14" s="319"/>
      <c r="E14" s="319"/>
      <c r="F14" s="202"/>
    </row>
    <row r="15" spans="1:6" s="62" customFormat="1" ht="12" customHeight="1">
      <c r="A15" s="100"/>
      <c r="B15" s="101" t="s">
        <v>115</v>
      </c>
      <c r="C15" s="8" t="s">
        <v>33</v>
      </c>
      <c r="D15" s="184"/>
      <c r="E15" s="184"/>
      <c r="F15" s="188"/>
    </row>
    <row r="16" spans="1:6" s="62" customFormat="1" ht="12" customHeight="1" thickBot="1">
      <c r="A16" s="104"/>
      <c r="B16" s="105" t="s">
        <v>122</v>
      </c>
      <c r="C16" s="7" t="s">
        <v>188</v>
      </c>
      <c r="D16" s="185"/>
      <c r="E16" s="185"/>
      <c r="F16" s="189"/>
    </row>
    <row r="17" spans="1:6" s="61" customFormat="1" ht="12" customHeight="1" thickBot="1">
      <c r="A17" s="86" t="s">
        <v>55</v>
      </c>
      <c r="B17" s="98"/>
      <c r="C17" s="99" t="s">
        <v>34</v>
      </c>
      <c r="D17" s="186">
        <f>SUM(D18:D21)</f>
        <v>0</v>
      </c>
      <c r="E17" s="186">
        <f>SUM(E18:E21)</f>
        <v>20684</v>
      </c>
      <c r="F17" s="190">
        <f>SUM(F18:F21)</f>
        <v>19184</v>
      </c>
    </row>
    <row r="18" spans="1:6" s="62" customFormat="1" ht="12" customHeight="1">
      <c r="A18" s="100"/>
      <c r="B18" s="101" t="s">
        <v>116</v>
      </c>
      <c r="C18" s="10" t="s">
        <v>30</v>
      </c>
      <c r="D18" s="184"/>
      <c r="E18" s="184">
        <v>20684</v>
      </c>
      <c r="F18" s="188">
        <v>19184</v>
      </c>
    </row>
    <row r="19" spans="1:6" s="62" customFormat="1" ht="12" customHeight="1">
      <c r="A19" s="100"/>
      <c r="B19" s="101" t="s">
        <v>117</v>
      </c>
      <c r="C19" s="8" t="s">
        <v>31</v>
      </c>
      <c r="D19" s="184"/>
      <c r="E19" s="184"/>
      <c r="F19" s="188"/>
    </row>
    <row r="20" spans="1:6" s="62" customFormat="1" ht="12" customHeight="1">
      <c r="A20" s="100"/>
      <c r="B20" s="101" t="s">
        <v>118</v>
      </c>
      <c r="C20" s="8" t="s">
        <v>32</v>
      </c>
      <c r="D20" s="184"/>
      <c r="E20" s="184"/>
      <c r="F20" s="188"/>
    </row>
    <row r="21" spans="1:6" s="62" customFormat="1" ht="12" customHeight="1" thickBot="1">
      <c r="A21" s="100"/>
      <c r="B21" s="101" t="s">
        <v>119</v>
      </c>
      <c r="C21" s="8" t="s">
        <v>31</v>
      </c>
      <c r="D21" s="184"/>
      <c r="E21" s="184"/>
      <c r="F21" s="188"/>
    </row>
    <row r="22" spans="1:6" s="62" customFormat="1" ht="12" customHeight="1" thickBot="1">
      <c r="A22" s="88" t="s">
        <v>56</v>
      </c>
      <c r="B22" s="66"/>
      <c r="C22" s="66" t="s">
        <v>35</v>
      </c>
      <c r="D22" s="186">
        <f>+D23+D24</f>
        <v>0</v>
      </c>
      <c r="E22" s="186">
        <f>+E23+E24</f>
        <v>0</v>
      </c>
      <c r="F22" s="190">
        <f>+F23+F24</f>
        <v>0</v>
      </c>
    </row>
    <row r="23" spans="1:6" s="61" customFormat="1" ht="12" customHeight="1">
      <c r="A23" s="195"/>
      <c r="B23" s="220" t="s">
        <v>91</v>
      </c>
      <c r="C23" s="69" t="s">
        <v>211</v>
      </c>
      <c r="D23" s="326"/>
      <c r="E23" s="326"/>
      <c r="F23" s="225"/>
    </row>
    <row r="24" spans="1:6" s="61" customFormat="1" ht="12" customHeight="1" thickBot="1">
      <c r="A24" s="218"/>
      <c r="B24" s="219" t="s">
        <v>92</v>
      </c>
      <c r="C24" s="70" t="s">
        <v>215</v>
      </c>
      <c r="D24" s="335"/>
      <c r="E24" s="335"/>
      <c r="F24" s="226"/>
    </row>
    <row r="25" spans="1:6" s="61" customFormat="1" ht="12" customHeight="1" thickBot="1">
      <c r="A25" s="88" t="s">
        <v>57</v>
      </c>
      <c r="B25" s="98"/>
      <c r="C25" s="66" t="s">
        <v>51</v>
      </c>
      <c r="D25" s="193">
        <f>SUM(D26:D28)</f>
        <v>0</v>
      </c>
      <c r="E25" s="193">
        <f>SUM(E26:E28)</f>
        <v>0</v>
      </c>
      <c r="F25" s="193">
        <f>SUM(F26:F28)</f>
        <v>0</v>
      </c>
    </row>
    <row r="26" spans="1:6" s="61" customFormat="1" ht="12" customHeight="1" thickBot="1">
      <c r="A26" s="88"/>
      <c r="B26" s="337" t="s">
        <v>305</v>
      </c>
      <c r="C26" s="66" t="s">
        <v>300</v>
      </c>
      <c r="D26" s="193"/>
      <c r="E26" s="193"/>
      <c r="F26" s="192"/>
    </row>
    <row r="27" spans="1:6" s="61" customFormat="1" ht="12" customHeight="1" thickBot="1">
      <c r="A27" s="88"/>
      <c r="B27" s="98" t="s">
        <v>306</v>
      </c>
      <c r="C27" s="66" t="s">
        <v>304</v>
      </c>
      <c r="D27" s="193"/>
      <c r="E27" s="193"/>
      <c r="F27" s="192"/>
    </row>
    <row r="28" spans="1:6" s="61" customFormat="1" ht="12" customHeight="1" thickBot="1">
      <c r="A28" s="88"/>
      <c r="B28" s="98" t="s">
        <v>307</v>
      </c>
      <c r="C28" s="66" t="s">
        <v>301</v>
      </c>
      <c r="D28" s="193"/>
      <c r="E28" s="193"/>
      <c r="F28" s="192"/>
    </row>
    <row r="29" spans="1:6" s="61" customFormat="1" ht="12" customHeight="1" thickBot="1">
      <c r="A29" s="86" t="s">
        <v>58</v>
      </c>
      <c r="B29" s="79"/>
      <c r="C29" s="66" t="s">
        <v>47</v>
      </c>
      <c r="D29" s="186">
        <f>SUM(D25,D22,D17,D8)</f>
        <v>0</v>
      </c>
      <c r="E29" s="186">
        <f>SUM(E25,E22,E17,E8)</f>
        <v>20684</v>
      </c>
      <c r="F29" s="186">
        <f>SUM(F25,F22,F17,F8)</f>
        <v>19184</v>
      </c>
    </row>
    <row r="30" spans="1:6" s="62" customFormat="1" ht="12" customHeight="1" thickBot="1">
      <c r="A30" s="215" t="s">
        <v>59</v>
      </c>
      <c r="B30" s="223"/>
      <c r="C30" s="217" t="s">
        <v>49</v>
      </c>
      <c r="D30" s="325">
        <f>+D31+D32</f>
        <v>0</v>
      </c>
      <c r="E30" s="325">
        <f>+E31+E32</f>
        <v>0</v>
      </c>
      <c r="F30" s="207">
        <f>+F31+F32</f>
        <v>0</v>
      </c>
    </row>
    <row r="31" spans="1:6" s="62" customFormat="1" ht="15" customHeight="1">
      <c r="A31" s="102"/>
      <c r="B31" s="77" t="s">
        <v>98</v>
      </c>
      <c r="C31" s="69" t="s">
        <v>269</v>
      </c>
      <c r="D31" s="326"/>
      <c r="E31" s="326"/>
      <c r="F31" s="225"/>
    </row>
    <row r="32" spans="1:6" s="62" customFormat="1" ht="15" customHeight="1" thickBot="1">
      <c r="A32" s="224"/>
      <c r="B32" s="78" t="s">
        <v>99</v>
      </c>
      <c r="C32" s="216" t="s">
        <v>38</v>
      </c>
      <c r="D32" s="57"/>
      <c r="E32" s="57"/>
      <c r="F32" s="58"/>
    </row>
    <row r="33" spans="1:6" ht="13.5" thickBot="1">
      <c r="A33" s="112" t="s">
        <v>60</v>
      </c>
      <c r="B33" s="213"/>
      <c r="C33" s="214" t="s">
        <v>50</v>
      </c>
      <c r="D33" s="193"/>
      <c r="E33" s="193"/>
      <c r="F33" s="192">
        <v>19</v>
      </c>
    </row>
    <row r="34" spans="1:6" s="53" customFormat="1" ht="16.5" customHeight="1" thickBot="1">
      <c r="A34" s="112" t="s">
        <v>61</v>
      </c>
      <c r="B34" s="113"/>
      <c r="C34" s="114" t="s">
        <v>48</v>
      </c>
      <c r="D34" s="329">
        <f>+D29+D30+D33</f>
        <v>0</v>
      </c>
      <c r="E34" s="329">
        <f>+E29+E30+E33</f>
        <v>20684</v>
      </c>
      <c r="F34" s="209">
        <f>+F29+F30+F33</f>
        <v>19203</v>
      </c>
    </row>
    <row r="35" spans="1:6" s="63" customFormat="1" ht="12" customHeight="1">
      <c r="A35" s="115"/>
      <c r="B35" s="115"/>
      <c r="C35" s="116"/>
      <c r="D35" s="205"/>
      <c r="E35" s="205"/>
      <c r="F35" s="205"/>
    </row>
    <row r="36" spans="1:6" ht="12" customHeight="1" thickBot="1">
      <c r="A36" s="117"/>
      <c r="B36" s="118"/>
      <c r="C36" s="118"/>
      <c r="D36" s="206"/>
      <c r="E36" s="206"/>
      <c r="F36" s="206"/>
    </row>
    <row r="37" spans="1:6" ht="12" customHeight="1" thickBot="1">
      <c r="A37" s="518" t="s">
        <v>76</v>
      </c>
      <c r="B37" s="520"/>
      <c r="C37" s="520"/>
      <c r="D37" s="520"/>
      <c r="E37" s="520"/>
      <c r="F37" s="521"/>
    </row>
    <row r="38" spans="1:6" ht="12" customHeight="1" thickBot="1">
      <c r="A38" s="88" t="s">
        <v>54</v>
      </c>
      <c r="B38" s="23"/>
      <c r="C38" s="66" t="s">
        <v>29</v>
      </c>
      <c r="D38" s="186">
        <f>SUM(D39:D43)</f>
        <v>0</v>
      </c>
      <c r="E38" s="186">
        <f>SUM(E39:E43)</f>
        <v>20</v>
      </c>
      <c r="F38" s="190">
        <f>SUM(F39:F43)</f>
        <v>22</v>
      </c>
    </row>
    <row r="39" spans="1:6" ht="12" customHeight="1">
      <c r="A39" s="119"/>
      <c r="B39" s="76" t="s">
        <v>110</v>
      </c>
      <c r="C39" s="10" t="s">
        <v>69</v>
      </c>
      <c r="D39" s="291"/>
      <c r="E39" s="291"/>
      <c r="F39" s="54"/>
    </row>
    <row r="40" spans="1:6" ht="12" customHeight="1">
      <c r="A40" s="120"/>
      <c r="B40" s="75" t="s">
        <v>111</v>
      </c>
      <c r="C40" s="8" t="s">
        <v>171</v>
      </c>
      <c r="D40" s="55"/>
      <c r="E40" s="55"/>
      <c r="F40" s="56"/>
    </row>
    <row r="41" spans="1:6" ht="12" customHeight="1">
      <c r="A41" s="120"/>
      <c r="B41" s="75" t="s">
        <v>112</v>
      </c>
      <c r="C41" s="8" t="s">
        <v>129</v>
      </c>
      <c r="D41" s="55"/>
      <c r="E41" s="55">
        <v>20</v>
      </c>
      <c r="F41" s="56">
        <v>22</v>
      </c>
    </row>
    <row r="42" spans="1:6" s="63" customFormat="1" ht="12" customHeight="1">
      <c r="A42" s="120"/>
      <c r="B42" s="75" t="s">
        <v>113</v>
      </c>
      <c r="C42" s="8" t="s">
        <v>172</v>
      </c>
      <c r="D42" s="55"/>
      <c r="E42" s="55"/>
      <c r="F42" s="56"/>
    </row>
    <row r="43" spans="1:6" ht="12" customHeight="1" thickBot="1">
      <c r="A43" s="120"/>
      <c r="B43" s="75" t="s">
        <v>121</v>
      </c>
      <c r="C43" s="8" t="s">
        <v>173</v>
      </c>
      <c r="D43" s="55"/>
      <c r="E43" s="55"/>
      <c r="F43" s="56"/>
    </row>
    <row r="44" spans="1:6" ht="12" customHeight="1" thickBot="1">
      <c r="A44" s="88" t="s">
        <v>55</v>
      </c>
      <c r="B44" s="23"/>
      <c r="C44" s="66" t="s">
        <v>45</v>
      </c>
      <c r="D44" s="186">
        <f>SUM(D45:D48)</f>
        <v>0</v>
      </c>
      <c r="E44" s="186">
        <f>SUM(E45:E48)</f>
        <v>0</v>
      </c>
      <c r="F44" s="190">
        <f>SUM(F45:F48)</f>
        <v>0</v>
      </c>
    </row>
    <row r="45" spans="1:6" ht="12" customHeight="1">
      <c r="A45" s="119"/>
      <c r="B45" s="76" t="s">
        <v>116</v>
      </c>
      <c r="C45" s="10" t="s">
        <v>239</v>
      </c>
      <c r="D45" s="291"/>
      <c r="E45" s="291"/>
      <c r="F45" s="54"/>
    </row>
    <row r="46" spans="1:6" ht="12" customHeight="1">
      <c r="A46" s="120"/>
      <c r="B46" s="75" t="s">
        <v>117</v>
      </c>
      <c r="C46" s="8" t="s">
        <v>175</v>
      </c>
      <c r="D46" s="55"/>
      <c r="E46" s="55"/>
      <c r="F46" s="56"/>
    </row>
    <row r="47" spans="1:6" ht="15" customHeight="1">
      <c r="A47" s="120"/>
      <c r="B47" s="75" t="s">
        <v>120</v>
      </c>
      <c r="C47" s="8" t="s">
        <v>77</v>
      </c>
      <c r="D47" s="55"/>
      <c r="E47" s="55"/>
      <c r="F47" s="56"/>
    </row>
    <row r="48" spans="1:6" ht="23.25" thickBot="1">
      <c r="A48" s="120"/>
      <c r="B48" s="75" t="s">
        <v>128</v>
      </c>
      <c r="C48" s="8" t="s">
        <v>42</v>
      </c>
      <c r="D48" s="55"/>
      <c r="E48" s="55"/>
      <c r="F48" s="56"/>
    </row>
    <row r="49" spans="1:6" ht="15" customHeight="1" thickBot="1">
      <c r="A49" s="88" t="s">
        <v>56</v>
      </c>
      <c r="B49" s="23"/>
      <c r="C49" s="23" t="s">
        <v>410</v>
      </c>
      <c r="D49" s="193"/>
      <c r="E49" s="193">
        <v>20664</v>
      </c>
      <c r="F49" s="192">
        <v>19181</v>
      </c>
    </row>
    <row r="50" spans="1:6" ht="14.25" customHeight="1" thickBot="1">
      <c r="A50" s="112" t="s">
        <v>57</v>
      </c>
      <c r="B50" s="213"/>
      <c r="C50" s="214" t="s">
        <v>46</v>
      </c>
      <c r="D50" s="193"/>
      <c r="E50" s="193"/>
      <c r="F50" s="192"/>
    </row>
    <row r="51" spans="1:6" ht="13.5" thickBot="1">
      <c r="A51" s="88" t="s">
        <v>58</v>
      </c>
      <c r="B51" s="109"/>
      <c r="C51" s="122" t="s">
        <v>44</v>
      </c>
      <c r="D51" s="329">
        <f>+D38+D44+D49+D50</f>
        <v>0</v>
      </c>
      <c r="E51" s="329">
        <f>+E38+E44+E49+E50</f>
        <v>20684</v>
      </c>
      <c r="F51" s="209">
        <f>+F38+F44+F49+F50</f>
        <v>19203</v>
      </c>
    </row>
    <row r="52" spans="1:6" ht="13.5" thickBot="1">
      <c r="A52" s="123"/>
      <c r="B52" s="124"/>
      <c r="C52" s="124"/>
      <c r="D52" s="210"/>
      <c r="E52" s="210"/>
      <c r="F52" s="210"/>
    </row>
    <row r="53" spans="1:6" ht="13.5" thickBot="1">
      <c r="A53" s="125" t="s">
        <v>193</v>
      </c>
      <c r="B53" s="126"/>
      <c r="C53" s="127"/>
      <c r="D53" s="333"/>
      <c r="E53" s="333"/>
      <c r="F53" s="65"/>
    </row>
    <row r="54" spans="1:6" ht="13.5" thickBot="1">
      <c r="A54" s="125" t="s">
        <v>194</v>
      </c>
      <c r="B54" s="126"/>
      <c r="C54" s="127"/>
      <c r="D54" s="333"/>
      <c r="E54" s="333"/>
      <c r="F54" s="65"/>
    </row>
  </sheetData>
  <sheetProtection password="CE16" sheet="1" objects="1" scenarios="1" selectLockedCells="1" selectUnlockedCells="1"/>
  <mergeCells count="6">
    <mergeCell ref="A37:F37"/>
    <mergeCell ref="A2:B2"/>
    <mergeCell ref="C2:E2"/>
    <mergeCell ref="C3:E3"/>
    <mergeCell ref="A5:B5"/>
    <mergeCell ref="A7:F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9"/>
  <sheetViews>
    <sheetView showWhiteSpace="0" topLeftCell="A22" workbookViewId="0">
      <selection sqref="A1:H1"/>
    </sheetView>
  </sheetViews>
  <sheetFormatPr defaultRowHeight="12.75"/>
  <cols>
    <col min="1" max="1" width="8.33203125" customWidth="1"/>
    <col min="2" max="2" width="46.1640625" customWidth="1"/>
    <col min="3" max="3" width="16" customWidth="1"/>
    <col min="4" max="4" width="14" customWidth="1"/>
    <col min="5" max="6" width="16" customWidth="1"/>
    <col min="7" max="7" width="14.6640625" customWidth="1"/>
    <col min="8" max="8" width="11.33203125" customWidth="1"/>
  </cols>
  <sheetData>
    <row r="1" spans="1:8" ht="30.75" customHeight="1">
      <c r="A1" s="549" t="s">
        <v>466</v>
      </c>
      <c r="B1" s="550"/>
      <c r="C1" s="550"/>
      <c r="D1" s="550"/>
      <c r="E1" s="550"/>
      <c r="F1" s="550"/>
      <c r="G1" s="550"/>
      <c r="H1" s="550"/>
    </row>
    <row r="2" spans="1:8" ht="16.5" thickBot="1">
      <c r="A2" s="399" t="s">
        <v>465</v>
      </c>
      <c r="B2" s="400"/>
      <c r="C2" s="399"/>
      <c r="D2" s="399"/>
      <c r="E2" s="400"/>
      <c r="F2" s="400"/>
      <c r="G2" s="400"/>
      <c r="H2" s="401" t="s">
        <v>72</v>
      </c>
    </row>
    <row r="3" spans="1:8" ht="57.75" customHeight="1" thickTop="1" thickBot="1">
      <c r="A3" s="551" t="s">
        <v>424</v>
      </c>
      <c r="B3" s="552"/>
      <c r="C3" s="402" t="s">
        <v>425</v>
      </c>
      <c r="D3" s="402" t="s">
        <v>426</v>
      </c>
      <c r="E3" s="403" t="s">
        <v>427</v>
      </c>
      <c r="F3" s="402" t="s">
        <v>428</v>
      </c>
      <c r="G3" s="402" t="s">
        <v>426</v>
      </c>
      <c r="H3" s="404" t="s">
        <v>429</v>
      </c>
    </row>
    <row r="4" spans="1:8" ht="13.5" thickBot="1">
      <c r="A4" s="405" t="s">
        <v>54</v>
      </c>
      <c r="B4" s="406" t="s">
        <v>430</v>
      </c>
      <c r="C4" s="407">
        <f t="shared" ref="C4:H4" si="0">SUM(C5:C8)</f>
        <v>11724344</v>
      </c>
      <c r="D4" s="408">
        <f t="shared" si="0"/>
        <v>0</v>
      </c>
      <c r="E4" s="408">
        <f t="shared" si="0"/>
        <v>11724344</v>
      </c>
      <c r="F4" s="409">
        <f t="shared" si="0"/>
        <v>11632707</v>
      </c>
      <c r="G4" s="408">
        <f t="shared" si="0"/>
        <v>0</v>
      </c>
      <c r="H4" s="410">
        <f t="shared" si="0"/>
        <v>11632707</v>
      </c>
    </row>
    <row r="5" spans="1:8">
      <c r="A5" s="411" t="s">
        <v>55</v>
      </c>
      <c r="B5" s="412" t="s">
        <v>431</v>
      </c>
      <c r="C5" s="413">
        <v>19356</v>
      </c>
      <c r="D5" s="414"/>
      <c r="E5" s="415">
        <f>D5+C5</f>
        <v>19356</v>
      </c>
      <c r="F5" s="416">
        <v>10697</v>
      </c>
      <c r="G5" s="416"/>
      <c r="H5" s="417">
        <f>G5+F5</f>
        <v>10697</v>
      </c>
    </row>
    <row r="6" spans="1:8">
      <c r="A6" s="418" t="s">
        <v>56</v>
      </c>
      <c r="B6" s="419" t="s">
        <v>432</v>
      </c>
      <c r="C6" s="420">
        <v>10914859</v>
      </c>
      <c r="D6" s="421"/>
      <c r="E6" s="422">
        <f>D6+C6</f>
        <v>10914859</v>
      </c>
      <c r="F6" s="423">
        <v>10819520</v>
      </c>
      <c r="G6" s="423"/>
      <c r="H6" s="424">
        <f>G6+F6</f>
        <v>10819520</v>
      </c>
    </row>
    <row r="7" spans="1:8">
      <c r="A7" s="418" t="s">
        <v>57</v>
      </c>
      <c r="B7" s="419" t="s">
        <v>433</v>
      </c>
      <c r="C7" s="425">
        <v>56412</v>
      </c>
      <c r="D7" s="426"/>
      <c r="E7" s="422">
        <f>D7+C7</f>
        <v>56412</v>
      </c>
      <c r="F7" s="427">
        <v>62973</v>
      </c>
      <c r="G7" s="427"/>
      <c r="H7" s="424">
        <f>G7+F7</f>
        <v>62973</v>
      </c>
    </row>
    <row r="8" spans="1:8" ht="13.5" thickBot="1">
      <c r="A8" s="418" t="s">
        <v>58</v>
      </c>
      <c r="B8" s="419" t="s">
        <v>434</v>
      </c>
      <c r="C8" s="428">
        <v>733717</v>
      </c>
      <c r="D8" s="429"/>
      <c r="E8" s="430">
        <f>D8+C8</f>
        <v>733717</v>
      </c>
      <c r="F8" s="431">
        <v>739517</v>
      </c>
      <c r="G8" s="431"/>
      <c r="H8" s="432">
        <f>G8+F8</f>
        <v>739517</v>
      </c>
    </row>
    <row r="9" spans="1:8" ht="13.5" thickBot="1">
      <c r="A9" s="405" t="s">
        <v>59</v>
      </c>
      <c r="B9" s="406" t="s">
        <v>435</v>
      </c>
      <c r="C9" s="433">
        <f t="shared" ref="C9:H9" si="1">SUM(C10:C14)</f>
        <v>212881</v>
      </c>
      <c r="D9" s="408">
        <f t="shared" si="1"/>
        <v>0</v>
      </c>
      <c r="E9" s="408">
        <f t="shared" si="1"/>
        <v>212881</v>
      </c>
      <c r="F9" s="408">
        <f t="shared" si="1"/>
        <v>373874</v>
      </c>
      <c r="G9" s="408">
        <f t="shared" si="1"/>
        <v>0</v>
      </c>
      <c r="H9" s="410">
        <f t="shared" si="1"/>
        <v>373874</v>
      </c>
    </row>
    <row r="10" spans="1:8">
      <c r="A10" s="418" t="s">
        <v>60</v>
      </c>
      <c r="B10" s="419" t="s">
        <v>436</v>
      </c>
      <c r="C10" s="434">
        <v>267</v>
      </c>
      <c r="D10" s="435"/>
      <c r="E10" s="415">
        <f>D10+C10</f>
        <v>267</v>
      </c>
      <c r="F10" s="436">
        <v>399</v>
      </c>
      <c r="G10" s="435"/>
      <c r="H10" s="417">
        <f>G10+F10</f>
        <v>399</v>
      </c>
    </row>
    <row r="11" spans="1:8">
      <c r="A11" s="418" t="s">
        <v>61</v>
      </c>
      <c r="B11" s="419" t="s">
        <v>437</v>
      </c>
      <c r="C11" s="425">
        <v>82642</v>
      </c>
      <c r="D11" s="426"/>
      <c r="E11" s="422">
        <f>D11+C11</f>
        <v>82642</v>
      </c>
      <c r="F11" s="427">
        <v>93996</v>
      </c>
      <c r="G11" s="426"/>
      <c r="H11" s="424">
        <f>G11+F11</f>
        <v>93996</v>
      </c>
    </row>
    <row r="12" spans="1:8">
      <c r="A12" s="418" t="s">
        <v>62</v>
      </c>
      <c r="B12" s="419" t="s">
        <v>438</v>
      </c>
      <c r="C12" s="425"/>
      <c r="D12" s="426"/>
      <c r="E12" s="422">
        <f>D12+C12</f>
        <v>0</v>
      </c>
      <c r="F12" s="427"/>
      <c r="G12" s="426"/>
      <c r="H12" s="424">
        <f>G12+F12</f>
        <v>0</v>
      </c>
    </row>
    <row r="13" spans="1:8">
      <c r="A13" s="437" t="s">
        <v>63</v>
      </c>
      <c r="B13" s="419" t="s">
        <v>439</v>
      </c>
      <c r="C13" s="425">
        <v>121902</v>
      </c>
      <c r="D13" s="426"/>
      <c r="E13" s="422">
        <f>D13+C13</f>
        <v>121902</v>
      </c>
      <c r="F13" s="427">
        <v>278825</v>
      </c>
      <c r="G13" s="426"/>
      <c r="H13" s="424">
        <f>G13+F13</f>
        <v>278825</v>
      </c>
    </row>
    <row r="14" spans="1:8" ht="13.5" thickBot="1">
      <c r="A14" s="418" t="s">
        <v>64</v>
      </c>
      <c r="B14" s="419" t="s">
        <v>440</v>
      </c>
      <c r="C14" s="428">
        <v>8070</v>
      </c>
      <c r="D14" s="429"/>
      <c r="E14" s="430">
        <f>D14+C14</f>
        <v>8070</v>
      </c>
      <c r="F14" s="431">
        <v>654</v>
      </c>
      <c r="G14" s="429"/>
      <c r="H14" s="432">
        <f>G14+F14</f>
        <v>654</v>
      </c>
    </row>
    <row r="15" spans="1:8" ht="13.5" thickBot="1">
      <c r="A15" s="405" t="s">
        <v>65</v>
      </c>
      <c r="B15" s="438" t="s">
        <v>441</v>
      </c>
      <c r="C15" s="433">
        <f t="shared" ref="C15:H15" si="2">C4+C9</f>
        <v>11937225</v>
      </c>
      <c r="D15" s="408">
        <f t="shared" si="2"/>
        <v>0</v>
      </c>
      <c r="E15" s="408">
        <f t="shared" si="2"/>
        <v>11937225</v>
      </c>
      <c r="F15" s="408">
        <f t="shared" si="2"/>
        <v>12006581</v>
      </c>
      <c r="G15" s="408">
        <f t="shared" si="2"/>
        <v>0</v>
      </c>
      <c r="H15" s="410">
        <f t="shared" si="2"/>
        <v>12006581</v>
      </c>
    </row>
    <row r="16" spans="1:8" ht="63.75" thickBot="1">
      <c r="A16" s="553" t="s">
        <v>442</v>
      </c>
      <c r="B16" s="554"/>
      <c r="C16" s="439" t="s">
        <v>425</v>
      </c>
      <c r="D16" s="440" t="s">
        <v>426</v>
      </c>
      <c r="E16" s="441" t="s">
        <v>427</v>
      </c>
      <c r="F16" s="440" t="s">
        <v>428</v>
      </c>
      <c r="G16" s="440" t="s">
        <v>426</v>
      </c>
      <c r="H16" s="442" t="s">
        <v>429</v>
      </c>
    </row>
    <row r="17" spans="1:8" ht="13.5" thickBot="1">
      <c r="A17" s="443" t="s">
        <v>66</v>
      </c>
      <c r="B17" s="444" t="s">
        <v>443</v>
      </c>
      <c r="C17" s="433">
        <f t="shared" ref="C17:H17" si="3">C18+C19+C20</f>
        <v>11775135</v>
      </c>
      <c r="D17" s="408">
        <f t="shared" si="3"/>
        <v>0</v>
      </c>
      <c r="E17" s="408">
        <f t="shared" si="3"/>
        <v>11775135</v>
      </c>
      <c r="F17" s="408">
        <f t="shared" si="3"/>
        <v>11688866</v>
      </c>
      <c r="G17" s="408">
        <f t="shared" si="3"/>
        <v>0</v>
      </c>
      <c r="H17" s="410">
        <f t="shared" si="3"/>
        <v>11688866</v>
      </c>
    </row>
    <row r="18" spans="1:8">
      <c r="A18" s="445" t="s">
        <v>67</v>
      </c>
      <c r="B18" s="419" t="s">
        <v>444</v>
      </c>
      <c r="C18" s="434">
        <v>11624834</v>
      </c>
      <c r="D18" s="435"/>
      <c r="E18" s="415">
        <f>D18+C18</f>
        <v>11624834</v>
      </c>
      <c r="F18" s="435">
        <v>11624834</v>
      </c>
      <c r="G18" s="435"/>
      <c r="H18" s="417">
        <f>G18+F18</f>
        <v>11624834</v>
      </c>
    </row>
    <row r="19" spans="1:8">
      <c r="A19" s="445" t="s">
        <v>445</v>
      </c>
      <c r="B19" s="419" t="s">
        <v>446</v>
      </c>
      <c r="C19" s="446">
        <v>150301</v>
      </c>
      <c r="D19" s="447"/>
      <c r="E19" s="448">
        <f>D19+C19</f>
        <v>150301</v>
      </c>
      <c r="F19" s="447">
        <v>64032</v>
      </c>
      <c r="G19" s="447"/>
      <c r="H19" s="449">
        <f>G19+F19</f>
        <v>64032</v>
      </c>
    </row>
    <row r="20" spans="1:8" ht="13.5" thickBot="1">
      <c r="A20" s="450" t="s">
        <v>447</v>
      </c>
      <c r="B20" s="451" t="s">
        <v>448</v>
      </c>
      <c r="C20" s="428"/>
      <c r="D20" s="429"/>
      <c r="E20" s="430">
        <f>D20+C20</f>
        <v>0</v>
      </c>
      <c r="F20" s="429"/>
      <c r="G20" s="429"/>
      <c r="H20" s="432">
        <f>G20+F20</f>
        <v>0</v>
      </c>
    </row>
    <row r="21" spans="1:8" ht="13.5" thickBot="1">
      <c r="A21" s="443" t="s">
        <v>449</v>
      </c>
      <c r="B21" s="444" t="s">
        <v>450</v>
      </c>
      <c r="C21" s="433">
        <f t="shared" ref="C21:H21" si="4">C22+C23</f>
        <v>123046</v>
      </c>
      <c r="D21" s="408">
        <f t="shared" si="4"/>
        <v>0</v>
      </c>
      <c r="E21" s="408">
        <f t="shared" si="4"/>
        <v>123046</v>
      </c>
      <c r="F21" s="408">
        <f t="shared" si="4"/>
        <v>278244</v>
      </c>
      <c r="G21" s="408">
        <f t="shared" si="4"/>
        <v>0</v>
      </c>
      <c r="H21" s="410">
        <f t="shared" si="4"/>
        <v>278244</v>
      </c>
    </row>
    <row r="22" spans="1:8">
      <c r="A22" s="445" t="s">
        <v>451</v>
      </c>
      <c r="B22" s="419" t="s">
        <v>452</v>
      </c>
      <c r="C22" s="434">
        <v>123046</v>
      </c>
      <c r="D22" s="435"/>
      <c r="E22" s="415">
        <f>D22+C22</f>
        <v>123046</v>
      </c>
      <c r="F22" s="435">
        <v>278244</v>
      </c>
      <c r="G22" s="435"/>
      <c r="H22" s="417">
        <f>G22+F22</f>
        <v>278244</v>
      </c>
    </row>
    <row r="23" spans="1:8" ht="13.5" thickBot="1">
      <c r="A23" s="445" t="s">
        <v>453</v>
      </c>
      <c r="B23" s="419" t="s">
        <v>454</v>
      </c>
      <c r="C23" s="428"/>
      <c r="D23" s="429"/>
      <c r="E23" s="430">
        <f>D23+C23</f>
        <v>0</v>
      </c>
      <c r="F23" s="429"/>
      <c r="G23" s="429"/>
      <c r="H23" s="432">
        <f>G23+F23</f>
        <v>0</v>
      </c>
    </row>
    <row r="24" spans="1:8" ht="13.5" thickBot="1">
      <c r="A24" s="443" t="s">
        <v>455</v>
      </c>
      <c r="B24" s="406" t="s">
        <v>456</v>
      </c>
      <c r="C24" s="433">
        <f>C25+C26+C27</f>
        <v>39044</v>
      </c>
      <c r="D24" s="408">
        <f>SUM(D25:D27)</f>
        <v>0</v>
      </c>
      <c r="E24" s="408">
        <f>SUM(E25:E27)</f>
        <v>39044</v>
      </c>
      <c r="F24" s="408">
        <f>SUM(F25:F27)</f>
        <v>39471</v>
      </c>
      <c r="G24" s="408">
        <f>SUM(G25:G27)</f>
        <v>0</v>
      </c>
      <c r="H24" s="410">
        <f>SUM(H25:H27)</f>
        <v>39471</v>
      </c>
    </row>
    <row r="25" spans="1:8">
      <c r="A25" s="445" t="s">
        <v>457</v>
      </c>
      <c r="B25" s="419" t="s">
        <v>458</v>
      </c>
      <c r="C25" s="434">
        <v>0</v>
      </c>
      <c r="D25" s="435"/>
      <c r="E25" s="415">
        <f>D25+C25</f>
        <v>0</v>
      </c>
      <c r="F25" s="435"/>
      <c r="G25" s="435"/>
      <c r="H25" s="417">
        <f>G25+F25</f>
        <v>0</v>
      </c>
    </row>
    <row r="26" spans="1:8">
      <c r="A26" s="445" t="s">
        <v>459</v>
      </c>
      <c r="B26" s="419" t="s">
        <v>460</v>
      </c>
      <c r="C26" s="425">
        <v>32118</v>
      </c>
      <c r="D26" s="426"/>
      <c r="E26" s="422">
        <f>D26+C26</f>
        <v>32118</v>
      </c>
      <c r="F26" s="426">
        <v>38236</v>
      </c>
      <c r="G26" s="426"/>
      <c r="H26" s="424">
        <f>G26+F26</f>
        <v>38236</v>
      </c>
    </row>
    <row r="27" spans="1:8" ht="13.5" thickBot="1">
      <c r="A27" s="445" t="s">
        <v>461</v>
      </c>
      <c r="B27" s="419" t="s">
        <v>462</v>
      </c>
      <c r="C27" s="428">
        <v>6926</v>
      </c>
      <c r="D27" s="429"/>
      <c r="E27" s="430">
        <f>D27+C27</f>
        <v>6926</v>
      </c>
      <c r="F27" s="429">
        <v>1235</v>
      </c>
      <c r="G27" s="429"/>
      <c r="H27" s="432">
        <f>G27+F27</f>
        <v>1235</v>
      </c>
    </row>
    <row r="28" spans="1:8" ht="13.5" thickBot="1">
      <c r="A28" s="452" t="s">
        <v>463</v>
      </c>
      <c r="B28" s="453" t="s">
        <v>464</v>
      </c>
      <c r="C28" s="454">
        <f t="shared" ref="C28:H28" si="5">C17+C21+C24</f>
        <v>11937225</v>
      </c>
      <c r="D28" s="455">
        <f t="shared" si="5"/>
        <v>0</v>
      </c>
      <c r="E28" s="455">
        <f t="shared" si="5"/>
        <v>11937225</v>
      </c>
      <c r="F28" s="455">
        <f t="shared" si="5"/>
        <v>12006581</v>
      </c>
      <c r="G28" s="455">
        <f t="shared" si="5"/>
        <v>0</v>
      </c>
      <c r="H28" s="456">
        <f t="shared" si="5"/>
        <v>12006581</v>
      </c>
    </row>
    <row r="29" spans="1:8" ht="13.5" thickTop="1"/>
  </sheetData>
  <sheetProtection password="CE16" sheet="1" objects="1" scenarios="1" selectLockedCells="1" selectUnlockedCells="1"/>
  <mergeCells count="3">
    <mergeCell ref="A1:H1"/>
    <mergeCell ref="A3:B3"/>
    <mergeCell ref="A16:B1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 xml:space="preserve">&amp;R11. melléklet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0"/>
  <sheetViews>
    <sheetView showWhiteSpace="0" workbookViewId="0">
      <selection activeCell="F21" sqref="F21"/>
    </sheetView>
  </sheetViews>
  <sheetFormatPr defaultRowHeight="12.75"/>
  <cols>
    <col min="1" max="1" width="6.5" customWidth="1"/>
    <col min="2" max="2" width="49.5" customWidth="1"/>
    <col min="3" max="3" width="16" customWidth="1"/>
    <col min="4" max="4" width="9.6640625" customWidth="1"/>
    <col min="5" max="6" width="16" customWidth="1"/>
    <col min="7" max="7" width="14" customWidth="1"/>
    <col min="8" max="8" width="16" customWidth="1"/>
  </cols>
  <sheetData>
    <row r="1" spans="1:8" ht="15.75">
      <c r="A1" s="555" t="s">
        <v>467</v>
      </c>
      <c r="B1" s="555"/>
      <c r="C1" s="555"/>
      <c r="D1" s="555"/>
      <c r="E1" s="555"/>
      <c r="F1" s="555"/>
      <c r="G1" s="555"/>
      <c r="H1" s="555"/>
    </row>
    <row r="2" spans="1:8" ht="15.75">
      <c r="A2" s="550" t="s">
        <v>468</v>
      </c>
      <c r="B2" s="550"/>
      <c r="C2" s="550"/>
      <c r="D2" s="550"/>
      <c r="E2" s="550"/>
      <c r="F2" s="550"/>
      <c r="G2" s="550"/>
      <c r="H2" s="550"/>
    </row>
    <row r="3" spans="1:8" ht="15.75">
      <c r="A3" s="556" t="s">
        <v>486</v>
      </c>
      <c r="B3" s="556"/>
      <c r="C3" s="556"/>
      <c r="D3" s="556"/>
      <c r="E3" s="556"/>
      <c r="F3" s="556"/>
      <c r="G3" s="556"/>
      <c r="H3" s="556"/>
    </row>
    <row r="4" spans="1:8" ht="14.25" thickBot="1">
      <c r="A4" s="557" t="s">
        <v>72</v>
      </c>
      <c r="B4" s="557"/>
      <c r="C4" s="557"/>
      <c r="D4" s="557"/>
      <c r="E4" s="557"/>
      <c r="F4" s="557"/>
      <c r="G4" s="557"/>
      <c r="H4" s="557"/>
    </row>
    <row r="5" spans="1:8" ht="48.75" thickBot="1">
      <c r="A5" s="457" t="s">
        <v>469</v>
      </c>
      <c r="B5" s="458" t="s">
        <v>470</v>
      </c>
      <c r="C5" s="459" t="s">
        <v>425</v>
      </c>
      <c r="D5" s="459" t="s">
        <v>426</v>
      </c>
      <c r="E5" s="460" t="s">
        <v>427</v>
      </c>
      <c r="F5" s="459" t="s">
        <v>428</v>
      </c>
      <c r="G5" s="459" t="s">
        <v>426</v>
      </c>
      <c r="H5" s="460" t="s">
        <v>429</v>
      </c>
    </row>
    <row r="6" spans="1:8">
      <c r="A6" s="461">
        <v>1</v>
      </c>
      <c r="B6" s="462" t="s">
        <v>471</v>
      </c>
      <c r="C6" s="463">
        <v>121902</v>
      </c>
      <c r="D6" s="464"/>
      <c r="E6" s="465">
        <f>D6+C6</f>
        <v>121902</v>
      </c>
      <c r="F6" s="466">
        <v>278825</v>
      </c>
      <c r="G6" s="464"/>
      <c r="H6" s="467">
        <f>G6+F6</f>
        <v>278825</v>
      </c>
    </row>
    <row r="7" spans="1:8">
      <c r="A7" s="468">
        <v>2</v>
      </c>
      <c r="B7" s="469" t="s">
        <v>472</v>
      </c>
      <c r="C7" s="470"/>
      <c r="D7" s="471"/>
      <c r="E7" s="472">
        <f>D7+C7</f>
        <v>0</v>
      </c>
      <c r="F7" s="473"/>
      <c r="G7" s="471"/>
      <c r="H7" s="474">
        <f>G7+F7</f>
        <v>0</v>
      </c>
    </row>
    <row r="8" spans="1:8" ht="22.5">
      <c r="A8" s="468">
        <v>3</v>
      </c>
      <c r="B8" s="469" t="s">
        <v>473</v>
      </c>
      <c r="C8" s="470">
        <v>1144</v>
      </c>
      <c r="D8" s="471"/>
      <c r="E8" s="472">
        <f>D8+C8</f>
        <v>1144</v>
      </c>
      <c r="F8" s="473">
        <v>-581</v>
      </c>
      <c r="G8" s="471"/>
      <c r="H8" s="474">
        <f>G8+F8</f>
        <v>-581</v>
      </c>
    </row>
    <row r="9" spans="1:8">
      <c r="A9" s="468">
        <v>4</v>
      </c>
      <c r="B9" s="469" t="s">
        <v>474</v>
      </c>
      <c r="C9" s="470"/>
      <c r="D9" s="471"/>
      <c r="E9" s="472">
        <f>D9+C9</f>
        <v>0</v>
      </c>
      <c r="F9" s="473"/>
      <c r="G9" s="471"/>
      <c r="H9" s="474">
        <f>G9+F9</f>
        <v>0</v>
      </c>
    </row>
    <row r="10" spans="1:8" ht="23.25" thickBot="1">
      <c r="A10" s="475">
        <v>5</v>
      </c>
      <c r="B10" s="476" t="s">
        <v>475</v>
      </c>
      <c r="C10" s="477"/>
      <c r="D10" s="478"/>
      <c r="E10" s="479"/>
      <c r="F10" s="480"/>
      <c r="G10" s="478"/>
      <c r="H10" s="481"/>
    </row>
    <row r="11" spans="1:8" ht="13.5" thickBot="1">
      <c r="A11" s="482">
        <v>6</v>
      </c>
      <c r="B11" s="483" t="s">
        <v>476</v>
      </c>
      <c r="C11" s="484">
        <f t="shared" ref="C11:H11" si="0">+C6+C7+C8-C9-C10</f>
        <v>123046</v>
      </c>
      <c r="D11" s="484">
        <f t="shared" si="0"/>
        <v>0</v>
      </c>
      <c r="E11" s="484">
        <f t="shared" si="0"/>
        <v>123046</v>
      </c>
      <c r="F11" s="484">
        <f t="shared" si="0"/>
        <v>278244</v>
      </c>
      <c r="G11" s="484">
        <f t="shared" si="0"/>
        <v>0</v>
      </c>
      <c r="H11" s="485">
        <f t="shared" si="0"/>
        <v>278244</v>
      </c>
    </row>
    <row r="12" spans="1:8">
      <c r="A12" s="486">
        <v>7</v>
      </c>
      <c r="B12" s="487" t="s">
        <v>477</v>
      </c>
      <c r="C12" s="488"/>
      <c r="D12" s="489"/>
      <c r="E12" s="490">
        <f>D12+C12</f>
        <v>0</v>
      </c>
      <c r="F12" s="491"/>
      <c r="G12" s="489"/>
      <c r="H12" s="492">
        <f>G12+F12</f>
        <v>0</v>
      </c>
    </row>
    <row r="13" spans="1:8" ht="13.5" thickBot="1">
      <c r="A13" s="493">
        <v>8</v>
      </c>
      <c r="B13" s="494" t="s">
        <v>478</v>
      </c>
      <c r="C13" s="495"/>
      <c r="D13" s="496"/>
      <c r="E13" s="497">
        <f>D13+C13</f>
        <v>0</v>
      </c>
      <c r="F13" s="498"/>
      <c r="G13" s="496"/>
      <c r="H13" s="499">
        <f>G13+F13</f>
        <v>0</v>
      </c>
    </row>
    <row r="14" spans="1:8" ht="13.5" thickBot="1">
      <c r="A14" s="500">
        <v>9</v>
      </c>
      <c r="B14" s="501" t="s">
        <v>479</v>
      </c>
      <c r="C14" s="502">
        <f t="shared" ref="C14:H14" si="1">+C11+C12+C13</f>
        <v>123046</v>
      </c>
      <c r="D14" s="502">
        <f t="shared" si="1"/>
        <v>0</v>
      </c>
      <c r="E14" s="502">
        <f t="shared" si="1"/>
        <v>123046</v>
      </c>
      <c r="F14" s="502">
        <f t="shared" si="1"/>
        <v>278244</v>
      </c>
      <c r="G14" s="502">
        <f t="shared" si="1"/>
        <v>0</v>
      </c>
      <c r="H14" s="503">
        <f t="shared" si="1"/>
        <v>278244</v>
      </c>
    </row>
    <row r="15" spans="1:8" ht="22.5">
      <c r="A15" s="461">
        <v>10</v>
      </c>
      <c r="B15" s="504" t="s">
        <v>480</v>
      </c>
      <c r="C15" s="463"/>
      <c r="D15" s="464"/>
      <c r="E15" s="465">
        <f>D15+C15</f>
        <v>0</v>
      </c>
      <c r="F15" s="466"/>
      <c r="G15" s="464"/>
      <c r="H15" s="467">
        <f>G15+F15</f>
        <v>0</v>
      </c>
    </row>
    <row r="16" spans="1:8" ht="23.25" thickBot="1">
      <c r="A16" s="475">
        <v>11</v>
      </c>
      <c r="B16" s="505" t="s">
        <v>481</v>
      </c>
      <c r="C16" s="477">
        <v>7338</v>
      </c>
      <c r="D16" s="478"/>
      <c r="E16" s="479"/>
      <c r="F16" s="480">
        <v>1535</v>
      </c>
      <c r="G16" s="478"/>
      <c r="H16" s="481"/>
    </row>
    <row r="17" spans="1:8" ht="13.5" thickBot="1">
      <c r="A17" s="482">
        <v>12</v>
      </c>
      <c r="B17" s="483" t="s">
        <v>482</v>
      </c>
      <c r="C17" s="409">
        <f t="shared" ref="C17:H17" si="2">+C14+C15+C16</f>
        <v>130384</v>
      </c>
      <c r="D17" s="409">
        <f t="shared" si="2"/>
        <v>0</v>
      </c>
      <c r="E17" s="409">
        <f t="shared" si="2"/>
        <v>123046</v>
      </c>
      <c r="F17" s="409">
        <f t="shared" si="2"/>
        <v>279779</v>
      </c>
      <c r="G17" s="409">
        <f t="shared" si="2"/>
        <v>0</v>
      </c>
      <c r="H17" s="506">
        <f t="shared" si="2"/>
        <v>278244</v>
      </c>
    </row>
    <row r="18" spans="1:8" ht="33.75">
      <c r="A18" s="486">
        <v>13</v>
      </c>
      <c r="B18" s="507" t="s">
        <v>483</v>
      </c>
      <c r="C18" s="488"/>
      <c r="D18" s="489"/>
      <c r="E18" s="490">
        <f>D18+C18</f>
        <v>0</v>
      </c>
      <c r="F18" s="491"/>
      <c r="G18" s="489"/>
      <c r="H18" s="492">
        <f>G18+F18</f>
        <v>0</v>
      </c>
    </row>
    <row r="19" spans="1:8">
      <c r="A19" s="468">
        <v>14</v>
      </c>
      <c r="B19" s="469" t="s">
        <v>484</v>
      </c>
      <c r="C19" s="470">
        <v>0</v>
      </c>
      <c r="D19" s="471"/>
      <c r="E19" s="472">
        <f>D19+C19</f>
        <v>0</v>
      </c>
      <c r="F19" s="473"/>
      <c r="G19" s="471"/>
      <c r="H19" s="474">
        <f>G19+F19</f>
        <v>0</v>
      </c>
    </row>
    <row r="20" spans="1:8" ht="13.5" thickBot="1">
      <c r="A20" s="508">
        <v>15</v>
      </c>
      <c r="B20" s="509" t="s">
        <v>485</v>
      </c>
      <c r="C20" s="510">
        <v>130384</v>
      </c>
      <c r="D20" s="511"/>
      <c r="E20" s="512">
        <f>D20+C20</f>
        <v>130384</v>
      </c>
      <c r="F20" s="513">
        <v>279779</v>
      </c>
      <c r="G20" s="511"/>
      <c r="H20" s="514">
        <f>G20+F20</f>
        <v>279779</v>
      </c>
    </row>
  </sheetData>
  <sheetProtection password="CE16" sheet="1" objects="1" scenarios="1" selectLockedCells="1" selectUnlockedCells="1"/>
  <mergeCells count="4">
    <mergeCell ref="A1:H1"/>
    <mergeCell ref="A2:H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&amp;R12.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9</vt:i4>
      </vt:variant>
    </vt:vector>
  </HeadingPairs>
  <TitlesOfParts>
    <vt:vector size="24" baseType="lpstr">
      <vt:lpstr>Ovi </vt:lpstr>
      <vt:lpstr>VÁGÓ </vt:lpstr>
      <vt:lpstr>Közmű </vt:lpstr>
      <vt:lpstr>TSZSZI </vt:lpstr>
      <vt:lpstr>Hivatal </vt:lpstr>
      <vt:lpstr>Konyha</vt:lpstr>
      <vt:lpstr>Önkormányzat </vt:lpstr>
      <vt:lpstr>Beruházás</vt:lpstr>
      <vt:lpstr>Felújítás</vt:lpstr>
      <vt:lpstr>Segélyek </vt:lpstr>
      <vt:lpstr>Önkormányzat összesen</vt:lpstr>
      <vt:lpstr>Ovis Társulás</vt:lpstr>
      <vt:lpstr>TSZSZI Társulás</vt:lpstr>
      <vt:lpstr>egyszerüsített mérleg</vt:lpstr>
      <vt:lpstr>Pénzmaradvány</vt:lpstr>
      <vt:lpstr>'Hivatal '!Nyomtatási_cím</vt:lpstr>
      <vt:lpstr>Konyha!Nyomtatási_cím</vt:lpstr>
      <vt:lpstr>'Közmű '!Nyomtatási_cím</vt:lpstr>
      <vt:lpstr>'Ovi '!Nyomtatási_cím</vt:lpstr>
      <vt:lpstr>'Önkormányzat '!Nyomtatási_cím</vt:lpstr>
      <vt:lpstr>'Segélyek '!Nyomtatási_cím</vt:lpstr>
      <vt:lpstr>'TSZSZI '!Nyomtatási_cím</vt:lpstr>
      <vt:lpstr>'VÁGÓ '!Nyomtatási_cím</vt:lpstr>
      <vt:lpstr>'Önkormányzat összesen'!Nyomtatási_terület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Virág Anikó</cp:lastModifiedBy>
  <cp:lastPrinted>2014-04-18T09:49:06Z</cp:lastPrinted>
  <dcterms:created xsi:type="dcterms:W3CDTF">1999-10-30T10:30:45Z</dcterms:created>
  <dcterms:modified xsi:type="dcterms:W3CDTF">2014-04-24T06:42:31Z</dcterms:modified>
</cp:coreProperties>
</file>