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Munka1" sheetId="1" r:id="rId1"/>
    <sheet name="Munka3" sheetId="3" r:id="rId2"/>
  </sheets>
  <calcPr calcId="125725"/>
</workbook>
</file>

<file path=xl/calcChain.xml><?xml version="1.0" encoding="utf-8"?>
<calcChain xmlns="http://schemas.openxmlformats.org/spreadsheetml/2006/main">
  <c r="I75" i="1"/>
  <c r="J75"/>
  <c r="K75"/>
  <c r="D77"/>
  <c r="E77"/>
  <c r="F77"/>
  <c r="G77"/>
  <c r="C77"/>
  <c r="K13"/>
  <c r="K14"/>
  <c r="K16"/>
  <c r="K19"/>
  <c r="K20"/>
  <c r="K21"/>
  <c r="K22"/>
  <c r="K23"/>
  <c r="K24"/>
  <c r="K29"/>
  <c r="K31"/>
  <c r="K33"/>
  <c r="K36"/>
  <c r="K37"/>
  <c r="K39"/>
  <c r="J13"/>
  <c r="J36"/>
  <c r="J37"/>
  <c r="I13"/>
  <c r="I14"/>
  <c r="I16"/>
  <c r="I19"/>
  <c r="I20"/>
  <c r="I21"/>
  <c r="I22"/>
  <c r="I23"/>
  <c r="I24"/>
  <c r="I31"/>
  <c r="I33"/>
  <c r="I36"/>
  <c r="I37"/>
  <c r="I39"/>
  <c r="H77"/>
  <c r="G70"/>
  <c r="G67"/>
  <c r="H64"/>
  <c r="H59" s="1"/>
  <c r="H55" s="1"/>
  <c r="H73" s="1"/>
  <c r="G64"/>
  <c r="G59" s="1"/>
  <c r="G55" s="1"/>
  <c r="H40"/>
  <c r="H38"/>
  <c r="G38"/>
  <c r="G40" s="1"/>
  <c r="H32"/>
  <c r="G32"/>
  <c r="H30"/>
  <c r="G30"/>
  <c r="H28"/>
  <c r="H27" s="1"/>
  <c r="G28"/>
  <c r="H25"/>
  <c r="G25"/>
  <c r="H17"/>
  <c r="G17"/>
  <c r="H15"/>
  <c r="G15"/>
  <c r="H12"/>
  <c r="G12"/>
  <c r="E78"/>
  <c r="E59"/>
  <c r="D70"/>
  <c r="D67" s="1"/>
  <c r="D64"/>
  <c r="D59" s="1"/>
  <c r="F28"/>
  <c r="K28" s="1"/>
  <c r="C38"/>
  <c r="C40" s="1"/>
  <c r="C32"/>
  <c r="C30"/>
  <c r="C25"/>
  <c r="C17"/>
  <c r="C15"/>
  <c r="C12"/>
  <c r="H78" l="1"/>
  <c r="G27"/>
  <c r="H11"/>
  <c r="H35" s="1"/>
  <c r="H41" s="1"/>
  <c r="G11"/>
  <c r="C27"/>
  <c r="G73"/>
  <c r="G78" s="1"/>
  <c r="D55"/>
  <c r="D73" s="1"/>
  <c r="D78" s="1"/>
  <c r="C11"/>
  <c r="C35" s="1"/>
  <c r="C41" s="1"/>
  <c r="G35" l="1"/>
  <c r="G41" s="1"/>
  <c r="I56"/>
  <c r="J56"/>
  <c r="K56"/>
  <c r="I57"/>
  <c r="J57"/>
  <c r="K57"/>
  <c r="I58"/>
  <c r="J58"/>
  <c r="K58"/>
  <c r="I62"/>
  <c r="K62"/>
  <c r="I63"/>
  <c r="J63"/>
  <c r="K63"/>
  <c r="J65"/>
  <c r="K65"/>
  <c r="K66"/>
  <c r="I68"/>
  <c r="J68"/>
  <c r="K68"/>
  <c r="I74"/>
  <c r="J74"/>
  <c r="K74"/>
  <c r="K76"/>
  <c r="K77"/>
  <c r="F64"/>
  <c r="F59" s="1"/>
  <c r="C64"/>
  <c r="C59" s="1"/>
  <c r="C70"/>
  <c r="C67" s="1"/>
  <c r="F70"/>
  <c r="F67" s="1"/>
  <c r="K67" s="1"/>
  <c r="F15"/>
  <c r="F30"/>
  <c r="F38"/>
  <c r="F12"/>
  <c r="F32"/>
  <c r="F25"/>
  <c r="F17"/>
  <c r="K30" l="1"/>
  <c r="I30"/>
  <c r="F40"/>
  <c r="K38"/>
  <c r="J38"/>
  <c r="I38"/>
  <c r="J12"/>
  <c r="K12"/>
  <c r="I12"/>
  <c r="K15"/>
  <c r="I15"/>
  <c r="J64"/>
  <c r="I32"/>
  <c r="K32"/>
  <c r="K17"/>
  <c r="I17"/>
  <c r="K64"/>
  <c r="J67"/>
  <c r="I67"/>
  <c r="J59"/>
  <c r="K59"/>
  <c r="J77"/>
  <c r="I77"/>
  <c r="F27"/>
  <c r="F11"/>
  <c r="F55"/>
  <c r="K40" l="1"/>
  <c r="J40"/>
  <c r="I40"/>
  <c r="I27"/>
  <c r="K27"/>
  <c r="J11"/>
  <c r="I11"/>
  <c r="K11"/>
  <c r="F35"/>
  <c r="J55"/>
  <c r="F73"/>
  <c r="F78" s="1"/>
  <c r="K55"/>
  <c r="J35" l="1"/>
  <c r="I35"/>
  <c r="K35"/>
  <c r="K78"/>
  <c r="K73"/>
  <c r="J73"/>
  <c r="F41"/>
  <c r="K41" l="1"/>
  <c r="J41"/>
  <c r="I41"/>
  <c r="J78"/>
  <c r="C55" l="1"/>
  <c r="I55" s="1"/>
  <c r="I59" l="1"/>
  <c r="C73"/>
  <c r="C78" l="1"/>
  <c r="I78" s="1"/>
  <c r="I73"/>
</calcChain>
</file>

<file path=xl/sharedStrings.xml><?xml version="1.0" encoding="utf-8"?>
<sst xmlns="http://schemas.openxmlformats.org/spreadsheetml/2006/main" count="164" uniqueCount="126">
  <si>
    <t>KIMUTATÁS</t>
  </si>
  <si>
    <t>1. táblázat</t>
  </si>
  <si>
    <t>Bevételek</t>
  </si>
  <si>
    <t>Elő- irányzat száma</t>
  </si>
  <si>
    <t>Előirányzat megnevezése</t>
  </si>
  <si>
    <t>2. táblázat</t>
  </si>
  <si>
    <t>Kiadások</t>
  </si>
  <si>
    <t>Személyi juttatások</t>
  </si>
  <si>
    <t>Munkaadókat terhelő járulékok és szociális hozzájárulási adó</t>
  </si>
  <si>
    <t xml:space="preserve">Dologi kiadások </t>
  </si>
  <si>
    <t>1.</t>
  </si>
  <si>
    <t>Felújítások</t>
  </si>
  <si>
    <t>2.</t>
  </si>
  <si>
    <t>Általános tartalék</t>
  </si>
  <si>
    <t>Céltartalékok</t>
  </si>
  <si>
    <t>3.</t>
  </si>
  <si>
    <t>4.</t>
  </si>
  <si>
    <t>5.</t>
  </si>
  <si>
    <t>6.</t>
  </si>
  <si>
    <t>Egyéb működési célú kiadások</t>
  </si>
  <si>
    <t>A</t>
  </si>
  <si>
    <t>B</t>
  </si>
  <si>
    <t>C</t>
  </si>
  <si>
    <t>D</t>
  </si>
  <si>
    <t>E</t>
  </si>
  <si>
    <t>Önkormányzatok működési támogatásai</t>
  </si>
  <si>
    <t>1.1</t>
  </si>
  <si>
    <t>Helyi önkormányzatok működésének általános támogatása</t>
  </si>
  <si>
    <t>Működési célú támogatások államháztartáson belülről</t>
  </si>
  <si>
    <t>Egyéb működési célú támogatások bevételei államháztartáson belülről</t>
  </si>
  <si>
    <t>Egyéb felhalmozási célú támogatások bevételei államháztartáson belülről</t>
  </si>
  <si>
    <t>2.1</t>
  </si>
  <si>
    <t>Működési bevételek</t>
  </si>
  <si>
    <t>Közvetített szolgáltatások ellenértéke</t>
  </si>
  <si>
    <t>Kiszámlázott általános forgalmi adó</t>
  </si>
  <si>
    <t>Egyéb működési bevételek</t>
  </si>
  <si>
    <t>Felhalmozási bevételek</t>
  </si>
  <si>
    <t>Egyéb tárgyi eszközök értékesítése</t>
  </si>
  <si>
    <t>Működési célú átvett pénzeszközök</t>
  </si>
  <si>
    <t>Egyéb működési célú átvett pénzeszközök</t>
  </si>
  <si>
    <t>Felhalmozási célú átvett pénzeszközök</t>
  </si>
  <si>
    <t>Felhalmozási célú visszatérítendő támogatások, kölcsönök visszatérülése államháztartáson kívülről</t>
  </si>
  <si>
    <t>Egyéb felhalmozási célú átvett pénzeszközök</t>
  </si>
  <si>
    <t>8.</t>
  </si>
  <si>
    <t>9.</t>
  </si>
  <si>
    <t>Központi, irányító szervi támogatás</t>
  </si>
  <si>
    <t>Maradvány igénybevétele</t>
  </si>
  <si>
    <t>Egyéb működési célú támogatások államháztartáson belülre</t>
  </si>
  <si>
    <t>Egyéb működési célú támogatások államháztartáson kívülre</t>
  </si>
  <si>
    <t>Beruházások</t>
  </si>
  <si>
    <t>Egyéb felhalmozási célú kiadások</t>
  </si>
  <si>
    <t>Egyéb felhalmozási célú támogatások államháztartáson belülre</t>
  </si>
  <si>
    <t>Egyéb felhalmozási célú támogatások államháztartáson kívülre</t>
  </si>
  <si>
    <t>Belföldi finanszírozás kiadásai</t>
  </si>
  <si>
    <t>1.2</t>
  </si>
  <si>
    <t>1.3</t>
  </si>
  <si>
    <t>1.4</t>
  </si>
  <si>
    <t>1.4.1</t>
  </si>
  <si>
    <t>1.4.2</t>
  </si>
  <si>
    <t>1.4.3</t>
  </si>
  <si>
    <t>1.4.4</t>
  </si>
  <si>
    <t>2.2</t>
  </si>
  <si>
    <t>2.3</t>
  </si>
  <si>
    <t>2.3.1</t>
  </si>
  <si>
    <t>2.3.2</t>
  </si>
  <si>
    <t xml:space="preserve">1. </t>
  </si>
  <si>
    <t xml:space="preserve">2. </t>
  </si>
  <si>
    <t>Költségvetési kiadások összesen (1+2)</t>
  </si>
  <si>
    <t xml:space="preserve">Tartalékok </t>
  </si>
  <si>
    <t>Működési kiadások összesen (1.1+…+1.4)</t>
  </si>
  <si>
    <t>Felhalmozási kiadások összesen (2.1+…+2.3)</t>
  </si>
  <si>
    <t>F</t>
  </si>
  <si>
    <t>G</t>
  </si>
  <si>
    <t>H</t>
  </si>
  <si>
    <t>Államháztartáson belüli megelőlegezések</t>
  </si>
  <si>
    <t>Államháztartáson belüli megelőlegezések visszafizetése</t>
  </si>
  <si>
    <t>Finanszírozási kiadások (4+5)</t>
  </si>
  <si>
    <t>Kiadások mindösszesen (3+6)</t>
  </si>
  <si>
    <t>7.</t>
  </si>
  <si>
    <t>I</t>
  </si>
  <si>
    <t>J</t>
  </si>
  <si>
    <t>2015. évi tény</t>
  </si>
  <si>
    <t>Működési célú költségvetési támogatások és kiegészítő támogatások</t>
  </si>
  <si>
    <t>Készletértékesítés ellenértéke</t>
  </si>
  <si>
    <t>Szolgáltatások ellenértéke</t>
  </si>
  <si>
    <t>Működési bevételek összesen (1.1+…+1.4)</t>
  </si>
  <si>
    <t>Belföldi finanszírozás bevételei (4+5)</t>
  </si>
  <si>
    <t>Finanszírozási bevételek (6+7)</t>
  </si>
  <si>
    <t>Bevételek mindösszesen (3+8)</t>
  </si>
  <si>
    <t>1.1.1</t>
  </si>
  <si>
    <t>1.1.2</t>
  </si>
  <si>
    <t>1.2.1</t>
  </si>
  <si>
    <t>1.3.1</t>
  </si>
  <si>
    <t>1.3.2</t>
  </si>
  <si>
    <t>1.3.3</t>
  </si>
  <si>
    <t>1.3.4</t>
  </si>
  <si>
    <t>1.3.5</t>
  </si>
  <si>
    <t>1.3.6</t>
  </si>
  <si>
    <t>1.3.7</t>
  </si>
  <si>
    <t>2.1.1</t>
  </si>
  <si>
    <t>2.2.1</t>
  </si>
  <si>
    <t>Költségvetési bevételek összesen (1+2)</t>
  </si>
  <si>
    <t>Nemzetközi kötelezettségek</t>
  </si>
  <si>
    <t>2016. évi tény</t>
  </si>
  <si>
    <t>2016. évi eredeti előirányzat</t>
  </si>
  <si>
    <t>2016. évi módosított előirányzat</t>
  </si>
  <si>
    <t xml:space="preserve">2016. évi </t>
  </si>
  <si>
    <t xml:space="preserve">2016. évi kötelező feladatok </t>
  </si>
  <si>
    <t>2016. évi önként vállalt feladatok</t>
  </si>
  <si>
    <t>adatok Ft-ban</t>
  </si>
  <si>
    <t>1.2.</t>
  </si>
  <si>
    <t>Általános forgalmi adó visszatérítése</t>
  </si>
  <si>
    <t>Felhalmozási bevételek összesen (2.1+..+2.4)</t>
  </si>
  <si>
    <t>Felhalmozási célú támogatások államháztartáson belülről</t>
  </si>
  <si>
    <t>Helyi önkormányzatok törvényi előíráson alapuló befizetései</t>
  </si>
  <si>
    <t>1.4.5</t>
  </si>
  <si>
    <t>1.4.5.1</t>
  </si>
  <si>
    <t>1.4.5.2</t>
  </si>
  <si>
    <t>2015. évi tény
 %-ában</t>
  </si>
  <si>
    <t>2016. évi eredeti előirányzat
%-ában</t>
  </si>
  <si>
    <t>2016. évi módosított előirányzat %-ában</t>
  </si>
  <si>
    <t>a Veszprém Megyei Önkormányzat 2015-2016. évi költségvetési bevételeinek és kiadásainak alakulásáról előirányzat csoportonként és kiemelt előirányzatonként kötelező és önként vállalt feladatok szerinti bontásban</t>
  </si>
  <si>
    <t>Kamatbevételek és más nyereségjellegű bevételek</t>
  </si>
  <si>
    <t>4.1</t>
  </si>
  <si>
    <t>Központi, irányító szervi támogatás folyósítása</t>
  </si>
  <si>
    <t>1. melléklet a 4/2017. (V.25.) önkormányzati rendelethez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</si>
</sst>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9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49" fontId="4" fillId="0" borderId="0" xfId="0" applyNumberFormat="1" applyFont="1" applyBorder="1" applyAlignment="1">
      <alignment horizontal="left"/>
    </xf>
    <xf numFmtId="0" fontId="7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NumberFormat="1" applyFont="1" applyFill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4" fillId="0" borderId="0" xfId="0" applyNumberFormat="1" applyFont="1" applyBorder="1" applyAlignment="1">
      <alignment horizontal="left"/>
    </xf>
    <xf numFmtId="0" fontId="8" fillId="0" borderId="0" xfId="0" applyFont="1"/>
    <xf numFmtId="0" fontId="5" fillId="0" borderId="0" xfId="0" applyNumberFormat="1" applyFont="1" applyBorder="1" applyAlignment="1">
      <alignment horizontal="left"/>
    </xf>
    <xf numFmtId="0" fontId="4" fillId="0" borderId="0" xfId="0" applyFont="1" applyBorder="1"/>
    <xf numFmtId="0" fontId="5" fillId="0" borderId="0" xfId="0" applyFont="1" applyBorder="1"/>
    <xf numFmtId="0" fontId="5" fillId="0" borderId="0" xfId="0" applyNumberFormat="1" applyFont="1" applyFill="1" applyBorder="1" applyAlignment="1">
      <alignment horizontal="left"/>
    </xf>
    <xf numFmtId="0" fontId="5" fillId="0" borderId="0" xfId="0" applyNumberFormat="1" applyFont="1" applyBorder="1" applyAlignment="1">
      <alignment horizontal="left" wrapText="1"/>
    </xf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left"/>
    </xf>
    <xf numFmtId="3" fontId="4" fillId="0" borderId="0" xfId="0" applyNumberFormat="1" applyFont="1" applyBorder="1"/>
    <xf numFmtId="0" fontId="4" fillId="0" borderId="0" xfId="0" applyFont="1" applyBorder="1" applyAlignment="1"/>
    <xf numFmtId="0" fontId="4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Font="1" applyBorder="1" applyAlignment="1">
      <alignment vertical="top" wrapText="1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/>
    <xf numFmtId="49" fontId="4" fillId="0" borderId="0" xfId="0" applyNumberFormat="1" applyFont="1" applyFill="1" applyBorder="1" applyAlignment="1">
      <alignment horizontal="left"/>
    </xf>
    <xf numFmtId="0" fontId="4" fillId="0" borderId="1" xfId="0" applyFont="1" applyBorder="1" applyAlignment="1"/>
    <xf numFmtId="49" fontId="5" fillId="0" borderId="0" xfId="0" applyNumberFormat="1" applyFont="1" applyBorder="1" applyAlignment="1">
      <alignment horizontal="left"/>
    </xf>
    <xf numFmtId="49" fontId="4" fillId="0" borderId="0" xfId="0" applyNumberFormat="1" applyFont="1" applyBorder="1" applyAlignment="1"/>
    <xf numFmtId="0" fontId="4" fillId="0" borderId="1" xfId="0" applyFont="1" applyBorder="1" applyAlignment="1">
      <alignment horizontal="left"/>
    </xf>
    <xf numFmtId="0" fontId="4" fillId="0" borderId="0" xfId="0" applyFont="1" applyBorder="1" applyAlignment="1">
      <alignment vertical="top" wrapText="1"/>
    </xf>
    <xf numFmtId="0" fontId="7" fillId="0" borderId="0" xfId="0" applyFont="1" applyFill="1"/>
    <xf numFmtId="164" fontId="4" fillId="0" borderId="0" xfId="1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/>
    </xf>
    <xf numFmtId="43" fontId="4" fillId="0" borderId="0" xfId="1" applyFont="1" applyBorder="1" applyAlignment="1">
      <alignment horizontal="right" vertical="center" wrapText="1"/>
    </xf>
    <xf numFmtId="49" fontId="4" fillId="0" borderId="0" xfId="0" applyNumberFormat="1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2" xfId="0" applyFont="1" applyBorder="1" applyAlignment="1">
      <alignment horizontal="left"/>
    </xf>
    <xf numFmtId="0" fontId="5" fillId="0" borderId="3" xfId="0" applyFont="1" applyFill="1" applyBorder="1" applyAlignment="1">
      <alignment horizontal="center" vertical="center" wrapText="1"/>
    </xf>
    <xf numFmtId="164" fontId="4" fillId="0" borderId="0" xfId="2" applyNumberFormat="1" applyFont="1" applyBorder="1"/>
    <xf numFmtId="164" fontId="5" fillId="0" borderId="0" xfId="2" applyNumberFormat="1" applyFont="1" applyBorder="1"/>
    <xf numFmtId="164" fontId="5" fillId="0" borderId="0" xfId="2" applyNumberFormat="1" applyFont="1" applyFill="1" applyBorder="1" applyAlignment="1" applyProtection="1"/>
    <xf numFmtId="164" fontId="4" fillId="0" borderId="0" xfId="2" applyNumberFormat="1" applyFont="1" applyFill="1" applyBorder="1" applyAlignment="1" applyProtection="1"/>
    <xf numFmtId="164" fontId="4" fillId="0" borderId="1" xfId="2" applyNumberFormat="1" applyFont="1" applyFill="1" applyBorder="1" applyAlignment="1" applyProtection="1"/>
    <xf numFmtId="0" fontId="5" fillId="0" borderId="3" xfId="0" applyFont="1" applyFill="1" applyBorder="1" applyAlignment="1">
      <alignment horizontal="center" vertical="center" wrapText="1"/>
    </xf>
    <xf numFmtId="43" fontId="4" fillId="0" borderId="0" xfId="1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164" fontId="4" fillId="0" borderId="3" xfId="2" applyNumberFormat="1" applyFont="1" applyBorder="1"/>
    <xf numFmtId="43" fontId="4" fillId="0" borderId="0" xfId="2" applyNumberFormat="1" applyFont="1" applyBorder="1"/>
    <xf numFmtId="43" fontId="5" fillId="0" borderId="0" xfId="2" applyNumberFormat="1" applyFont="1" applyFill="1" applyBorder="1" applyAlignment="1" applyProtection="1"/>
    <xf numFmtId="43" fontId="4" fillId="0" borderId="3" xfId="2" applyNumberFormat="1" applyFont="1" applyBorder="1"/>
    <xf numFmtId="43" fontId="5" fillId="0" borderId="0" xfId="2" applyNumberFormat="1" applyFont="1" applyBorder="1"/>
    <xf numFmtId="43" fontId="4" fillId="0" borderId="0" xfId="2" applyNumberFormat="1" applyFont="1" applyFill="1" applyBorder="1" applyAlignment="1" applyProtection="1"/>
    <xf numFmtId="43" fontId="4" fillId="0" borderId="1" xfId="2" applyNumberFormat="1" applyFont="1" applyFill="1" applyBorder="1" applyAlignment="1" applyProtection="1"/>
    <xf numFmtId="49" fontId="5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</cellXfs>
  <cellStyles count="4">
    <cellStyle name="Ezres" xfId="1" builtinId="3"/>
    <cellStyle name="Ezres 2" xfId="2"/>
    <cellStyle name="Normál" xfId="0" builtinId="0"/>
    <cellStyle name="Százalék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00"/>
  <sheetViews>
    <sheetView tabSelected="1" zoomScale="85" zoomScaleNormal="85" workbookViewId="0"/>
  </sheetViews>
  <sheetFormatPr defaultRowHeight="15.75"/>
  <cols>
    <col min="1" max="1" width="8.140625" style="2" customWidth="1"/>
    <col min="2" max="2" width="71.140625" style="2" customWidth="1"/>
    <col min="3" max="3" width="17.7109375" style="2" customWidth="1"/>
    <col min="4" max="4" width="18.28515625" style="2" customWidth="1"/>
    <col min="5" max="5" width="18" style="2" customWidth="1"/>
    <col min="6" max="8" width="17.42578125" style="2" customWidth="1"/>
    <col min="9" max="9" width="13.28515625" style="2" customWidth="1"/>
    <col min="10" max="10" width="14.140625" style="2" customWidth="1"/>
    <col min="11" max="11" width="13.28515625" style="2" customWidth="1"/>
    <col min="12" max="16384" width="9.140625" style="2"/>
  </cols>
  <sheetData>
    <row r="1" spans="1:15">
      <c r="K1" s="3" t="s">
        <v>125</v>
      </c>
      <c r="L1" s="4"/>
      <c r="M1" s="4"/>
      <c r="N1" s="4"/>
      <c r="O1" s="4"/>
    </row>
    <row r="2" spans="1:15">
      <c r="D2" s="3"/>
      <c r="E2" s="3"/>
      <c r="F2" s="3"/>
      <c r="G2" s="3"/>
      <c r="H2" s="3"/>
      <c r="I2" s="3"/>
      <c r="J2" s="3"/>
      <c r="K2" s="3"/>
    </row>
    <row r="3" spans="1:15">
      <c r="A3" s="72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5" s="36" customFormat="1" ht="31.5" customHeight="1">
      <c r="A4" s="73" t="s">
        <v>121</v>
      </c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5">
      <c r="A5" s="5"/>
      <c r="B5" s="5"/>
      <c r="C5" s="5"/>
      <c r="D5" s="5"/>
      <c r="E5" s="5"/>
      <c r="F5" s="5"/>
      <c r="G5" s="5"/>
      <c r="H5" s="5"/>
      <c r="I5" s="5"/>
    </row>
    <row r="6" spans="1:15">
      <c r="A6" s="6" t="s">
        <v>1</v>
      </c>
      <c r="B6" s="5"/>
      <c r="C6" s="5"/>
      <c r="D6" s="5"/>
      <c r="E6" s="5"/>
      <c r="F6" s="5"/>
      <c r="G6" s="5"/>
      <c r="H6" s="5"/>
      <c r="I6" s="5"/>
    </row>
    <row r="7" spans="1:15" ht="18" customHeight="1">
      <c r="A7" s="7" t="s">
        <v>2</v>
      </c>
      <c r="B7" s="8"/>
      <c r="C7" s="8"/>
      <c r="K7" s="9" t="s">
        <v>109</v>
      </c>
    </row>
    <row r="8" spans="1:15" ht="18" customHeight="1">
      <c r="A8" s="65" t="s">
        <v>3</v>
      </c>
      <c r="B8" s="67" t="s">
        <v>4</v>
      </c>
      <c r="C8" s="67" t="s">
        <v>81</v>
      </c>
      <c r="D8" s="69" t="s">
        <v>104</v>
      </c>
      <c r="E8" s="69" t="s">
        <v>105</v>
      </c>
      <c r="F8" s="69" t="s">
        <v>103</v>
      </c>
      <c r="G8" s="71" t="s">
        <v>106</v>
      </c>
      <c r="H8" s="71"/>
      <c r="I8" s="64" t="s">
        <v>103</v>
      </c>
      <c r="J8" s="64"/>
      <c r="K8" s="64"/>
    </row>
    <row r="9" spans="1:15" ht="71.25" customHeight="1">
      <c r="A9" s="66"/>
      <c r="B9" s="68"/>
      <c r="C9" s="68"/>
      <c r="D9" s="70"/>
      <c r="E9" s="70"/>
      <c r="F9" s="70"/>
      <c r="G9" s="46" t="s">
        <v>107</v>
      </c>
      <c r="H9" s="46" t="s">
        <v>108</v>
      </c>
      <c r="I9" s="40" t="s">
        <v>118</v>
      </c>
      <c r="J9" s="46" t="s">
        <v>119</v>
      </c>
      <c r="K9" s="46" t="s">
        <v>120</v>
      </c>
    </row>
    <row r="10" spans="1:15">
      <c r="A10" s="38"/>
      <c r="B10" s="39" t="s">
        <v>20</v>
      </c>
      <c r="C10" s="39" t="s">
        <v>21</v>
      </c>
      <c r="D10" s="38" t="s">
        <v>22</v>
      </c>
      <c r="E10" s="38" t="s">
        <v>23</v>
      </c>
      <c r="F10" s="38" t="s">
        <v>24</v>
      </c>
      <c r="G10" s="38" t="s">
        <v>71</v>
      </c>
      <c r="H10" s="38" t="s">
        <v>72</v>
      </c>
      <c r="I10" s="39" t="s">
        <v>73</v>
      </c>
      <c r="J10" s="39" t="s">
        <v>79</v>
      </c>
      <c r="K10" s="39" t="s">
        <v>80</v>
      </c>
    </row>
    <row r="11" spans="1:15">
      <c r="A11" s="43" t="s">
        <v>10</v>
      </c>
      <c r="B11" s="18" t="s">
        <v>85</v>
      </c>
      <c r="C11" s="47">
        <f t="shared" ref="C11" si="0">SUM(C12,C15,C17,C25)</f>
        <v>540081146</v>
      </c>
      <c r="D11" s="47">
        <v>238604318</v>
      </c>
      <c r="E11" s="47">
        <v>486425483</v>
      </c>
      <c r="F11" s="47">
        <f t="shared" ref="F11" si="1">SUM(F12,F15,F17,F25)</f>
        <v>486425483</v>
      </c>
      <c r="G11" s="47">
        <f>SUM(G25,G17,G15,G12)</f>
        <v>483219477</v>
      </c>
      <c r="H11" s="47">
        <f>SUM(H25,H17,H15,H12)</f>
        <v>3206006</v>
      </c>
      <c r="I11" s="56">
        <f>F11/C11*100</f>
        <v>90.065259008319458</v>
      </c>
      <c r="J11" s="56">
        <f>F11/D11*100</f>
        <v>203.86281651449409</v>
      </c>
      <c r="K11" s="56">
        <f>F11/E11*100</f>
        <v>100</v>
      </c>
    </row>
    <row r="12" spans="1:15" s="11" customFormat="1">
      <c r="A12" s="1" t="s">
        <v>26</v>
      </c>
      <c r="B12" s="10" t="s">
        <v>25</v>
      </c>
      <c r="C12" s="47">
        <f t="shared" ref="C12" si="2">SUM(C13:C14)</f>
        <v>258894342</v>
      </c>
      <c r="D12" s="47">
        <v>238604318</v>
      </c>
      <c r="E12" s="47">
        <v>253261735</v>
      </c>
      <c r="F12" s="47">
        <f t="shared" ref="F12" si="3">SUM(F13:F14)</f>
        <v>253261735</v>
      </c>
      <c r="G12" s="47">
        <f>SUM(G13:G14)</f>
        <v>253261735</v>
      </c>
      <c r="H12" s="47">
        <f>SUM(H13:H14)</f>
        <v>0</v>
      </c>
      <c r="I12" s="56">
        <f t="shared" ref="I12:I41" si="4">F12/C12*100</f>
        <v>97.824360719323863</v>
      </c>
      <c r="J12" s="56">
        <f t="shared" ref="J12:J41" si="5">F12/D12*100</f>
        <v>106.14298061445812</v>
      </c>
      <c r="K12" s="56">
        <f t="shared" ref="K12:K41" si="6">F12/E12*100</f>
        <v>100</v>
      </c>
    </row>
    <row r="13" spans="1:15">
      <c r="A13" s="32" t="s">
        <v>89</v>
      </c>
      <c r="B13" s="12" t="s">
        <v>27</v>
      </c>
      <c r="C13" s="49">
        <v>238624511</v>
      </c>
      <c r="D13" s="49">
        <v>238604318</v>
      </c>
      <c r="E13" s="49">
        <v>238604318</v>
      </c>
      <c r="F13" s="49">
        <v>238604318</v>
      </c>
      <c r="G13" s="49">
        <v>238604318</v>
      </c>
      <c r="H13" s="49">
        <v>0</v>
      </c>
      <c r="I13" s="57">
        <f t="shared" si="4"/>
        <v>99.991537751123985</v>
      </c>
      <c r="J13" s="57">
        <f t="shared" si="5"/>
        <v>100</v>
      </c>
      <c r="K13" s="57">
        <f t="shared" si="6"/>
        <v>100</v>
      </c>
    </row>
    <row r="14" spans="1:15">
      <c r="A14" s="32" t="s">
        <v>90</v>
      </c>
      <c r="B14" s="12" t="s">
        <v>82</v>
      </c>
      <c r="C14" s="49">
        <v>20269831</v>
      </c>
      <c r="D14" s="49">
        <v>0</v>
      </c>
      <c r="E14" s="49">
        <v>14657417</v>
      </c>
      <c r="F14" s="49">
        <v>14657417</v>
      </c>
      <c r="G14" s="49">
        <v>14657417</v>
      </c>
      <c r="H14" s="49">
        <v>0</v>
      </c>
      <c r="I14" s="57">
        <f t="shared" si="4"/>
        <v>72.311490904882234</v>
      </c>
      <c r="J14" s="57">
        <v>0</v>
      </c>
      <c r="K14" s="57">
        <f t="shared" si="6"/>
        <v>100</v>
      </c>
    </row>
    <row r="15" spans="1:15" s="11" customFormat="1">
      <c r="A15" s="1" t="s">
        <v>110</v>
      </c>
      <c r="B15" s="10" t="s">
        <v>28</v>
      </c>
      <c r="C15" s="47">
        <f t="shared" ref="C15" si="7">SUM(C16)</f>
        <v>275084132</v>
      </c>
      <c r="D15" s="47">
        <v>0</v>
      </c>
      <c r="E15" s="47">
        <v>232917680</v>
      </c>
      <c r="F15" s="47">
        <f t="shared" ref="F15" si="8">SUM(F16)</f>
        <v>232917680</v>
      </c>
      <c r="G15" s="47">
        <f>SUM(G16)</f>
        <v>229917680</v>
      </c>
      <c r="H15" s="47">
        <f>SUM(H16)</f>
        <v>3000000</v>
      </c>
      <c r="I15" s="56">
        <f t="shared" si="4"/>
        <v>84.671434265063311</v>
      </c>
      <c r="J15" s="56">
        <v>0</v>
      </c>
      <c r="K15" s="56">
        <f t="shared" si="6"/>
        <v>100</v>
      </c>
    </row>
    <row r="16" spans="1:15">
      <c r="A16" s="32" t="s">
        <v>91</v>
      </c>
      <c r="B16" s="12" t="s">
        <v>29</v>
      </c>
      <c r="C16" s="49">
        <v>275084132</v>
      </c>
      <c r="D16" s="49">
        <v>0</v>
      </c>
      <c r="E16" s="49">
        <v>232917680</v>
      </c>
      <c r="F16" s="49">
        <v>232917680</v>
      </c>
      <c r="G16" s="49">
        <v>229917680</v>
      </c>
      <c r="H16" s="49">
        <v>3000000</v>
      </c>
      <c r="I16" s="57">
        <f t="shared" si="4"/>
        <v>84.671434265063311</v>
      </c>
      <c r="J16" s="57">
        <v>0</v>
      </c>
      <c r="K16" s="57">
        <f t="shared" si="6"/>
        <v>100</v>
      </c>
    </row>
    <row r="17" spans="1:11" s="11" customFormat="1">
      <c r="A17" s="1" t="s">
        <v>55</v>
      </c>
      <c r="B17" s="13" t="s">
        <v>32</v>
      </c>
      <c r="C17" s="47">
        <f>SUM(C18:C24)</f>
        <v>6102672</v>
      </c>
      <c r="D17" s="47">
        <v>0</v>
      </c>
      <c r="E17" s="47">
        <v>246068</v>
      </c>
      <c r="F17" s="47">
        <f>SUM(F18:F24)</f>
        <v>246068</v>
      </c>
      <c r="G17" s="47">
        <f>SUM(G18:G24)</f>
        <v>40062</v>
      </c>
      <c r="H17" s="47">
        <f>SUM(H18:H24)</f>
        <v>206006</v>
      </c>
      <c r="I17" s="56">
        <f t="shared" si="4"/>
        <v>4.0321354318239617</v>
      </c>
      <c r="J17" s="56">
        <v>0</v>
      </c>
      <c r="K17" s="56">
        <f t="shared" si="6"/>
        <v>100</v>
      </c>
    </row>
    <row r="18" spans="1:11">
      <c r="A18" s="32" t="s">
        <v>92</v>
      </c>
      <c r="B18" s="14" t="s">
        <v>83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57">
        <v>0</v>
      </c>
      <c r="J18" s="57">
        <v>0</v>
      </c>
      <c r="K18" s="57">
        <v>0</v>
      </c>
    </row>
    <row r="19" spans="1:11">
      <c r="A19" s="32" t="s">
        <v>93</v>
      </c>
      <c r="B19" s="14" t="s">
        <v>84</v>
      </c>
      <c r="C19" s="49">
        <v>4652980</v>
      </c>
      <c r="D19" s="49">
        <v>0</v>
      </c>
      <c r="E19" s="49">
        <v>208924</v>
      </c>
      <c r="F19" s="49">
        <v>208924</v>
      </c>
      <c r="G19" s="49">
        <v>3924</v>
      </c>
      <c r="H19" s="49">
        <v>205000</v>
      </c>
      <c r="I19" s="57">
        <f t="shared" si="4"/>
        <v>4.4901117133535928</v>
      </c>
      <c r="J19" s="57">
        <v>0</v>
      </c>
      <c r="K19" s="57">
        <f t="shared" si="6"/>
        <v>100</v>
      </c>
    </row>
    <row r="20" spans="1:11">
      <c r="A20" s="32" t="s">
        <v>94</v>
      </c>
      <c r="B20" s="15" t="s">
        <v>33</v>
      </c>
      <c r="C20" s="49">
        <v>1208959</v>
      </c>
      <c r="D20" s="49">
        <v>0</v>
      </c>
      <c r="E20" s="49">
        <v>21845</v>
      </c>
      <c r="F20" s="49">
        <v>21845</v>
      </c>
      <c r="G20" s="49">
        <v>21845</v>
      </c>
      <c r="H20" s="49">
        <v>0</v>
      </c>
      <c r="I20" s="57">
        <f t="shared" si="4"/>
        <v>1.8069264549087274</v>
      </c>
      <c r="J20" s="57">
        <v>0</v>
      </c>
      <c r="K20" s="57">
        <f t="shared" si="6"/>
        <v>100</v>
      </c>
    </row>
    <row r="21" spans="1:11">
      <c r="A21" s="32" t="s">
        <v>95</v>
      </c>
      <c r="B21" s="12" t="s">
        <v>34</v>
      </c>
      <c r="C21" s="49">
        <v>59440</v>
      </c>
      <c r="D21" s="49">
        <v>0</v>
      </c>
      <c r="E21" s="49">
        <v>5898</v>
      </c>
      <c r="F21" s="49">
        <v>5898</v>
      </c>
      <c r="G21" s="49">
        <v>5898</v>
      </c>
      <c r="H21" s="49">
        <v>0</v>
      </c>
      <c r="I21" s="57">
        <f t="shared" si="4"/>
        <v>9.9226110363391662</v>
      </c>
      <c r="J21" s="57">
        <v>0</v>
      </c>
      <c r="K21" s="57">
        <f t="shared" si="6"/>
        <v>100</v>
      </c>
    </row>
    <row r="22" spans="1:11" ht="14.25" customHeight="1">
      <c r="A22" s="32" t="s">
        <v>96</v>
      </c>
      <c r="B22" s="15" t="s">
        <v>111</v>
      </c>
      <c r="C22" s="49">
        <v>80000</v>
      </c>
      <c r="D22" s="49">
        <v>0</v>
      </c>
      <c r="E22" s="49">
        <v>7000</v>
      </c>
      <c r="F22" s="49">
        <v>7000</v>
      </c>
      <c r="G22" s="49">
        <v>7000</v>
      </c>
      <c r="H22" s="49">
        <v>0</v>
      </c>
      <c r="I22" s="57">
        <f t="shared" si="4"/>
        <v>8.75</v>
      </c>
      <c r="J22" s="57">
        <v>0</v>
      </c>
      <c r="K22" s="57">
        <f t="shared" si="6"/>
        <v>100</v>
      </c>
    </row>
    <row r="23" spans="1:11">
      <c r="A23" s="32" t="s">
        <v>97</v>
      </c>
      <c r="B23" s="16" t="s">
        <v>122</v>
      </c>
      <c r="C23" s="49">
        <v>31302</v>
      </c>
      <c r="D23" s="49">
        <v>0</v>
      </c>
      <c r="E23" s="49">
        <v>1006</v>
      </c>
      <c r="F23" s="49">
        <v>1006</v>
      </c>
      <c r="G23" s="49"/>
      <c r="H23" s="49">
        <v>1006</v>
      </c>
      <c r="I23" s="57">
        <f t="shared" si="4"/>
        <v>3.2138521500223631</v>
      </c>
      <c r="J23" s="57">
        <v>0</v>
      </c>
      <c r="K23" s="57">
        <f t="shared" si="6"/>
        <v>100</v>
      </c>
    </row>
    <row r="24" spans="1:11">
      <c r="A24" s="32" t="s">
        <v>98</v>
      </c>
      <c r="B24" s="16" t="s">
        <v>35</v>
      </c>
      <c r="C24" s="49">
        <v>69991</v>
      </c>
      <c r="D24" s="49">
        <v>0</v>
      </c>
      <c r="E24" s="49">
        <v>1395</v>
      </c>
      <c r="F24" s="49">
        <v>1395</v>
      </c>
      <c r="G24" s="49">
        <v>1395</v>
      </c>
      <c r="H24" s="49">
        <v>0</v>
      </c>
      <c r="I24" s="57">
        <f t="shared" si="4"/>
        <v>1.9931134002943236</v>
      </c>
      <c r="J24" s="57">
        <v>0</v>
      </c>
      <c r="K24" s="57">
        <f t="shared" si="6"/>
        <v>100</v>
      </c>
    </row>
    <row r="25" spans="1:11">
      <c r="A25" s="43" t="s">
        <v>56</v>
      </c>
      <c r="B25" s="18" t="s">
        <v>38</v>
      </c>
      <c r="C25" s="47">
        <f t="shared" ref="C25" si="9">SUM(C26:C26)</f>
        <v>0</v>
      </c>
      <c r="D25" s="47">
        <v>0</v>
      </c>
      <c r="E25" s="47">
        <v>0</v>
      </c>
      <c r="F25" s="47">
        <f t="shared" ref="F25" si="10">SUM(F26:F26)</f>
        <v>0</v>
      </c>
      <c r="G25" s="47">
        <f>SUM(G26)</f>
        <v>0</v>
      </c>
      <c r="H25" s="47">
        <f>SUM(H26)</f>
        <v>0</v>
      </c>
      <c r="I25" s="56">
        <v>0</v>
      </c>
      <c r="J25" s="56">
        <v>0</v>
      </c>
      <c r="K25" s="56">
        <v>0</v>
      </c>
    </row>
    <row r="26" spans="1:11">
      <c r="A26" s="32" t="s">
        <v>57</v>
      </c>
      <c r="B26" s="15" t="s">
        <v>39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57">
        <v>0</v>
      </c>
      <c r="J26" s="57">
        <v>0</v>
      </c>
      <c r="K26" s="57">
        <v>0</v>
      </c>
    </row>
    <row r="27" spans="1:11">
      <c r="A27" s="1" t="s">
        <v>12</v>
      </c>
      <c r="B27" s="10" t="s">
        <v>112</v>
      </c>
      <c r="C27" s="47">
        <f t="shared" ref="C27" si="11">SUM(C30,C28,C32)</f>
        <v>5867811</v>
      </c>
      <c r="D27" s="47">
        <v>0</v>
      </c>
      <c r="E27" s="47">
        <v>9368594</v>
      </c>
      <c r="F27" s="47">
        <f t="shared" ref="F27" si="12">SUM(F30,F28,F32)</f>
        <v>9364094</v>
      </c>
      <c r="G27" s="47">
        <f>SUM(G28,G30,G32)</f>
        <v>6358260</v>
      </c>
      <c r="H27" s="47">
        <f>SUM(H28,H30,H32)</f>
        <v>3010334</v>
      </c>
      <c r="I27" s="56">
        <f t="shared" si="4"/>
        <v>159.58411066750446</v>
      </c>
      <c r="J27" s="56">
        <v>0</v>
      </c>
      <c r="K27" s="56">
        <f t="shared" si="6"/>
        <v>99.951967178853096</v>
      </c>
    </row>
    <row r="28" spans="1:11" s="11" customFormat="1">
      <c r="A28" s="1" t="s">
        <v>31</v>
      </c>
      <c r="B28" s="10" t="s">
        <v>113</v>
      </c>
      <c r="C28" s="47">
        <v>0</v>
      </c>
      <c r="D28" s="47">
        <v>0</v>
      </c>
      <c r="E28" s="47">
        <v>6277660</v>
      </c>
      <c r="F28" s="47">
        <f>SUM(F29)</f>
        <v>6277660</v>
      </c>
      <c r="G28" s="47">
        <f>SUM(G29)</f>
        <v>6277660</v>
      </c>
      <c r="H28" s="47">
        <f>SUM(H29)</f>
        <v>0</v>
      </c>
      <c r="I28" s="56">
        <v>0</v>
      </c>
      <c r="J28" s="56">
        <v>0</v>
      </c>
      <c r="K28" s="56">
        <f t="shared" si="6"/>
        <v>100</v>
      </c>
    </row>
    <row r="29" spans="1:11">
      <c r="A29" s="32" t="s">
        <v>99</v>
      </c>
      <c r="B29" s="12" t="s">
        <v>30</v>
      </c>
      <c r="C29" s="49">
        <v>0</v>
      </c>
      <c r="D29" s="49">
        <v>0</v>
      </c>
      <c r="E29" s="49">
        <v>6277660</v>
      </c>
      <c r="F29" s="49">
        <v>6277660</v>
      </c>
      <c r="G29" s="49">
        <v>6277660</v>
      </c>
      <c r="H29" s="49">
        <v>0</v>
      </c>
      <c r="I29" s="57">
        <v>0</v>
      </c>
      <c r="J29" s="57">
        <v>0</v>
      </c>
      <c r="K29" s="57">
        <f t="shared" si="6"/>
        <v>100</v>
      </c>
    </row>
    <row r="30" spans="1:11" s="11" customFormat="1">
      <c r="A30" s="1" t="s">
        <v>61</v>
      </c>
      <c r="B30" s="17" t="s">
        <v>36</v>
      </c>
      <c r="C30" s="47">
        <f t="shared" ref="C30" si="13">SUM(C31)</f>
        <v>2379000</v>
      </c>
      <c r="D30" s="47">
        <v>0</v>
      </c>
      <c r="E30" s="47">
        <v>80600</v>
      </c>
      <c r="F30" s="47">
        <f t="shared" ref="F30" si="14">SUM(F31)</f>
        <v>76100</v>
      </c>
      <c r="G30" s="47">
        <f>SUM(G31)</f>
        <v>80600</v>
      </c>
      <c r="H30" s="47">
        <f>SUM(H31)</f>
        <v>0</v>
      </c>
      <c r="I30" s="56">
        <f t="shared" si="4"/>
        <v>3.1988230348886084</v>
      </c>
      <c r="J30" s="56">
        <v>0</v>
      </c>
      <c r="K30" s="56">
        <f t="shared" si="6"/>
        <v>94.416873449131515</v>
      </c>
    </row>
    <row r="31" spans="1:11">
      <c r="A31" s="32" t="s">
        <v>100</v>
      </c>
      <c r="B31" s="16" t="s">
        <v>37</v>
      </c>
      <c r="C31" s="49">
        <v>2379000</v>
      </c>
      <c r="D31" s="49">
        <v>0</v>
      </c>
      <c r="E31" s="49">
        <v>80600</v>
      </c>
      <c r="F31" s="49">
        <v>76100</v>
      </c>
      <c r="G31" s="49">
        <v>80600</v>
      </c>
      <c r="H31" s="49">
        <v>0</v>
      </c>
      <c r="I31" s="57">
        <f t="shared" si="4"/>
        <v>3.1988230348886084</v>
      </c>
      <c r="J31" s="57">
        <v>0</v>
      </c>
      <c r="K31" s="57">
        <f t="shared" si="6"/>
        <v>94.416873449131515</v>
      </c>
    </row>
    <row r="32" spans="1:11" s="11" customFormat="1">
      <c r="A32" s="1" t="s">
        <v>62</v>
      </c>
      <c r="B32" s="10" t="s">
        <v>40</v>
      </c>
      <c r="C32" s="47">
        <f t="shared" ref="C32" si="15">SUM(C33:C34)</f>
        <v>3488811</v>
      </c>
      <c r="D32" s="47">
        <v>0</v>
      </c>
      <c r="E32" s="47">
        <v>3010334</v>
      </c>
      <c r="F32" s="47">
        <f t="shared" ref="F32" si="16">SUM(F33:F34)</f>
        <v>3010334</v>
      </c>
      <c r="G32" s="47">
        <f>SUM(G33:G34)</f>
        <v>0</v>
      </c>
      <c r="H32" s="47">
        <f>SUM(H33:H34)</f>
        <v>3010334</v>
      </c>
      <c r="I32" s="56">
        <f t="shared" si="4"/>
        <v>86.285384906204428</v>
      </c>
      <c r="J32" s="56">
        <v>0</v>
      </c>
      <c r="K32" s="56">
        <f t="shared" si="6"/>
        <v>100</v>
      </c>
    </row>
    <row r="33" spans="1:11" ht="31.5">
      <c r="A33" s="32" t="s">
        <v>63</v>
      </c>
      <c r="B33" s="16" t="s">
        <v>41</v>
      </c>
      <c r="C33" s="49">
        <v>3488811</v>
      </c>
      <c r="D33" s="49">
        <v>0</v>
      </c>
      <c r="E33" s="49">
        <v>3010334</v>
      </c>
      <c r="F33" s="49">
        <v>3010334</v>
      </c>
      <c r="G33" s="49">
        <v>0</v>
      </c>
      <c r="H33" s="49">
        <v>3010334</v>
      </c>
      <c r="I33" s="57">
        <f t="shared" si="4"/>
        <v>86.285384906204428</v>
      </c>
      <c r="J33" s="57">
        <v>0</v>
      </c>
      <c r="K33" s="57">
        <f t="shared" si="6"/>
        <v>100</v>
      </c>
    </row>
    <row r="34" spans="1:11">
      <c r="A34" s="32" t="s">
        <v>64</v>
      </c>
      <c r="B34" s="12" t="s">
        <v>42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57">
        <v>0</v>
      </c>
      <c r="J34" s="57">
        <v>0</v>
      </c>
      <c r="K34" s="57">
        <v>0</v>
      </c>
    </row>
    <row r="35" spans="1:11" s="11" customFormat="1">
      <c r="A35" s="30" t="s">
        <v>15</v>
      </c>
      <c r="B35" s="6" t="s">
        <v>101</v>
      </c>
      <c r="C35" s="47">
        <f t="shared" ref="C35" si="17">SUM(C11,C27)</f>
        <v>545948957</v>
      </c>
      <c r="D35" s="47">
        <v>238604318</v>
      </c>
      <c r="E35" s="47">
        <v>495794077</v>
      </c>
      <c r="F35" s="47">
        <f t="shared" ref="F35" si="18">SUM(F11,F27)</f>
        <v>495789577</v>
      </c>
      <c r="G35" s="47">
        <f>SUM(G11,G27)</f>
        <v>489577737</v>
      </c>
      <c r="H35" s="47">
        <f>SUM(H11,H27)</f>
        <v>6216340</v>
      </c>
      <c r="I35" s="56">
        <f t="shared" si="4"/>
        <v>90.812441464193512</v>
      </c>
      <c r="J35" s="56">
        <f t="shared" si="5"/>
        <v>207.78734482080915</v>
      </c>
      <c r="K35" s="56">
        <f t="shared" si="6"/>
        <v>99.999092365115132</v>
      </c>
    </row>
    <row r="36" spans="1:11" s="11" customFormat="1">
      <c r="A36" s="44">
        <v>4</v>
      </c>
      <c r="B36" s="19" t="s">
        <v>46</v>
      </c>
      <c r="C36" s="47">
        <v>74321007</v>
      </c>
      <c r="D36" s="47">
        <v>34764478</v>
      </c>
      <c r="E36" s="47">
        <v>84894531</v>
      </c>
      <c r="F36" s="47">
        <v>84894531</v>
      </c>
      <c r="G36" s="47">
        <v>82459373</v>
      </c>
      <c r="H36" s="47">
        <v>2435158</v>
      </c>
      <c r="I36" s="56">
        <f t="shared" si="4"/>
        <v>114.22683091471029</v>
      </c>
      <c r="J36" s="56">
        <f t="shared" si="5"/>
        <v>244.19906722028156</v>
      </c>
      <c r="K36" s="56">
        <f t="shared" si="6"/>
        <v>100</v>
      </c>
    </row>
    <row r="37" spans="1:11" s="11" customFormat="1">
      <c r="A37" s="1" t="s">
        <v>17</v>
      </c>
      <c r="B37" s="19" t="s">
        <v>45</v>
      </c>
      <c r="C37" s="47">
        <v>169173631</v>
      </c>
      <c r="D37" s="47">
        <v>183615318</v>
      </c>
      <c r="E37" s="47">
        <v>218600785</v>
      </c>
      <c r="F37" s="47">
        <v>191132140</v>
      </c>
      <c r="G37" s="47">
        <v>218600785</v>
      </c>
      <c r="H37" s="47">
        <v>0</v>
      </c>
      <c r="I37" s="56">
        <f t="shared" si="4"/>
        <v>112.97986504764445</v>
      </c>
      <c r="J37" s="56">
        <f t="shared" si="5"/>
        <v>104.09378807927125</v>
      </c>
      <c r="K37" s="56">
        <f t="shared" si="6"/>
        <v>87.43433377881054</v>
      </c>
    </row>
    <row r="38" spans="1:11" s="11" customFormat="1">
      <c r="A38" s="44" t="s">
        <v>18</v>
      </c>
      <c r="B38" s="19" t="s">
        <v>86</v>
      </c>
      <c r="C38" s="47">
        <f t="shared" ref="C38" si="19">SUM(C36:C37)</f>
        <v>243494638</v>
      </c>
      <c r="D38" s="47">
        <v>218379796</v>
      </c>
      <c r="E38" s="47">
        <v>303495316</v>
      </c>
      <c r="F38" s="47">
        <f t="shared" ref="F38" si="20">SUM(F36:F37)</f>
        <v>276026671</v>
      </c>
      <c r="G38" s="47">
        <f>SUM(G36,G37)</f>
        <v>301060158</v>
      </c>
      <c r="H38" s="47">
        <f>SUM(H36,H37)</f>
        <v>2435158</v>
      </c>
      <c r="I38" s="56">
        <f t="shared" si="4"/>
        <v>113.36047202813559</v>
      </c>
      <c r="J38" s="56">
        <f t="shared" si="5"/>
        <v>126.39753129909508</v>
      </c>
      <c r="K38" s="56">
        <f t="shared" si="6"/>
        <v>90.94923593483071</v>
      </c>
    </row>
    <row r="39" spans="1:11" s="11" customFormat="1">
      <c r="A39" s="44" t="s">
        <v>78</v>
      </c>
      <c r="B39" s="19" t="s">
        <v>74</v>
      </c>
      <c r="C39" s="47">
        <v>9544000</v>
      </c>
      <c r="D39" s="47">
        <v>0</v>
      </c>
      <c r="E39" s="47">
        <v>9545979</v>
      </c>
      <c r="F39" s="47">
        <v>9545979</v>
      </c>
      <c r="G39" s="47">
        <v>9545979</v>
      </c>
      <c r="H39" s="47">
        <v>0</v>
      </c>
      <c r="I39" s="56">
        <f t="shared" si="4"/>
        <v>100.0207355406538</v>
      </c>
      <c r="J39" s="56">
        <v>0</v>
      </c>
      <c r="K39" s="56">
        <f t="shared" si="6"/>
        <v>100</v>
      </c>
    </row>
    <row r="40" spans="1:11" s="11" customFormat="1">
      <c r="A40" s="6" t="s">
        <v>43</v>
      </c>
      <c r="B40" s="17" t="s">
        <v>87</v>
      </c>
      <c r="C40" s="47">
        <f t="shared" ref="C40" si="21">SUM(C38:C39)</f>
        <v>253038638</v>
      </c>
      <c r="D40" s="47">
        <v>218379796</v>
      </c>
      <c r="E40" s="47">
        <v>313041295</v>
      </c>
      <c r="F40" s="47">
        <f t="shared" ref="F40" si="22">SUM(F38:F39)</f>
        <v>285572650</v>
      </c>
      <c r="G40" s="47">
        <f t="shared" ref="G40:H40" si="23">SUM(G38:G39)</f>
        <v>310606137</v>
      </c>
      <c r="H40" s="47">
        <f t="shared" si="23"/>
        <v>2435158</v>
      </c>
      <c r="I40" s="56">
        <f t="shared" si="4"/>
        <v>112.85732971736908</v>
      </c>
      <c r="J40" s="56">
        <f t="shared" si="5"/>
        <v>130.76880518745423</v>
      </c>
      <c r="K40" s="56">
        <f t="shared" si="6"/>
        <v>91.225232760425428</v>
      </c>
    </row>
    <row r="41" spans="1:11" s="11" customFormat="1">
      <c r="A41" s="45" t="s">
        <v>44</v>
      </c>
      <c r="B41" s="20" t="s">
        <v>88</v>
      </c>
      <c r="C41" s="55">
        <f t="shared" ref="C41" si="24">SUM(C40,C35)</f>
        <v>798987595</v>
      </c>
      <c r="D41" s="55">
        <v>456984114</v>
      </c>
      <c r="E41" s="55">
        <v>808835372</v>
      </c>
      <c r="F41" s="55">
        <f t="shared" ref="F41" si="25">SUM(F40,F35)</f>
        <v>781362227</v>
      </c>
      <c r="G41" s="55">
        <f>SUM(G40,G35)</f>
        <v>800183874</v>
      </c>
      <c r="H41" s="55">
        <f>SUM(H40,H35)</f>
        <v>8651498</v>
      </c>
      <c r="I41" s="58">
        <f t="shared" si="4"/>
        <v>97.794037340467099</v>
      </c>
      <c r="J41" s="58">
        <f t="shared" si="5"/>
        <v>170.98236088793232</v>
      </c>
      <c r="K41" s="58">
        <f t="shared" si="6"/>
        <v>96.603369987137512</v>
      </c>
    </row>
    <row r="42" spans="1:11" s="11" customFormat="1">
      <c r="A42" s="41"/>
      <c r="B42" s="17"/>
      <c r="C42" s="37"/>
      <c r="D42" s="37"/>
      <c r="E42" s="37"/>
      <c r="F42" s="37"/>
      <c r="G42" s="54"/>
      <c r="H42" s="54"/>
      <c r="I42" s="53"/>
      <c r="J42" s="42"/>
      <c r="K42" s="42"/>
    </row>
    <row r="43" spans="1:11" s="11" customFormat="1">
      <c r="A43" s="41"/>
      <c r="B43" s="17"/>
      <c r="C43" s="37"/>
      <c r="D43" s="37"/>
      <c r="E43" s="37"/>
      <c r="F43" s="37"/>
      <c r="G43" s="37"/>
      <c r="H43" s="37"/>
      <c r="I43" s="42"/>
      <c r="J43" s="42"/>
      <c r="K43" s="42"/>
    </row>
    <row r="44" spans="1:11" s="11" customFormat="1">
      <c r="A44" s="41"/>
      <c r="B44" s="17"/>
      <c r="C44" s="37"/>
      <c r="D44" s="37"/>
      <c r="E44" s="37"/>
      <c r="F44" s="37"/>
      <c r="G44" s="37"/>
      <c r="H44" s="37"/>
      <c r="I44" s="42"/>
      <c r="J44" s="42"/>
      <c r="K44" s="42"/>
    </row>
    <row r="45" spans="1:11" s="11" customFormat="1" ht="36.75" customHeight="1">
      <c r="A45" s="41"/>
      <c r="B45" s="17"/>
      <c r="C45" s="37"/>
      <c r="D45" s="37"/>
      <c r="E45" s="37"/>
      <c r="F45" s="37"/>
      <c r="G45" s="37"/>
      <c r="H45" s="37"/>
      <c r="I45" s="42"/>
      <c r="J45" s="42"/>
      <c r="K45" s="42"/>
    </row>
    <row r="46" spans="1:11" s="11" customFormat="1" ht="36.75" customHeight="1">
      <c r="A46" s="41"/>
      <c r="B46" s="17"/>
      <c r="C46" s="37"/>
      <c r="D46" s="37"/>
      <c r="E46" s="37"/>
      <c r="F46" s="37"/>
      <c r="G46" s="37"/>
      <c r="H46" s="37"/>
      <c r="I46" s="42"/>
      <c r="J46" s="42"/>
      <c r="K46" s="42"/>
    </row>
    <row r="47" spans="1:11" s="11" customFormat="1">
      <c r="A47" s="41"/>
      <c r="B47" s="17"/>
      <c r="C47" s="37"/>
      <c r="D47" s="37"/>
      <c r="E47" s="37"/>
      <c r="F47" s="37"/>
      <c r="G47" s="37"/>
      <c r="H47" s="37"/>
      <c r="I47" s="42"/>
      <c r="J47" s="42"/>
      <c r="K47" s="42"/>
    </row>
    <row r="48" spans="1:11">
      <c r="A48" s="5"/>
      <c r="B48" s="17"/>
      <c r="C48" s="17"/>
      <c r="D48" s="21"/>
      <c r="E48" s="21"/>
      <c r="F48" s="21"/>
      <c r="G48" s="21"/>
      <c r="H48" s="21"/>
      <c r="I48" s="21"/>
    </row>
    <row r="49" spans="1:15" hidden="1">
      <c r="A49" s="5"/>
      <c r="B49" s="17"/>
      <c r="C49" s="17"/>
      <c r="D49" s="21"/>
      <c r="E49" s="21"/>
      <c r="F49" s="21"/>
      <c r="G49" s="21"/>
      <c r="H49" s="21"/>
      <c r="I49" s="21"/>
    </row>
    <row r="50" spans="1:15">
      <c r="A50" s="6" t="s">
        <v>5</v>
      </c>
      <c r="B50" s="5"/>
      <c r="C50" s="5"/>
      <c r="D50" s="5"/>
      <c r="E50" s="5"/>
      <c r="F50" s="5"/>
      <c r="G50" s="5"/>
      <c r="H50" s="5"/>
      <c r="I50" s="5"/>
    </row>
    <row r="51" spans="1:15" ht="22.5" customHeight="1">
      <c r="A51" s="5" t="s">
        <v>6</v>
      </c>
      <c r="B51" s="8"/>
      <c r="C51" s="8"/>
      <c r="D51" s="9"/>
      <c r="E51" s="9"/>
      <c r="F51" s="9"/>
      <c r="G51" s="9"/>
      <c r="H51" s="9"/>
      <c r="I51" s="9"/>
      <c r="K51" s="9" t="s">
        <v>109</v>
      </c>
    </row>
    <row r="52" spans="1:15" ht="18" customHeight="1">
      <c r="A52" s="65" t="s">
        <v>3</v>
      </c>
      <c r="B52" s="67" t="s">
        <v>4</v>
      </c>
      <c r="C52" s="67" t="s">
        <v>81</v>
      </c>
      <c r="D52" s="69" t="s">
        <v>104</v>
      </c>
      <c r="E52" s="69" t="s">
        <v>105</v>
      </c>
      <c r="F52" s="69" t="s">
        <v>103</v>
      </c>
      <c r="G52" s="71" t="s">
        <v>106</v>
      </c>
      <c r="H52" s="71"/>
      <c r="I52" s="64" t="s">
        <v>103</v>
      </c>
      <c r="J52" s="64"/>
      <c r="K52" s="64"/>
    </row>
    <row r="53" spans="1:15" ht="71.25" customHeight="1">
      <c r="A53" s="66"/>
      <c r="B53" s="68"/>
      <c r="C53" s="68"/>
      <c r="D53" s="70"/>
      <c r="E53" s="70"/>
      <c r="F53" s="70"/>
      <c r="G53" s="52" t="s">
        <v>107</v>
      </c>
      <c r="H53" s="52" t="s">
        <v>108</v>
      </c>
      <c r="I53" s="40" t="s">
        <v>118</v>
      </c>
      <c r="J53" s="52" t="s">
        <v>119</v>
      </c>
      <c r="K53" s="52" t="s">
        <v>120</v>
      </c>
    </row>
    <row r="54" spans="1:15">
      <c r="A54" s="38"/>
      <c r="B54" s="39" t="s">
        <v>20</v>
      </c>
      <c r="C54" s="39" t="s">
        <v>21</v>
      </c>
      <c r="D54" s="38" t="s">
        <v>22</v>
      </c>
      <c r="E54" s="38" t="s">
        <v>23</v>
      </c>
      <c r="F54" s="38" t="s">
        <v>24</v>
      </c>
      <c r="G54" s="38" t="s">
        <v>71</v>
      </c>
      <c r="H54" s="38" t="s">
        <v>72</v>
      </c>
      <c r="I54" s="39" t="s">
        <v>73</v>
      </c>
      <c r="J54" s="39" t="s">
        <v>79</v>
      </c>
      <c r="K54" s="39" t="s">
        <v>80</v>
      </c>
    </row>
    <row r="55" spans="1:15">
      <c r="A55" s="1" t="s">
        <v>65</v>
      </c>
      <c r="B55" s="33" t="s">
        <v>69</v>
      </c>
      <c r="C55" s="47">
        <f t="shared" ref="C55" si="26">SUM(C56:C59)</f>
        <v>506962611</v>
      </c>
      <c r="D55" s="47">
        <f>SUM(D56:D59)</f>
        <v>259544239</v>
      </c>
      <c r="E55" s="47">
        <v>553883857</v>
      </c>
      <c r="F55" s="47">
        <f t="shared" ref="F55" si="27">SUM(F56:F59)</f>
        <v>277649745</v>
      </c>
      <c r="G55" s="47">
        <f>SUM(G56:G59)</f>
        <v>545232359</v>
      </c>
      <c r="H55" s="47">
        <f>SUM(H56:H59)</f>
        <v>8651498</v>
      </c>
      <c r="I55" s="56">
        <f>F55/C55*100</f>
        <v>54.767302159093546</v>
      </c>
      <c r="J55" s="56">
        <f>F55/D55*100</f>
        <v>106.9758843693695</v>
      </c>
      <c r="K55" s="56">
        <f>F55/E55*100</f>
        <v>50.127791501964644</v>
      </c>
    </row>
    <row r="56" spans="1:15" s="11" customFormat="1">
      <c r="A56" s="1" t="s">
        <v>26</v>
      </c>
      <c r="B56" s="22" t="s">
        <v>7</v>
      </c>
      <c r="C56" s="47">
        <v>158337773</v>
      </c>
      <c r="D56" s="47">
        <v>156729516</v>
      </c>
      <c r="E56" s="47">
        <v>254019358</v>
      </c>
      <c r="F56" s="47">
        <v>158933157</v>
      </c>
      <c r="G56" s="47">
        <v>252719502</v>
      </c>
      <c r="H56" s="47">
        <v>1299856</v>
      </c>
      <c r="I56" s="56">
        <f t="shared" ref="I56:I78" si="28">F56/C56*100</f>
        <v>100.37602145635836</v>
      </c>
      <c r="J56" s="56">
        <f t="shared" ref="J56:J78" si="29">F56/D56*100</f>
        <v>101.40601531622163</v>
      </c>
      <c r="K56" s="56">
        <f t="shared" ref="K56:K78" si="30">F56/E56*100</f>
        <v>62.567340635511727</v>
      </c>
    </row>
    <row r="57" spans="1:15" s="11" customFormat="1">
      <c r="A57" s="1" t="s">
        <v>54</v>
      </c>
      <c r="B57" s="23" t="s">
        <v>8</v>
      </c>
      <c r="C57" s="47">
        <v>45194194</v>
      </c>
      <c r="D57" s="47">
        <v>44822563</v>
      </c>
      <c r="E57" s="47">
        <v>70645034</v>
      </c>
      <c r="F57" s="47">
        <v>43801799</v>
      </c>
      <c r="G57" s="47">
        <v>70040314</v>
      </c>
      <c r="H57" s="47">
        <v>604720</v>
      </c>
      <c r="I57" s="56">
        <f t="shared" si="28"/>
        <v>96.919084340789439</v>
      </c>
      <c r="J57" s="56">
        <f t="shared" si="29"/>
        <v>97.722655886500732</v>
      </c>
      <c r="K57" s="56">
        <f t="shared" si="30"/>
        <v>62.00265824771207</v>
      </c>
    </row>
    <row r="58" spans="1:15" s="11" customFormat="1">
      <c r="A58" s="1" t="s">
        <v>55</v>
      </c>
      <c r="B58" s="23" t="s">
        <v>9</v>
      </c>
      <c r="C58" s="47">
        <v>301431144</v>
      </c>
      <c r="D58" s="47">
        <v>57067160</v>
      </c>
      <c r="E58" s="47">
        <v>215641057</v>
      </c>
      <c r="F58" s="47">
        <v>72864789</v>
      </c>
      <c r="G58" s="47">
        <v>212760475</v>
      </c>
      <c r="H58" s="47">
        <v>2880582</v>
      </c>
      <c r="I58" s="56">
        <f t="shared" si="28"/>
        <v>24.172946442455196</v>
      </c>
      <c r="J58" s="56">
        <f t="shared" si="29"/>
        <v>127.68252178661072</v>
      </c>
      <c r="K58" s="56">
        <f t="shared" si="30"/>
        <v>33.789849675982623</v>
      </c>
    </row>
    <row r="59" spans="1:15" s="11" customFormat="1">
      <c r="A59" s="1" t="s">
        <v>56</v>
      </c>
      <c r="B59" s="23" t="s">
        <v>19</v>
      </c>
      <c r="C59" s="47">
        <f>SUM(C60:C64)</f>
        <v>1999500</v>
      </c>
      <c r="D59" s="47">
        <f t="shared" ref="D59:F59" si="31">SUM(D60:D64)</f>
        <v>925000</v>
      </c>
      <c r="E59" s="47">
        <f t="shared" si="31"/>
        <v>13578408</v>
      </c>
      <c r="F59" s="47">
        <f t="shared" si="31"/>
        <v>2050000</v>
      </c>
      <c r="G59" s="47">
        <f>SUM(G60:G64)</f>
        <v>9712068</v>
      </c>
      <c r="H59" s="47">
        <f>SUM(H60:H64)</f>
        <v>3866340</v>
      </c>
      <c r="I59" s="56">
        <f t="shared" si="28"/>
        <v>102.52563140785196</v>
      </c>
      <c r="J59" s="56">
        <f t="shared" si="29"/>
        <v>221.62162162162161</v>
      </c>
      <c r="K59" s="56">
        <f t="shared" si="30"/>
        <v>15.097498911507151</v>
      </c>
    </row>
    <row r="60" spans="1:15">
      <c r="A60" s="32" t="s">
        <v>57</v>
      </c>
      <c r="B60" s="24" t="s">
        <v>102</v>
      </c>
      <c r="C60" s="48">
        <v>0</v>
      </c>
      <c r="D60" s="48">
        <v>0</v>
      </c>
      <c r="E60" s="48">
        <v>0</v>
      </c>
      <c r="F60" s="48">
        <v>0</v>
      </c>
      <c r="G60" s="48">
        <v>0</v>
      </c>
      <c r="H60" s="48">
        <v>0</v>
      </c>
      <c r="I60" s="59">
        <v>0</v>
      </c>
      <c r="J60" s="59">
        <v>0</v>
      </c>
      <c r="K60" s="59">
        <v>0</v>
      </c>
    </row>
    <row r="61" spans="1:15">
      <c r="A61" s="32" t="s">
        <v>58</v>
      </c>
      <c r="B61" s="24" t="s">
        <v>114</v>
      </c>
      <c r="C61" s="49">
        <v>0</v>
      </c>
      <c r="D61" s="49">
        <v>0</v>
      </c>
      <c r="E61" s="49">
        <v>0</v>
      </c>
      <c r="F61" s="49">
        <v>0</v>
      </c>
      <c r="G61" s="48">
        <v>0</v>
      </c>
      <c r="H61" s="48">
        <v>0</v>
      </c>
      <c r="I61" s="59">
        <v>0</v>
      </c>
      <c r="J61" s="59">
        <v>0</v>
      </c>
      <c r="K61" s="59">
        <v>0</v>
      </c>
    </row>
    <row r="62" spans="1:15">
      <c r="A62" s="32" t="s">
        <v>59</v>
      </c>
      <c r="B62" s="25" t="s">
        <v>47</v>
      </c>
      <c r="C62" s="49">
        <v>600000</v>
      </c>
      <c r="D62" s="49">
        <v>0</v>
      </c>
      <c r="E62" s="49">
        <v>300000</v>
      </c>
      <c r="F62" s="49">
        <v>300000</v>
      </c>
      <c r="G62" s="48">
        <v>0</v>
      </c>
      <c r="H62" s="48">
        <v>300000</v>
      </c>
      <c r="I62" s="59">
        <f t="shared" si="28"/>
        <v>50</v>
      </c>
      <c r="J62" s="59">
        <v>0</v>
      </c>
      <c r="K62" s="59">
        <f t="shared" si="30"/>
        <v>100</v>
      </c>
      <c r="L62" s="24"/>
      <c r="M62" s="24"/>
      <c r="N62" s="24"/>
      <c r="O62" s="24"/>
    </row>
    <row r="63" spans="1:15">
      <c r="A63" s="32" t="s">
        <v>60</v>
      </c>
      <c r="B63" s="25" t="s">
        <v>48</v>
      </c>
      <c r="C63" s="49">
        <v>1399500</v>
      </c>
      <c r="D63" s="49">
        <v>800000</v>
      </c>
      <c r="E63" s="49">
        <v>1840000</v>
      </c>
      <c r="F63" s="49">
        <v>1750000</v>
      </c>
      <c r="G63" s="49">
        <v>1290000</v>
      </c>
      <c r="H63" s="49">
        <v>550000</v>
      </c>
      <c r="I63" s="57">
        <f t="shared" si="28"/>
        <v>125.0446588067167</v>
      </c>
      <c r="J63" s="57">
        <f t="shared" si="29"/>
        <v>218.75</v>
      </c>
      <c r="K63" s="57">
        <f t="shared" si="30"/>
        <v>95.108695652173907</v>
      </c>
      <c r="L63" s="26"/>
      <c r="M63" s="26"/>
      <c r="N63" s="26"/>
      <c r="O63" s="27"/>
    </row>
    <row r="64" spans="1:15">
      <c r="A64" s="32" t="s">
        <v>115</v>
      </c>
      <c r="B64" s="26" t="s">
        <v>68</v>
      </c>
      <c r="C64" s="49">
        <f>SUM(C65:C66)</f>
        <v>0</v>
      </c>
      <c r="D64" s="49">
        <f>SUM(D65:D66)</f>
        <v>125000</v>
      </c>
      <c r="E64" s="49">
        <v>11438408</v>
      </c>
      <c r="F64" s="49">
        <f t="shared" ref="F64" si="32">SUM(F65:F66)</f>
        <v>0</v>
      </c>
      <c r="G64" s="48">
        <f>SUM(G65:G66)</f>
        <v>8422068</v>
      </c>
      <c r="H64" s="48">
        <f>SUM(H65:H66)</f>
        <v>3016340</v>
      </c>
      <c r="I64" s="59">
        <v>0</v>
      </c>
      <c r="J64" s="59">
        <f t="shared" si="29"/>
        <v>0</v>
      </c>
      <c r="K64" s="59">
        <f t="shared" si="30"/>
        <v>0</v>
      </c>
      <c r="L64" s="26"/>
      <c r="M64" s="26"/>
      <c r="N64" s="26"/>
      <c r="O64" s="26"/>
    </row>
    <row r="65" spans="1:15">
      <c r="A65" s="32" t="s">
        <v>116</v>
      </c>
      <c r="B65" s="26" t="s">
        <v>13</v>
      </c>
      <c r="C65" s="48">
        <v>0</v>
      </c>
      <c r="D65" s="48">
        <v>125000</v>
      </c>
      <c r="E65" s="48">
        <v>8422068</v>
      </c>
      <c r="F65" s="48">
        <v>0</v>
      </c>
      <c r="G65" s="48">
        <v>8422068</v>
      </c>
      <c r="H65" s="48">
        <v>0</v>
      </c>
      <c r="I65" s="59">
        <v>0</v>
      </c>
      <c r="J65" s="59">
        <f t="shared" si="29"/>
        <v>0</v>
      </c>
      <c r="K65" s="59">
        <f t="shared" si="30"/>
        <v>0</v>
      </c>
      <c r="L65" s="26"/>
      <c r="M65" s="26"/>
      <c r="N65" s="26"/>
      <c r="O65" s="26"/>
    </row>
    <row r="66" spans="1:15">
      <c r="A66" s="32" t="s">
        <v>117</v>
      </c>
      <c r="B66" s="26" t="s">
        <v>14</v>
      </c>
      <c r="C66" s="48">
        <v>0</v>
      </c>
      <c r="D66" s="48">
        <v>0</v>
      </c>
      <c r="E66" s="48">
        <v>3016340</v>
      </c>
      <c r="F66" s="48">
        <v>0</v>
      </c>
      <c r="G66" s="48">
        <v>0</v>
      </c>
      <c r="H66" s="48">
        <v>3016340</v>
      </c>
      <c r="I66" s="59">
        <v>0</v>
      </c>
      <c r="J66" s="59">
        <v>0</v>
      </c>
      <c r="K66" s="59">
        <f t="shared" si="30"/>
        <v>0</v>
      </c>
      <c r="L66" s="26"/>
      <c r="M66" s="26"/>
      <c r="N66" s="26"/>
      <c r="O66" s="26"/>
    </row>
    <row r="67" spans="1:15" s="11" customFormat="1">
      <c r="A67" s="1" t="s">
        <v>66</v>
      </c>
      <c r="B67" s="35" t="s">
        <v>70</v>
      </c>
      <c r="C67" s="50">
        <f t="shared" ref="C67" si="33">SUM(C68:C70)</f>
        <v>28413061</v>
      </c>
      <c r="D67" s="50">
        <f>SUM(D68:D70)</f>
        <v>4280557</v>
      </c>
      <c r="E67" s="50">
        <v>17260751</v>
      </c>
      <c r="F67" s="50">
        <f t="shared" ref="F67" si="34">SUM(F68:F70)</f>
        <v>9393465</v>
      </c>
      <c r="G67" s="50">
        <f>SUM(G68:G70)</f>
        <v>17260751</v>
      </c>
      <c r="H67" s="50">
        <v>0</v>
      </c>
      <c r="I67" s="60">
        <f t="shared" si="28"/>
        <v>33.060376704924543</v>
      </c>
      <c r="J67" s="60">
        <f t="shared" si="29"/>
        <v>219.44492270515261</v>
      </c>
      <c r="K67" s="60">
        <f t="shared" si="30"/>
        <v>54.420951904120507</v>
      </c>
      <c r="L67" s="29"/>
      <c r="M67" s="29"/>
      <c r="N67" s="29"/>
      <c r="O67" s="29"/>
    </row>
    <row r="68" spans="1:15" s="11" customFormat="1">
      <c r="A68" s="30" t="s">
        <v>31</v>
      </c>
      <c r="B68" s="28" t="s">
        <v>49</v>
      </c>
      <c r="C68" s="47">
        <v>28413061</v>
      </c>
      <c r="D68" s="47">
        <v>4280557</v>
      </c>
      <c r="E68" s="47">
        <v>17260751</v>
      </c>
      <c r="F68" s="47">
        <v>9393465</v>
      </c>
      <c r="G68" s="47">
        <v>17260751</v>
      </c>
      <c r="H68" s="47">
        <v>0</v>
      </c>
      <c r="I68" s="56">
        <f t="shared" si="28"/>
        <v>33.060376704924543</v>
      </c>
      <c r="J68" s="56">
        <f t="shared" si="29"/>
        <v>219.44492270515261</v>
      </c>
      <c r="K68" s="56">
        <f t="shared" si="30"/>
        <v>54.420951904120507</v>
      </c>
      <c r="L68" s="28"/>
      <c r="M68" s="28"/>
      <c r="N68" s="28"/>
      <c r="O68" s="28"/>
    </row>
    <row r="69" spans="1:15" s="11" customFormat="1">
      <c r="A69" s="30" t="s">
        <v>61</v>
      </c>
      <c r="B69" s="28" t="s">
        <v>11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56">
        <v>0</v>
      </c>
      <c r="J69" s="56">
        <v>0</v>
      </c>
      <c r="K69" s="56">
        <v>0</v>
      </c>
      <c r="L69" s="28"/>
      <c r="M69" s="28"/>
      <c r="N69" s="28"/>
      <c r="O69" s="28"/>
    </row>
    <row r="70" spans="1:15" s="11" customFormat="1">
      <c r="A70" s="30" t="s">
        <v>62</v>
      </c>
      <c r="B70" s="28" t="s">
        <v>50</v>
      </c>
      <c r="C70" s="47">
        <f t="shared" ref="C70" si="35">SUM(C71:C72)</f>
        <v>0</v>
      </c>
      <c r="D70" s="47">
        <f>SUM(D71:D72)</f>
        <v>0</v>
      </c>
      <c r="E70" s="47">
        <v>0</v>
      </c>
      <c r="F70" s="47">
        <f t="shared" ref="F70" si="36">SUM(F71:F72)</f>
        <v>0</v>
      </c>
      <c r="G70" s="47">
        <f>SUM(G71:G72)</f>
        <v>0</v>
      </c>
      <c r="H70" s="47">
        <v>0</v>
      </c>
      <c r="I70" s="56">
        <v>0</v>
      </c>
      <c r="J70" s="56">
        <v>0</v>
      </c>
      <c r="K70" s="56">
        <v>0</v>
      </c>
      <c r="L70" s="28"/>
      <c r="M70" s="28"/>
      <c r="N70" s="28"/>
      <c r="O70" s="28"/>
    </row>
    <row r="71" spans="1:15">
      <c r="A71" s="32" t="s">
        <v>63</v>
      </c>
      <c r="B71" s="25" t="s">
        <v>51</v>
      </c>
      <c r="C71" s="48">
        <v>0</v>
      </c>
      <c r="D71" s="48">
        <v>0</v>
      </c>
      <c r="E71" s="48">
        <v>0</v>
      </c>
      <c r="F71" s="48">
        <v>0</v>
      </c>
      <c r="G71" s="48">
        <v>0</v>
      </c>
      <c r="H71" s="48">
        <v>0</v>
      </c>
      <c r="I71" s="59">
        <v>0</v>
      </c>
      <c r="J71" s="59">
        <v>0</v>
      </c>
      <c r="K71" s="59">
        <v>0</v>
      </c>
      <c r="L71" s="27"/>
      <c r="M71" s="27"/>
      <c r="N71" s="27"/>
      <c r="O71" s="27"/>
    </row>
    <row r="72" spans="1:15">
      <c r="A72" s="32" t="s">
        <v>64</v>
      </c>
      <c r="B72" s="25" t="s">
        <v>52</v>
      </c>
      <c r="C72" s="50">
        <v>0</v>
      </c>
      <c r="D72" s="50">
        <v>0</v>
      </c>
      <c r="E72" s="50">
        <v>0</v>
      </c>
      <c r="F72" s="50">
        <v>0</v>
      </c>
      <c r="G72" s="50">
        <v>0</v>
      </c>
      <c r="H72" s="50">
        <v>0</v>
      </c>
      <c r="I72" s="60">
        <v>0</v>
      </c>
      <c r="J72" s="60">
        <v>0</v>
      </c>
      <c r="K72" s="60">
        <v>0</v>
      </c>
      <c r="L72" s="29"/>
      <c r="M72" s="29"/>
      <c r="N72" s="29"/>
      <c r="O72" s="28"/>
    </row>
    <row r="73" spans="1:15" s="11" customFormat="1">
      <c r="A73" s="30" t="s">
        <v>15</v>
      </c>
      <c r="B73" s="30" t="s">
        <v>67</v>
      </c>
      <c r="C73" s="50">
        <f t="shared" ref="C73:F73" si="37">SUM(C67,C55)</f>
        <v>535375672</v>
      </c>
      <c r="D73" s="50">
        <f>SUM(D67,D55)</f>
        <v>263824796</v>
      </c>
      <c r="E73" s="50">
        <v>571144608</v>
      </c>
      <c r="F73" s="50">
        <f t="shared" si="37"/>
        <v>287043210</v>
      </c>
      <c r="G73" s="50">
        <f>SUM(G67,G55)</f>
        <v>562493110</v>
      </c>
      <c r="H73" s="50">
        <f>SUM(H67,H55)</f>
        <v>8651498</v>
      </c>
      <c r="I73" s="60">
        <f t="shared" si="28"/>
        <v>53.615288294235377</v>
      </c>
      <c r="J73" s="60">
        <f t="shared" si="29"/>
        <v>108.80069438203981</v>
      </c>
      <c r="K73" s="60">
        <f t="shared" si="30"/>
        <v>50.257536529172661</v>
      </c>
      <c r="L73" s="29"/>
      <c r="M73" s="29"/>
      <c r="N73" s="29"/>
      <c r="O73" s="28"/>
    </row>
    <row r="74" spans="1:15" s="11" customFormat="1">
      <c r="A74" s="30" t="s">
        <v>16</v>
      </c>
      <c r="B74" s="10" t="s">
        <v>53</v>
      </c>
      <c r="C74" s="50">
        <v>169173631</v>
      </c>
      <c r="D74" s="50">
        <v>183615318</v>
      </c>
      <c r="E74" s="50">
        <v>218600785</v>
      </c>
      <c r="F74" s="50">
        <v>191132140</v>
      </c>
      <c r="G74" s="50">
        <v>218600785</v>
      </c>
      <c r="H74" s="50">
        <v>0</v>
      </c>
      <c r="I74" s="60">
        <f t="shared" si="28"/>
        <v>112.97986504764445</v>
      </c>
      <c r="J74" s="60">
        <f t="shared" si="29"/>
        <v>104.09378807927125</v>
      </c>
      <c r="K74" s="60">
        <f t="shared" si="30"/>
        <v>87.43433377881054</v>
      </c>
      <c r="L74" s="29"/>
      <c r="M74" s="29"/>
      <c r="N74" s="29"/>
      <c r="O74" s="28"/>
    </row>
    <row r="75" spans="1:15">
      <c r="A75" s="62" t="s">
        <v>123</v>
      </c>
      <c r="B75" s="63" t="s">
        <v>124</v>
      </c>
      <c r="C75" s="49">
        <v>169173631</v>
      </c>
      <c r="D75" s="49">
        <v>183615318</v>
      </c>
      <c r="E75" s="49">
        <v>218600785</v>
      </c>
      <c r="F75" s="49">
        <v>191132140</v>
      </c>
      <c r="G75" s="49">
        <v>218600785</v>
      </c>
      <c r="H75" s="49">
        <v>0</v>
      </c>
      <c r="I75" s="57">
        <f t="shared" ref="I75" si="38">F75/C75*100</f>
        <v>112.97986504764445</v>
      </c>
      <c r="J75" s="57">
        <f t="shared" ref="J75" si="39">F75/D75*100</f>
        <v>104.09378807927125</v>
      </c>
      <c r="K75" s="57">
        <f t="shared" ref="K75" si="40">F75/E75*100</f>
        <v>87.43433377881054</v>
      </c>
      <c r="L75" s="26"/>
      <c r="M75" s="26"/>
      <c r="N75" s="26"/>
      <c r="O75" s="27"/>
    </row>
    <row r="76" spans="1:15" s="11" customFormat="1">
      <c r="A76" s="30" t="s">
        <v>17</v>
      </c>
      <c r="B76" s="10" t="s">
        <v>75</v>
      </c>
      <c r="C76" s="50">
        <v>9544000</v>
      </c>
      <c r="D76" s="50">
        <v>9544000</v>
      </c>
      <c r="E76" s="50">
        <v>19089979</v>
      </c>
      <c r="F76" s="50">
        <v>9545979</v>
      </c>
      <c r="G76" s="50">
        <v>19089979</v>
      </c>
      <c r="H76" s="50">
        <v>0</v>
      </c>
      <c r="I76" s="60">
        <v>0</v>
      </c>
      <c r="J76" s="60">
        <v>0</v>
      </c>
      <c r="K76" s="60">
        <f t="shared" si="30"/>
        <v>50.005183347765858</v>
      </c>
      <c r="L76" s="29"/>
      <c r="M76" s="29"/>
      <c r="N76" s="29"/>
      <c r="O76" s="28"/>
    </row>
    <row r="77" spans="1:15" s="11" customFormat="1">
      <c r="A77" s="30" t="s">
        <v>18</v>
      </c>
      <c r="B77" s="29" t="s">
        <v>76</v>
      </c>
      <c r="C77" s="50">
        <f>SUM(C75:C76)</f>
        <v>178717631</v>
      </c>
      <c r="D77" s="50">
        <f t="shared" ref="D77:G77" si="41">SUM(D75:D76)</f>
        <v>193159318</v>
      </c>
      <c r="E77" s="50">
        <f t="shared" si="41"/>
        <v>237690764</v>
      </c>
      <c r="F77" s="50">
        <f t="shared" si="41"/>
        <v>200678119</v>
      </c>
      <c r="G77" s="50">
        <f t="shared" si="41"/>
        <v>237690764</v>
      </c>
      <c r="H77" s="50">
        <f>SUM(H74:H76)</f>
        <v>0</v>
      </c>
      <c r="I77" s="60">
        <f t="shared" si="28"/>
        <v>112.28781283476168</v>
      </c>
      <c r="J77" s="60">
        <f t="shared" si="29"/>
        <v>103.89253859345268</v>
      </c>
      <c r="K77" s="60">
        <f t="shared" si="30"/>
        <v>84.428235924219592</v>
      </c>
      <c r="L77" s="29"/>
      <c r="M77" s="29"/>
      <c r="N77" s="29"/>
      <c r="O77" s="28"/>
    </row>
    <row r="78" spans="1:15" s="11" customFormat="1">
      <c r="A78" s="34" t="s">
        <v>78</v>
      </c>
      <c r="B78" s="31" t="s">
        <v>77</v>
      </c>
      <c r="C78" s="51">
        <f t="shared" ref="C78:H78" si="42">SUM(C77,C73)</f>
        <v>714093303</v>
      </c>
      <c r="D78" s="51">
        <f t="shared" si="42"/>
        <v>456984114</v>
      </c>
      <c r="E78" s="51">
        <f t="shared" si="42"/>
        <v>808835372</v>
      </c>
      <c r="F78" s="51">
        <f t="shared" si="42"/>
        <v>487721329</v>
      </c>
      <c r="G78" s="51">
        <f t="shared" si="42"/>
        <v>800183874</v>
      </c>
      <c r="H78" s="51">
        <f t="shared" si="42"/>
        <v>8651498</v>
      </c>
      <c r="I78" s="61">
        <f t="shared" si="28"/>
        <v>68.299384261274881</v>
      </c>
      <c r="J78" s="61">
        <f t="shared" si="29"/>
        <v>106.72610142417336</v>
      </c>
      <c r="K78" s="61">
        <f t="shared" si="30"/>
        <v>60.299208699789652</v>
      </c>
      <c r="L78" s="13"/>
      <c r="M78" s="13"/>
      <c r="N78" s="13"/>
      <c r="O78" s="13"/>
    </row>
    <row r="79" spans="1:15">
      <c r="A79" s="14"/>
      <c r="B79" s="14"/>
      <c r="C79" s="14"/>
    </row>
    <row r="80" spans="1:15">
      <c r="A80" s="14"/>
      <c r="B80" s="14"/>
      <c r="C80" s="14"/>
    </row>
    <row r="81" spans="1:3">
      <c r="A81" s="14"/>
      <c r="B81" s="14"/>
      <c r="C81" s="14"/>
    </row>
    <row r="82" spans="1:3">
      <c r="A82" s="14"/>
      <c r="B82" s="14"/>
      <c r="C82" s="14"/>
    </row>
    <row r="83" spans="1:3">
      <c r="A83" s="14"/>
      <c r="B83" s="14"/>
      <c r="C83" s="14"/>
    </row>
    <row r="84" spans="1:3">
      <c r="A84" s="14"/>
      <c r="B84" s="14"/>
      <c r="C84" s="14"/>
    </row>
    <row r="85" spans="1:3">
      <c r="A85" s="14"/>
      <c r="B85" s="14"/>
      <c r="C85" s="14"/>
    </row>
    <row r="86" spans="1:3">
      <c r="A86" s="14"/>
      <c r="B86" s="14"/>
      <c r="C86" s="14"/>
    </row>
    <row r="87" spans="1:3">
      <c r="A87" s="14"/>
      <c r="B87" s="14"/>
      <c r="C87" s="14"/>
    </row>
    <row r="88" spans="1:3">
      <c r="A88" s="14"/>
      <c r="B88" s="14"/>
      <c r="C88" s="14"/>
    </row>
    <row r="89" spans="1:3">
      <c r="A89" s="14"/>
      <c r="B89" s="14"/>
      <c r="C89" s="14"/>
    </row>
    <row r="90" spans="1:3">
      <c r="A90" s="14"/>
      <c r="B90" s="14"/>
      <c r="C90" s="14"/>
    </row>
    <row r="91" spans="1:3">
      <c r="A91" s="14"/>
      <c r="B91" s="14"/>
      <c r="C91" s="14"/>
    </row>
    <row r="92" spans="1:3">
      <c r="A92" s="14"/>
      <c r="B92" s="14"/>
      <c r="C92" s="14"/>
    </row>
    <row r="93" spans="1:3">
      <c r="A93" s="14"/>
      <c r="B93" s="14"/>
      <c r="C93" s="14"/>
    </row>
    <row r="94" spans="1:3">
      <c r="A94" s="14"/>
      <c r="B94" s="14"/>
      <c r="C94" s="14"/>
    </row>
    <row r="95" spans="1:3">
      <c r="A95" s="14"/>
      <c r="B95" s="14"/>
      <c r="C95" s="14"/>
    </row>
    <row r="96" spans="1:3">
      <c r="A96" s="14"/>
      <c r="B96" s="14"/>
      <c r="C96" s="14"/>
    </row>
    <row r="97" spans="1:3">
      <c r="A97" s="14"/>
      <c r="B97" s="14"/>
      <c r="C97" s="14"/>
    </row>
    <row r="98" spans="1:3">
      <c r="A98" s="14"/>
      <c r="B98" s="14"/>
      <c r="C98" s="14"/>
    </row>
    <row r="99" spans="1:3">
      <c r="A99" s="14"/>
      <c r="B99" s="14"/>
      <c r="C99" s="14"/>
    </row>
    <row r="100" spans="1:3">
      <c r="A100" s="14"/>
      <c r="B100" s="14"/>
      <c r="C100" s="14"/>
    </row>
  </sheetData>
  <mergeCells count="18">
    <mergeCell ref="A3:K3"/>
    <mergeCell ref="A4:K4"/>
    <mergeCell ref="A8:A9"/>
    <mergeCell ref="B8:B9"/>
    <mergeCell ref="C8:C9"/>
    <mergeCell ref="D8:D9"/>
    <mergeCell ref="E8:E9"/>
    <mergeCell ref="F8:F9"/>
    <mergeCell ref="I8:K8"/>
    <mergeCell ref="G8:H8"/>
    <mergeCell ref="I52:K52"/>
    <mergeCell ref="A52:A53"/>
    <mergeCell ref="B52:B53"/>
    <mergeCell ref="C52:C53"/>
    <mergeCell ref="D52:D53"/>
    <mergeCell ref="E52:E53"/>
    <mergeCell ref="F52:F53"/>
    <mergeCell ref="G52:H52"/>
  </mergeCells>
  <phoneticPr fontId="3" type="noConversion"/>
  <printOptions horizontalCentered="1"/>
  <pageMargins left="0.39370078740157483" right="0.31496062992125984" top="0.55118110236220474" bottom="0.55118110236220474" header="0.31496062992125984" footer="0.31496062992125984"/>
  <pageSetup paperSize="9" scale="61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Munka3</vt:lpstr>
    </vt:vector>
  </TitlesOfParts>
  <Company>Veszprém Megyei Önkormányzat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bafarkas</cp:lastModifiedBy>
  <cp:lastPrinted>2017-05-03T09:22:40Z</cp:lastPrinted>
  <dcterms:created xsi:type="dcterms:W3CDTF">2013-01-23T11:21:17Z</dcterms:created>
  <dcterms:modified xsi:type="dcterms:W3CDTF">2017-05-26T08:22:45Z</dcterms:modified>
</cp:coreProperties>
</file>