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ka\Desktop\ERIKA\Anyagok\2019\Bazsi\05.27\egységes szerkezet\Rendelet\"/>
    </mc:Choice>
  </mc:AlternateContent>
  <xr:revisionPtr revIDLastSave="0" documentId="13_ncr:1_{89D3381A-D9FD-40C2-B4D9-5EE241592749}" xr6:coauthVersionLast="43" xr6:coauthVersionMax="43" xr10:uidLastSave="{00000000-0000-0000-0000-000000000000}"/>
  <bookViews>
    <workbookView xWindow="-120" yWindow="-120" windowWidth="20730" windowHeight="11160" firstSheet="7" activeTab="12" xr2:uid="{00000000-000D-0000-FFFF-FFFF00000000}"/>
  </bookViews>
  <sheets>
    <sheet name="1. melléklet" sheetId="15" r:id="rId1"/>
    <sheet name="2. melléklet " sheetId="1" r:id="rId2"/>
    <sheet name="3. melléklet" sheetId="4" r:id="rId3"/>
    <sheet name="4. melléklet" sheetId="9" r:id="rId4"/>
    <sheet name="5. melléklet" sheetId="5" r:id="rId5"/>
    <sheet name="6. melléklet" sheetId="6" r:id="rId6"/>
    <sheet name="7. melléklet " sheetId="17" r:id="rId7"/>
    <sheet name="8 melléklet" sheetId="16" r:id="rId8"/>
    <sheet name="9. melléklet" sheetId="12" r:id="rId9"/>
    <sheet name="10. melléklet" sheetId="3" r:id="rId10"/>
    <sheet name="11. melléklet" sheetId="10" r:id="rId11"/>
    <sheet name="12. melléklet" sheetId="11" r:id="rId12"/>
    <sheet name="13. melléklet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4" i="11" l="1"/>
  <c r="D23" i="11"/>
  <c r="N23" i="10"/>
  <c r="N22" i="10"/>
  <c r="I58" i="3"/>
  <c r="L33" i="17" l="1"/>
  <c r="K33" i="17"/>
  <c r="I33" i="17"/>
  <c r="H33" i="17"/>
  <c r="G33" i="17"/>
  <c r="F33" i="17"/>
  <c r="M30" i="17"/>
  <c r="L30" i="17"/>
  <c r="M29" i="17"/>
  <c r="L29" i="17"/>
  <c r="M28" i="17"/>
  <c r="L28" i="17"/>
  <c r="M27" i="17"/>
  <c r="L27" i="17"/>
  <c r="M26" i="17"/>
  <c r="L26" i="17"/>
  <c r="M25" i="17"/>
  <c r="L25" i="17"/>
  <c r="M24" i="17"/>
  <c r="L24" i="17"/>
  <c r="M23" i="17"/>
  <c r="L23" i="17"/>
  <c r="M22" i="17"/>
  <c r="L22" i="17"/>
  <c r="M21" i="17"/>
  <c r="L21" i="17"/>
  <c r="M20" i="17"/>
  <c r="L20" i="17"/>
  <c r="M19" i="17"/>
  <c r="L19" i="17"/>
  <c r="M18" i="17"/>
  <c r="L18" i="17"/>
  <c r="M17" i="17"/>
  <c r="L17" i="17"/>
  <c r="M16" i="17"/>
  <c r="L16" i="17"/>
  <c r="M15" i="17"/>
  <c r="M33" i="17" s="1"/>
  <c r="L15" i="17"/>
  <c r="R76" i="16" l="1"/>
  <c r="P76" i="16"/>
  <c r="N76" i="16"/>
  <c r="D76" i="16"/>
  <c r="S74" i="16"/>
  <c r="S73" i="16"/>
  <c r="S72" i="16"/>
  <c r="Q70" i="16"/>
  <c r="Q76" i="16" s="1"/>
  <c r="P70" i="16"/>
  <c r="O70" i="16"/>
  <c r="N70" i="16"/>
  <c r="L70" i="16"/>
  <c r="K70" i="16"/>
  <c r="J70" i="16"/>
  <c r="J76" i="16" s="1"/>
  <c r="I70" i="16"/>
  <c r="I76" i="16" s="1"/>
  <c r="H70" i="16"/>
  <c r="G70" i="16"/>
  <c r="E70" i="16"/>
  <c r="E76" i="16" s="1"/>
  <c r="D70" i="16"/>
  <c r="C70" i="16"/>
  <c r="S70" i="16" s="1"/>
  <c r="S69" i="16"/>
  <c r="S68" i="16"/>
  <c r="S67" i="16"/>
  <c r="S66" i="16"/>
  <c r="S65" i="16"/>
  <c r="S64" i="16"/>
  <c r="S63" i="16"/>
  <c r="S62" i="16"/>
  <c r="S61" i="16"/>
  <c r="S60" i="16"/>
  <c r="S59" i="16"/>
  <c r="R57" i="16"/>
  <c r="G57" i="16"/>
  <c r="S57" i="16" s="1"/>
  <c r="C57" i="16"/>
  <c r="S56" i="16"/>
  <c r="S55" i="16"/>
  <c r="R53" i="16"/>
  <c r="O53" i="16"/>
  <c r="O76" i="16" s="1"/>
  <c r="M53" i="16"/>
  <c r="M76" i="16" s="1"/>
  <c r="L53" i="16"/>
  <c r="L76" i="16" s="1"/>
  <c r="K53" i="16"/>
  <c r="K76" i="16" s="1"/>
  <c r="H53" i="16"/>
  <c r="H76" i="16" s="1"/>
  <c r="G53" i="16"/>
  <c r="G76" i="16" s="1"/>
  <c r="F53" i="16"/>
  <c r="F76" i="16" s="1"/>
  <c r="D53" i="16"/>
  <c r="C53" i="16"/>
  <c r="C76" i="16" s="1"/>
  <c r="S52" i="16"/>
  <c r="S51" i="16"/>
  <c r="S50" i="16"/>
  <c r="S49" i="16"/>
  <c r="S47" i="16"/>
  <c r="S46" i="16"/>
  <c r="S45" i="16"/>
  <c r="R35" i="16"/>
  <c r="Q35" i="16"/>
  <c r="P35" i="16"/>
  <c r="O35" i="16"/>
  <c r="N35" i="16"/>
  <c r="M35" i="16"/>
  <c r="L35" i="16"/>
  <c r="K35" i="16"/>
  <c r="J35" i="16"/>
  <c r="I35" i="16"/>
  <c r="H35" i="16"/>
  <c r="G35" i="16"/>
  <c r="F35" i="16"/>
  <c r="E35" i="16"/>
  <c r="D35" i="16"/>
  <c r="C35" i="16"/>
  <c r="S33" i="16"/>
  <c r="S32" i="16"/>
  <c r="S31" i="16"/>
  <c r="S30" i="16"/>
  <c r="S35" i="16" s="1"/>
  <c r="R28" i="16"/>
  <c r="Q28" i="16"/>
  <c r="P28" i="16"/>
  <c r="O28" i="16"/>
  <c r="N28" i="16"/>
  <c r="M28" i="16"/>
  <c r="L28" i="16"/>
  <c r="K28" i="16"/>
  <c r="J28" i="16"/>
  <c r="I28" i="16"/>
  <c r="H28" i="16"/>
  <c r="G28" i="16"/>
  <c r="F28" i="16"/>
  <c r="E28" i="16"/>
  <c r="D28" i="16"/>
  <c r="C28" i="16"/>
  <c r="S26" i="16"/>
  <c r="S25" i="16"/>
  <c r="S24" i="16"/>
  <c r="S23" i="16"/>
  <c r="S21" i="16"/>
  <c r="S19" i="16"/>
  <c r="S17" i="16"/>
  <c r="S13" i="16"/>
  <c r="S12" i="16"/>
  <c r="S28" i="16" s="1"/>
  <c r="S53" i="16" l="1"/>
  <c r="S76" i="16" s="1"/>
  <c r="I52" i="6" l="1"/>
  <c r="J55" i="5"/>
  <c r="I55" i="5"/>
  <c r="J28" i="5"/>
  <c r="J40" i="9"/>
  <c r="O27" i="4"/>
  <c r="N27" i="4"/>
  <c r="O24" i="4"/>
  <c r="N24" i="4"/>
  <c r="O21" i="4"/>
  <c r="N21" i="4"/>
  <c r="O20" i="4"/>
  <c r="N20" i="4"/>
  <c r="O19" i="4"/>
  <c r="O17" i="4"/>
  <c r="N17" i="4"/>
  <c r="O16" i="4"/>
  <c r="N16" i="4"/>
  <c r="O15" i="4"/>
  <c r="N15" i="4"/>
  <c r="G48" i="1"/>
  <c r="G47" i="1"/>
  <c r="G45" i="1"/>
  <c r="G39" i="1"/>
  <c r="G31" i="1"/>
  <c r="G21" i="1"/>
  <c r="F31" i="13" l="1"/>
  <c r="D31" i="13"/>
  <c r="F15" i="3"/>
  <c r="F24" i="3"/>
  <c r="G24" i="3"/>
  <c r="G49" i="3"/>
  <c r="F29" i="3"/>
  <c r="H58" i="3"/>
  <c r="H52" i="6"/>
  <c r="H18" i="5"/>
  <c r="I28" i="5"/>
  <c r="I40" i="9"/>
  <c r="G22" i="9"/>
  <c r="G31" i="9"/>
  <c r="G40" i="9"/>
  <c r="H16" i="9"/>
  <c r="F45" i="1"/>
  <c r="F39" i="1"/>
  <c r="F31" i="1"/>
  <c r="F21" i="1"/>
  <c r="F48" i="1" l="1"/>
  <c r="F47" i="1"/>
  <c r="G15" i="3"/>
  <c r="K29" i="11"/>
  <c r="L29" i="11"/>
  <c r="L30" i="11"/>
  <c r="K24" i="11"/>
  <c r="L24" i="11"/>
  <c r="L25" i="11"/>
  <c r="L17" i="11"/>
  <c r="L18" i="11"/>
  <c r="K28" i="11"/>
  <c r="K23" i="11"/>
  <c r="K16" i="11"/>
  <c r="F23" i="11"/>
  <c r="F28" i="11"/>
  <c r="L28" i="11" s="1"/>
  <c r="C34" i="11"/>
  <c r="F16" i="11"/>
  <c r="L16" i="11" s="1"/>
  <c r="E34" i="11"/>
  <c r="G34" i="11"/>
  <c r="H34" i="11"/>
  <c r="I34" i="11"/>
  <c r="J34" i="11"/>
  <c r="D34" i="11"/>
  <c r="N13" i="10"/>
  <c r="N29" i="10"/>
  <c r="M33" i="10"/>
  <c r="D33" i="10"/>
  <c r="E33" i="10"/>
  <c r="F33" i="10"/>
  <c r="G33" i="10"/>
  <c r="H33" i="10"/>
  <c r="I33" i="10"/>
  <c r="K33" i="10"/>
  <c r="L33" i="10"/>
  <c r="C33" i="10"/>
  <c r="J21" i="10"/>
  <c r="N21" i="10" s="1"/>
  <c r="G52" i="6"/>
  <c r="H55" i="5"/>
  <c r="G55" i="5"/>
  <c r="H28" i="5"/>
  <c r="H18" i="9"/>
  <c r="H40" i="9" s="1"/>
  <c r="E27" i="4"/>
  <c r="F27" i="4"/>
  <c r="G27" i="4"/>
  <c r="H27" i="4"/>
  <c r="I27" i="4"/>
  <c r="J27" i="4"/>
  <c r="K27" i="4"/>
  <c r="L27" i="4"/>
  <c r="M27" i="4"/>
  <c r="D27" i="4"/>
  <c r="E45" i="1"/>
  <c r="E39" i="1"/>
  <c r="E31" i="1"/>
  <c r="E21" i="1"/>
  <c r="F34" i="11" l="1"/>
  <c r="L23" i="11"/>
  <c r="J33" i="10"/>
  <c r="G58" i="3"/>
  <c r="N33" i="10"/>
  <c r="E48" i="1"/>
  <c r="E47" i="1"/>
  <c r="D45" i="1"/>
  <c r="D39" i="1"/>
  <c r="D31" i="1"/>
  <c r="D48" i="1" s="1"/>
  <c r="D21" i="1"/>
  <c r="D47" i="1" s="1"/>
  <c r="K34" i="11" l="1"/>
  <c r="G25" i="9" l="1"/>
  <c r="G34" i="9"/>
  <c r="F32" i="3" l="1"/>
  <c r="G14" i="5" l="1"/>
  <c r="G28" i="5"/>
  <c r="F17" i="3"/>
  <c r="F58" i="3" s="1"/>
  <c r="G13" i="9"/>
  <c r="G18" i="9"/>
</calcChain>
</file>

<file path=xl/sharedStrings.xml><?xml version="1.0" encoding="utf-8"?>
<sst xmlns="http://schemas.openxmlformats.org/spreadsheetml/2006/main" count="660" uniqueCount="353">
  <si>
    <t>I: MŰKÖDÉSI BEVÉTELEK ÉS KIADÁSOK</t>
  </si>
  <si>
    <t>BEVÉTELEK ÖSSZESEN</t>
  </si>
  <si>
    <t>Bevételek</t>
  </si>
  <si>
    <t>Kiadások</t>
  </si>
  <si>
    <t>KIADÁSOK ÖSSZESEN</t>
  </si>
  <si>
    <t>II. FELHALMOZÁSI C. BEVÉTELEK ÉS KIADÁSOK</t>
  </si>
  <si>
    <t>BEVÉTELEK MINDÖSSZESEN</t>
  </si>
  <si>
    <t>KIADÁSOK MINDÖSSZESEN</t>
  </si>
  <si>
    <t>MŰKÖDÉSI ÉS FELHALMOZÁSI BEVÉTELEK ÉS KIADÁSOK</t>
  </si>
  <si>
    <t>E</t>
  </si>
  <si>
    <t>A</t>
  </si>
  <si>
    <t>B</t>
  </si>
  <si>
    <t>C</t>
  </si>
  <si>
    <t>D</t>
  </si>
  <si>
    <t>F</t>
  </si>
  <si>
    <t>BAZSI KÖZSÉG ÖNKORMÁNYZATA</t>
  </si>
  <si>
    <t>G</t>
  </si>
  <si>
    <t>előirányzat</t>
  </si>
  <si>
    <t>I.  ÖNKORMÁNYZAT</t>
  </si>
  <si>
    <t>köztemető</t>
  </si>
  <si>
    <t>CÍM</t>
  </si>
  <si>
    <t>ALCÍM</t>
  </si>
  <si>
    <t>MEGNEVEZÉS</t>
  </si>
  <si>
    <t>I.</t>
  </si>
  <si>
    <t>ÖNKORMÁNYZAT</t>
  </si>
  <si>
    <t>KÖLTSÉGVETÉSI TÁMOGATÁS JOGCÍMENKÉNT</t>
  </si>
  <si>
    <t>I.Önkormányzat</t>
  </si>
  <si>
    <t>ebből:</t>
  </si>
  <si>
    <t xml:space="preserve"> </t>
  </si>
  <si>
    <t>BURSA</t>
  </si>
  <si>
    <t>Civil szervezetek működési támogatása</t>
  </si>
  <si>
    <t xml:space="preserve">                  </t>
  </si>
  <si>
    <t>községgazd.</t>
  </si>
  <si>
    <t>2.oldal</t>
  </si>
  <si>
    <t>folyóiratok</t>
  </si>
  <si>
    <t>Készletek összesen</t>
  </si>
  <si>
    <t>Komm.szolgáltatás</t>
  </si>
  <si>
    <t>ÁFA</t>
  </si>
  <si>
    <t>Szociális étkeztetés</t>
  </si>
  <si>
    <t>Köztemető fenntartás és működtetés</t>
  </si>
  <si>
    <t>FELHALMOZÁSI CÉLÚ BEVÉTELEK</t>
  </si>
  <si>
    <t xml:space="preserve">     </t>
  </si>
  <si>
    <t>CÍM          ALCÍM</t>
  </si>
  <si>
    <t>SKTC Sümeg</t>
  </si>
  <si>
    <t>közvilágítás fenntartásának támogatása</t>
  </si>
  <si>
    <t>közutak fenntartásának támogatása</t>
  </si>
  <si>
    <t>Járóbeteg</t>
  </si>
  <si>
    <t>ÖSSZESÍTETT (MÉRLEGSZERŰ) ELŐIRÁNYZATA</t>
  </si>
  <si>
    <t>MŰKÖDÉSI BEVÉTELEK ÖSSZESÍTETT ELŐIRÁNYZATA</t>
  </si>
  <si>
    <t>Ellátottak pénzbeni juttatásai</t>
  </si>
  <si>
    <t>Támogatásértékű működési kiadások</t>
  </si>
  <si>
    <t>Tűzoltó Köztestület</t>
  </si>
  <si>
    <t>Egyéb önkormányzati feladatok támogatása</t>
  </si>
  <si>
    <t>018010</t>
  </si>
  <si>
    <t>DOLOGI KIADÁSOK Ö.</t>
  </si>
  <si>
    <t>013320</t>
  </si>
  <si>
    <t>082063</t>
  </si>
  <si>
    <t>051030</t>
  </si>
  <si>
    <t>011130</t>
  </si>
  <si>
    <t>064010</t>
  </si>
  <si>
    <t>066020</t>
  </si>
  <si>
    <t>082044</t>
  </si>
  <si>
    <t>082091</t>
  </si>
  <si>
    <t>066020 Községgazdálkodás</t>
  </si>
  <si>
    <t>107051</t>
  </si>
  <si>
    <t>107055</t>
  </si>
  <si>
    <t>Megnevezés</t>
  </si>
  <si>
    <t>Összesen</t>
  </si>
  <si>
    <t>Közhatalmi bevételek</t>
  </si>
  <si>
    <t>Pénzeszköz átvétel</t>
  </si>
  <si>
    <t>Tárgyi eszköz értékesítés</t>
  </si>
  <si>
    <t>Személyi juttatások</t>
  </si>
  <si>
    <t>Tartalék</t>
  </si>
  <si>
    <t>Működési bevételek</t>
  </si>
  <si>
    <t>Költségvetési támogatások</t>
  </si>
  <si>
    <t>Előző évi pénzmaradvány</t>
  </si>
  <si>
    <t>ÁH-on belüli megelőlegezés</t>
  </si>
  <si>
    <t>Dologi kiadások</t>
  </si>
  <si>
    <t>ÁH-on belüli megelőlegezés visszafiz.</t>
  </si>
  <si>
    <t>Beruházások</t>
  </si>
  <si>
    <t>Felújítások</t>
  </si>
  <si>
    <t>Pénzeszköz átadások</t>
  </si>
  <si>
    <t>Munkaadót terhelő járulékok</t>
  </si>
  <si>
    <t>066010</t>
  </si>
  <si>
    <t>045160</t>
  </si>
  <si>
    <t>közutak</t>
  </si>
  <si>
    <t>zöldterület</t>
  </si>
  <si>
    <t>múz.kiál.tev.</t>
  </si>
  <si>
    <t>közműv.</t>
  </si>
  <si>
    <t>Falugondnoki szolgáltatás</t>
  </si>
  <si>
    <t>Köztemető fenntartás, műk.</t>
  </si>
  <si>
    <t>Önk.és társ. ált. igazg.tev.</t>
  </si>
  <si>
    <t>Ktgvetési tám.</t>
  </si>
  <si>
    <t>Pénzeszk. átvét.</t>
  </si>
  <si>
    <t>900020</t>
  </si>
  <si>
    <t>Kamatbevételek</t>
  </si>
  <si>
    <t>Város és községgazd.</t>
  </si>
  <si>
    <t>Bérleti díjak</t>
  </si>
  <si>
    <t>Múzeumi kiállítási tev.</t>
  </si>
  <si>
    <t>Belépődíjak</t>
  </si>
  <si>
    <t>ÖSSZESEN</t>
  </si>
  <si>
    <t>Iparűzési adó</t>
  </si>
  <si>
    <t>Gépjárműadó 40% önk.megillető</t>
  </si>
  <si>
    <t>Késedelmi pótlék bevétel</t>
  </si>
  <si>
    <t>Lakott külterülettel kapcsolatos feladatok</t>
  </si>
  <si>
    <t>Kiegészítés adóerőképesség alapján</t>
  </si>
  <si>
    <t>Kulturális feladatok támogatása</t>
  </si>
  <si>
    <t>Önkorm. elszám. kp-i ktgv-sel</t>
  </si>
  <si>
    <t>Közhatalmi bev.</t>
  </si>
  <si>
    <t>Intézményi bev.</t>
  </si>
  <si>
    <t>Szolgáltatások össz.</t>
  </si>
  <si>
    <t>Közvilágítás</t>
  </si>
  <si>
    <t>Zöldterület-kezelés</t>
  </si>
  <si>
    <t>Város és községgazd. szolg.</t>
  </si>
  <si>
    <t>Térítési díjak</t>
  </si>
  <si>
    <t>Alapilletmény</t>
  </si>
  <si>
    <t>Ajándékutalvány</t>
  </si>
  <si>
    <t>igazg.tev.</t>
  </si>
  <si>
    <t>EHO</t>
  </si>
  <si>
    <t>SZJA</t>
  </si>
  <si>
    <t>Munkaruha</t>
  </si>
  <si>
    <t>Irodaszer, nyomtatvány</t>
  </si>
  <si>
    <t>Könyv, folyóirat</t>
  </si>
  <si>
    <t>Hajtó és kenőanyagok</t>
  </si>
  <si>
    <t>Kisértékű eszközök</t>
  </si>
  <si>
    <t>Üzemeltetési anyagok</t>
  </si>
  <si>
    <t>Egyéb anyagok</t>
  </si>
  <si>
    <t>Telefondíj</t>
  </si>
  <si>
    <t>Internetdíj</t>
  </si>
  <si>
    <t>Vásárolt élelmezés</t>
  </si>
  <si>
    <t>Szállítási szolgáltatás</t>
  </si>
  <si>
    <t>Gázenergia</t>
  </si>
  <si>
    <t>Villamosenergia</t>
  </si>
  <si>
    <t>Karbantartás, kisjavítás</t>
  </si>
  <si>
    <t>Egyéb szolgáltatás</t>
  </si>
  <si>
    <t>Biztosítási díjak</t>
  </si>
  <si>
    <t>Egyéb dologi kiadás</t>
  </si>
  <si>
    <t>Szakmai tev. segítő szolg.</t>
  </si>
  <si>
    <t>Postaköltség</t>
  </si>
  <si>
    <t>szoc.étkez.</t>
  </si>
  <si>
    <t>falugond.sz.</t>
  </si>
  <si>
    <t>Tagdíj önk. ig. feladatokra</t>
  </si>
  <si>
    <t>Tagdíj Sümegnek</t>
  </si>
  <si>
    <t>Orvosi ügyelet</t>
  </si>
  <si>
    <t>Tagdíj</t>
  </si>
  <si>
    <t>Szociális Társulás</t>
  </si>
  <si>
    <t>Sajátos bevételek</t>
  </si>
  <si>
    <t>Költsgv.bevételek</t>
  </si>
  <si>
    <t>T.eszköz ért.</t>
  </si>
  <si>
    <t>Pénzmaradvány</t>
  </si>
  <si>
    <t xml:space="preserve">  Összesen</t>
  </si>
  <si>
    <t>ei.</t>
  </si>
  <si>
    <t>082091 Közművelődés</t>
  </si>
  <si>
    <t>Pénzeszk.átvétel</t>
  </si>
  <si>
    <t>Beruházás</t>
  </si>
  <si>
    <t>Felújítás</t>
  </si>
  <si>
    <t>Pénzeszk. átadás</t>
  </si>
  <si>
    <t>Hitel</t>
  </si>
  <si>
    <t>FELHALMOZÁS CÉLÚ KIADÁSOK</t>
  </si>
  <si>
    <t>INTÉZMÉNYI MŰKÖDÉSI BEVÉTELEK</t>
  </si>
  <si>
    <t>Forint</t>
  </si>
  <si>
    <t>KÖZHATALMI BEVÉTELEK</t>
  </si>
  <si>
    <t>TÁMOGATÁSÉRTÉKŰ MŰKÖDÉSI BEVÉTELEK</t>
  </si>
  <si>
    <t>Szociális feladatok egyéb támogatása</t>
  </si>
  <si>
    <t>SZEMÉLYI JUTTATÁSOK, MUNKAADÓT TERHELŐ JÁRULÉKOK ÉS DOLOGI KIADÁSOK</t>
  </si>
  <si>
    <t>TÁMOGATÁSÉRTÉKŰ MŰKÖDÉSI KIADÁSOK</t>
  </si>
  <si>
    <t>Pm. költségátalány</t>
  </si>
  <si>
    <t>Támogatásértékű működési bevétel</t>
  </si>
  <si>
    <t>107060</t>
  </si>
  <si>
    <t>Közvetített szolg. áh-on kívülről</t>
  </si>
  <si>
    <t>köztemető fenntartásának támogatása</t>
  </si>
  <si>
    <t>Táppénz</t>
  </si>
  <si>
    <t>Közalapítvány, Bazsi</t>
  </si>
  <si>
    <t>Megbízási díj</t>
  </si>
  <si>
    <t>041237</t>
  </si>
  <si>
    <t>közfogl. mintap.</t>
  </si>
  <si>
    <t>Közfoglalkoztatási mintaprogram</t>
  </si>
  <si>
    <t>Közfoglalk. mintaprogram</t>
  </si>
  <si>
    <t>Műk. pénzmaradvány</t>
  </si>
  <si>
    <t>Sírhelymegváltás</t>
  </si>
  <si>
    <t>Termékértékesítés</t>
  </si>
  <si>
    <t>Kommunális adó</t>
  </si>
  <si>
    <t>zöldterület-kezeléssel kapcs. feladatok</t>
  </si>
  <si>
    <t>Önk. funkcióira nem sorolh. bev. áh-n kívülről</t>
  </si>
  <si>
    <t>Önkorm. elszámolásai a központi ktgvetéssel</t>
  </si>
  <si>
    <t>Település-üzemeltetéshez kapcsolodó feladatok</t>
  </si>
  <si>
    <t>Önk. és társulásaik ált. igazg. tev.</t>
  </si>
  <si>
    <t>1628 Ft/fő/év</t>
  </si>
  <si>
    <t>4711 Ft/fő/év</t>
  </si>
  <si>
    <t>Cafeteria</t>
  </si>
  <si>
    <t>közvilágítás</t>
  </si>
  <si>
    <t>hulladék kez.</t>
  </si>
  <si>
    <t>könyvtári tev.</t>
  </si>
  <si>
    <t>M.ADÓT TERH. JÁRULÉKOK</t>
  </si>
  <si>
    <t>SZEMÉLYI JUTTATÁSOK</t>
  </si>
  <si>
    <t>50000 Ft/fő/év</t>
  </si>
  <si>
    <t>Szochoa.</t>
  </si>
  <si>
    <t>Víz- és csatornadíjak</t>
  </si>
  <si>
    <t>018030</t>
  </si>
  <si>
    <t>041233</t>
  </si>
  <si>
    <t>Védőnői szolgálat</t>
  </si>
  <si>
    <t>Sümeg Önkormányzat</t>
  </si>
  <si>
    <t>Támogatási célú finansz. műv.</t>
  </si>
  <si>
    <t>Önkorm. bev. áh-on kívülről</t>
  </si>
  <si>
    <t>018030 Tám. finansz. műv.</t>
  </si>
  <si>
    <t>Polgármesteri illetmény támogatása</t>
  </si>
  <si>
    <t>8fő</t>
  </si>
  <si>
    <t>Érdekeltségnöv. tám. 2017.évi</t>
  </si>
  <si>
    <t>011130 Önkorm. Igazg. tevék.</t>
  </si>
  <si>
    <t>Gógánfai KÖH</t>
  </si>
  <si>
    <t>Arculati kézik.</t>
  </si>
  <si>
    <t>közlekedési ktsgtér.</t>
  </si>
  <si>
    <t>369Ft/fő</t>
  </si>
  <si>
    <t>83Ft/fő</t>
  </si>
  <si>
    <t>1612Ft/fő</t>
  </si>
  <si>
    <t>382Ft/fő</t>
  </si>
  <si>
    <t>350Ft/fő</t>
  </si>
  <si>
    <t>Közös Hiv.</t>
  </si>
  <si>
    <t>Középület felújítás</t>
  </si>
  <si>
    <t>011130 Önk. igazgatási tev.</t>
  </si>
  <si>
    <t>módosított</t>
  </si>
  <si>
    <t>Egyéb működési bevételek</t>
  </si>
  <si>
    <t>Talajterhelési díj</t>
  </si>
  <si>
    <t>MVH földalapú támogatás</t>
  </si>
  <si>
    <t>Diákmunka támogatás</t>
  </si>
  <si>
    <t>Elszámolásból származó bevételek</t>
  </si>
  <si>
    <t>Szociális tüzifa kegészítő támogatása</t>
  </si>
  <si>
    <t>Bérkompenzáció támogatása</t>
  </si>
  <si>
    <t>hossz. közf</t>
  </si>
  <si>
    <t>Választott tiszt. jutt.</t>
  </si>
  <si>
    <t>Közv. szolg. áh-on kív.</t>
  </si>
  <si>
    <t>Kamatkiadás</t>
  </si>
  <si>
    <t>Betegszabadság</t>
  </si>
  <si>
    <t>Bérkompenzáció</t>
  </si>
  <si>
    <t>mód</t>
  </si>
  <si>
    <t>Eszköz értékesítés</t>
  </si>
  <si>
    <t>018010 Érdekeltségnövelő tám.</t>
  </si>
  <si>
    <t>Önjáró fűkasza</t>
  </si>
  <si>
    <t>Vízitársulás</t>
  </si>
  <si>
    <t>Lakossági víz-csatorna támogatás átadása</t>
  </si>
  <si>
    <t>Lakossági víz- csatornaszolg. támogatása</t>
  </si>
  <si>
    <t>Előző évi elszámolásból származó visszafiz.</t>
  </si>
  <si>
    <t>2. melléklet Bazsi Község Önkormányzat Képviselő-testületének  1/2018.(III. 2.) önkormányzati rendelethez</t>
  </si>
  <si>
    <t>I. módosítás</t>
  </si>
  <si>
    <t>3. melléklet Bazsi Község Önkormányzat Képviselő-testületének  1/2018.(III. 2.) önkormányzati rendelethez</t>
  </si>
  <si>
    <t>4. melléklet Bazsi Község Önkormányzat Képviselő-testületének  1/2018 (III. 2.) önkormányzati rendelethez</t>
  </si>
  <si>
    <t>5. melléklet Bazsi Község Önkormányzat Képviselő-testületének  1/2018.(III. 2.) önkormányzati rendelethez</t>
  </si>
  <si>
    <t>6. melléklet Bazsi Község Önkormányzat Képviselő-testületének  1/2018.  (III. 2.) önkormányzati rendelethez</t>
  </si>
  <si>
    <t>10. melléklet Bazsi Község Önkormányzat Képviselő-testületének  1/2018.(III. 2.) önkormányzati rendelethez</t>
  </si>
  <si>
    <t>ELLÁTOTTAK PÉNZBENI JUTTATÁSAI</t>
  </si>
  <si>
    <t>I.Önkorm.</t>
  </si>
  <si>
    <t>Egyéb szoc. pénzbeli és term. ellátás</t>
  </si>
  <si>
    <t>Települési támogatás</t>
  </si>
  <si>
    <t>Iskolakezdési tám.</t>
  </si>
  <si>
    <t>9. melléklet Bazsi Község Önkormányzat Képviselő-testületének  1/2018. (III. 2.) önkormányzati rendelethez</t>
  </si>
  <si>
    <t>11. melléklet Bazsi Község Önkormányzat Képviselő-testületének 1/2018.(III. 2.) önkormányzati rendelethez</t>
  </si>
  <si>
    <t>12. melléklet Bazsi Község Önkormányzat Képviselő-testületének 1/2018.(III. 2.) önkormányzati rendelethez</t>
  </si>
  <si>
    <t>ÉVES LÉTSZÁMKERET</t>
  </si>
  <si>
    <t>Fő</t>
  </si>
  <si>
    <t>CÍM       ALCÍM</t>
  </si>
  <si>
    <t>Teljes munkaidős</t>
  </si>
  <si>
    <t>Részmunkaidős</t>
  </si>
  <si>
    <t>Külső mvállaló.</t>
  </si>
  <si>
    <t>Önk. és társ. ig. tev.</t>
  </si>
  <si>
    <t xml:space="preserve">polgármester       </t>
  </si>
  <si>
    <t>alpolgármester</t>
  </si>
  <si>
    <t>képviselők</t>
  </si>
  <si>
    <t>Közfoglalkoztatás</t>
  </si>
  <si>
    <t>közfoglalkoztatottak</t>
  </si>
  <si>
    <t>Mtv.fogl.</t>
  </si>
  <si>
    <t>Községgazdálkodás</t>
  </si>
  <si>
    <t>karbantartó</t>
  </si>
  <si>
    <t>hivatalsegéd</t>
  </si>
  <si>
    <t>Könyvtári szolg.</t>
  </si>
  <si>
    <t>könyvtáros</t>
  </si>
  <si>
    <t>Falugondnoki szolg.</t>
  </si>
  <si>
    <t>falugondnok</t>
  </si>
  <si>
    <t>13. melléklet Bazsi Község Önkormányzat Képviselő-testületének  1/2018. (III. 2.) önkormányzati rendelethez</t>
  </si>
  <si>
    <t>CÍMREND</t>
  </si>
  <si>
    <t>Alkalmazott kormányzati funkciók</t>
  </si>
  <si>
    <t>Önkormányzatok és társulásaik általános igazgatási tevékenysége</t>
  </si>
  <si>
    <t>013350</t>
  </si>
  <si>
    <t>Az önkormányzati vagyonnal való gazdálkodással kapcsolatos feladatok</t>
  </si>
  <si>
    <t>Önkormányzatok elszámolásai a központi költségvetéssel</t>
  </si>
  <si>
    <t>Támogatási célú finanszírozási műveletek</t>
  </si>
  <si>
    <t>041232</t>
  </si>
  <si>
    <t>Start-munka program - Téli közfoglalkoztatás</t>
  </si>
  <si>
    <t>Hosszabb időtartamú közfoglalkoztatás</t>
  </si>
  <si>
    <t>Közutak, hidak, alagutak üzemeltetési, fenntartása</t>
  </si>
  <si>
    <t>Nem veszélyes települési hulladék begyűjtése, szállítása</t>
  </si>
  <si>
    <t>Város és községgazdálkodási szolgáltatások</t>
  </si>
  <si>
    <t>072111</t>
  </si>
  <si>
    <t>Háziorvosi alapellátás</t>
  </si>
  <si>
    <t>072112</t>
  </si>
  <si>
    <t>Háziorvosi ügyeleti ellátás</t>
  </si>
  <si>
    <t>Könyvtári szolgáltatások</t>
  </si>
  <si>
    <t>Múzeumi kiállítási tevékenység</t>
  </si>
  <si>
    <t>Közművelődés - közösségi és társadalmi részvétel fejlesztése</t>
  </si>
  <si>
    <t>082092</t>
  </si>
  <si>
    <t>Közművelődés - hagyományos közösségi kulturális értékek gondozása</t>
  </si>
  <si>
    <t>101150</t>
  </si>
  <si>
    <t>Betegséggel kapcsolatos pénzbeli ellátások, támogatások</t>
  </si>
  <si>
    <t>104051</t>
  </si>
  <si>
    <t>Gyermekvédelmi pénzbeli és természetbeni ellátások</t>
  </si>
  <si>
    <t>Egyéb szociális pénzbeli és természetbeni ellátások, támogatások</t>
  </si>
  <si>
    <t>Önkormányzatok funkcióira nem sorolható bevételei áh-on kívülről</t>
  </si>
  <si>
    <t>1. melléklet Bazsi Község Önkormányzata Képviselő-testületének 1/2018.(III.2.) önkormányzati rendelethez</t>
  </si>
  <si>
    <t>II. módosítás</t>
  </si>
  <si>
    <t>H</t>
  </si>
  <si>
    <t>Hosszab. Időtart. közfogl.</t>
  </si>
  <si>
    <t>Önk.elsz. kp-i ktgv-sel (Erzsébet utv.)</t>
  </si>
  <si>
    <t>Hosszabb időtart. közfogl.</t>
  </si>
  <si>
    <t>Szociális tűzifa</t>
  </si>
  <si>
    <t>Rezsicsökkentés</t>
  </si>
  <si>
    <t>Szociális ágazati pótlék</t>
  </si>
  <si>
    <t>Önk.elsz.</t>
  </si>
  <si>
    <t>egyéb.szoc.ell</t>
  </si>
  <si>
    <t>Előző évről áthúz. caf.</t>
  </si>
  <si>
    <t>önk.elsz.</t>
  </si>
  <si>
    <t>egyéb szoc.ell</t>
  </si>
  <si>
    <t>8. melléklet Bazsi Község Önkormányzat Képviselő-testületének  I/2018.(III.2.) önkormányzati rendelethez</t>
  </si>
  <si>
    <t>BAZSI KÖZSÉG ÖNKORMÁNYZAT</t>
  </si>
  <si>
    <t>Személyi juttatások, munkaadót terhelő járulékok és dologi kiadások összesített előirányzata</t>
  </si>
  <si>
    <t>személyi juttatások</t>
  </si>
  <si>
    <t>m.adót terh. járulék</t>
  </si>
  <si>
    <t>dologi kiadások</t>
  </si>
  <si>
    <t>Önk. és társulások igazg. tev.</t>
  </si>
  <si>
    <t>Önk. elsz. kp-i költségvetéssel</t>
  </si>
  <si>
    <t>Hosszabb időtartamú közfogl.</t>
  </si>
  <si>
    <t>Közutak fenntartása</t>
  </si>
  <si>
    <t>Települési hulladékkezelés</t>
  </si>
  <si>
    <t>Könyvtári tevékenység</t>
  </si>
  <si>
    <t>Közművelődés</t>
  </si>
  <si>
    <t>Egyéb szoc. Ellátás</t>
  </si>
  <si>
    <t>7. melléklet Bazsi Község Önkormányzat Képviselő-testületének 1/2018.(III.2.) önkormányzati rendelethez</t>
  </si>
  <si>
    <t>eredeti</t>
  </si>
  <si>
    <t>Önk.elsz kp-i költségvetéssel (családi tám.)</t>
  </si>
  <si>
    <t>zártkert pályázat</t>
  </si>
  <si>
    <t xml:space="preserve">Ingatlanvásárlás </t>
  </si>
  <si>
    <t>Polgármesteri hivatal felújítás</t>
  </si>
  <si>
    <t>041237 közfogl.mintaprogram</t>
  </si>
  <si>
    <t>tárgyi eszköz értékesítés</t>
  </si>
  <si>
    <t>"1. melléklet Bazsi Község Önkormányzat Képviselő-testületének  4/2019.(V.30.) önkormányzati rendelethez"</t>
  </si>
  <si>
    <t>"2. melléklet Bazsi Község Önkormányzat Képviselő-testületének  4/2019.(V.30.) önkormányzati rendelethez"</t>
  </si>
  <si>
    <t>"3. melléklet Bazsi Község Önkormányzat Képviselő-testületének  4/2019.(V.30.) önkormányzati rendelethez"</t>
  </si>
  <si>
    <t>"4. melléklet Bazsi Község Önkormányzat Képviselő-testületének  4/2019.(V.30.) önkormányzati rendelethez"</t>
  </si>
  <si>
    <t>"5. melléklet Bazsi Község Önkormányzat Képviselő-testületének  4/2019.(V.30.) önkormányzati rendelethez"</t>
  </si>
  <si>
    <t>"6. melléklet Bazsi Község Önkormányzat Képviselő-testületének 4/2019.(V.30.) önkormányzati rendelethez"</t>
  </si>
  <si>
    <t>"7. melléklet Bazsi Község Önkormányzat Képviselő-testületének  4/2019.(V.30.) önkormányzati rendelethez"</t>
  </si>
  <si>
    <t>"8. melléklet Bazsi Község Önkormányzat Képviselő-testületének 4/2019.(V.30.) önkormányzati rendelethez</t>
  </si>
  <si>
    <t>"9. melléklet Bazsi Község Önkormányzat Képviselő-testületének  4/2019.(V.30.) önkormányzati rendelethez"</t>
  </si>
  <si>
    <t>"10. melléklet Bazsi Község Önkormányzat Képviselő-testületének 4/2019.(V.30.) önkormányzati rendelethez"</t>
  </si>
  <si>
    <t>"11. melléklet Bazsi Község Önkormányzat Képviselő-testületének 4/2019.(V.30.) önkormányzati rendelethez"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</si>
</sst>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34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color indexed="16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8"/>
      <name val="Arial CE"/>
      <charset val="238"/>
    </font>
    <font>
      <sz val="9"/>
      <name val="Arial CE"/>
      <family val="2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b/>
      <i/>
      <sz val="9"/>
      <name val="Arial CE"/>
      <charset val="238"/>
    </font>
    <font>
      <sz val="8"/>
      <name val="Arial CE"/>
      <family val="2"/>
      <charset val="238"/>
    </font>
    <font>
      <i/>
      <sz val="10"/>
      <name val="Arial CE"/>
      <charset val="238"/>
    </font>
    <font>
      <sz val="7"/>
      <name val="Arial CE"/>
      <family val="2"/>
      <charset val="238"/>
    </font>
    <font>
      <b/>
      <sz val="10"/>
      <name val="Arial"/>
      <family val="2"/>
      <charset val="238"/>
    </font>
    <font>
      <i/>
      <sz val="8"/>
      <name val="Arial CE"/>
      <charset val="238"/>
    </font>
    <font>
      <b/>
      <i/>
      <sz val="9"/>
      <name val="Arial CE"/>
      <family val="2"/>
      <charset val="238"/>
    </font>
    <font>
      <sz val="8.8000000000000007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1"/>
      <name val="Arial CE"/>
      <charset val="238"/>
    </font>
    <font>
      <b/>
      <sz val="7"/>
      <name val="Arial CE"/>
      <charset val="238"/>
    </font>
    <font>
      <i/>
      <sz val="9"/>
      <name val="Arial CE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1">
    <xf numFmtId="0" fontId="0" fillId="0" borderId="0" xfId="0"/>
    <xf numFmtId="0" fontId="0" fillId="0" borderId="0" xfId="0" applyBorder="1"/>
    <xf numFmtId="0" fontId="0" fillId="0" borderId="2" xfId="0" applyBorder="1"/>
    <xf numFmtId="0" fontId="2" fillId="0" borderId="2" xfId="0" applyFont="1" applyBorder="1"/>
    <xf numFmtId="0" fontId="2" fillId="0" borderId="0" xfId="0" applyFont="1"/>
    <xf numFmtId="0" fontId="0" fillId="0" borderId="0" xfId="0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0" fillId="0" borderId="12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2" xfId="0" applyFont="1" applyBorder="1"/>
    <xf numFmtId="0" fontId="2" fillId="0" borderId="4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6" xfId="0" applyBorder="1"/>
    <xf numFmtId="0" fontId="0" fillId="0" borderId="25" xfId="0" applyBorder="1"/>
    <xf numFmtId="0" fontId="3" fillId="0" borderId="7" xfId="0" applyFont="1" applyBorder="1"/>
    <xf numFmtId="0" fontId="3" fillId="0" borderId="8" xfId="0" applyFont="1" applyBorder="1"/>
    <xf numFmtId="0" fontId="3" fillId="0" borderId="30" xfId="0" applyFont="1" applyBorder="1"/>
    <xf numFmtId="0" fontId="3" fillId="0" borderId="31" xfId="0" applyFont="1" applyBorder="1"/>
    <xf numFmtId="0" fontId="6" fillId="0" borderId="2" xfId="0" applyFont="1" applyBorder="1"/>
    <xf numFmtId="0" fontId="3" fillId="0" borderId="34" xfId="0" applyFont="1" applyBorder="1"/>
    <xf numFmtId="0" fontId="3" fillId="0" borderId="35" xfId="0" applyFont="1" applyBorder="1" applyAlignment="1">
      <alignment horizontal="center"/>
    </xf>
    <xf numFmtId="0" fontId="2" fillId="0" borderId="15" xfId="0" applyFont="1" applyBorder="1"/>
    <xf numFmtId="0" fontId="2" fillId="0" borderId="17" xfId="0" applyFont="1" applyBorder="1"/>
    <xf numFmtId="0" fontId="1" fillId="0" borderId="0" xfId="0" applyFont="1"/>
    <xf numFmtId="0" fontId="2" fillId="0" borderId="16" xfId="0" applyFont="1" applyBorder="1"/>
    <xf numFmtId="0" fontId="0" fillId="0" borderId="43" xfId="0" applyBorder="1"/>
    <xf numFmtId="0" fontId="9" fillId="0" borderId="2" xfId="0" applyFont="1" applyBorder="1"/>
    <xf numFmtId="0" fontId="0" fillId="0" borderId="16" xfId="0" applyBorder="1"/>
    <xf numFmtId="0" fontId="12" fillId="0" borderId="0" xfId="0" applyFont="1"/>
    <xf numFmtId="0" fontId="4" fillId="0" borderId="0" xfId="0" applyFont="1"/>
    <xf numFmtId="0" fontId="0" fillId="0" borderId="57" xfId="0" applyBorder="1"/>
    <xf numFmtId="0" fontId="0" fillId="0" borderId="58" xfId="0" applyBorder="1"/>
    <xf numFmtId="0" fontId="6" fillId="0" borderId="59" xfId="0" applyFont="1" applyBorder="1"/>
    <xf numFmtId="0" fontId="2" fillId="0" borderId="52" xfId="0" applyFont="1" applyBorder="1"/>
    <xf numFmtId="0" fontId="2" fillId="0" borderId="25" xfId="0" applyFont="1" applyBorder="1"/>
    <xf numFmtId="0" fontId="9" fillId="0" borderId="27" xfId="0" applyFont="1" applyBorder="1"/>
    <xf numFmtId="0" fontId="2" fillId="0" borderId="19" xfId="0" applyFont="1" applyBorder="1"/>
    <xf numFmtId="0" fontId="2" fillId="0" borderId="43" xfId="0" applyFont="1" applyBorder="1"/>
    <xf numFmtId="0" fontId="0" fillId="0" borderId="39" xfId="0" applyBorder="1"/>
    <xf numFmtId="0" fontId="0" fillId="0" borderId="29" xfId="0" applyBorder="1"/>
    <xf numFmtId="0" fontId="0" fillId="0" borderId="10" xfId="0" applyBorder="1"/>
    <xf numFmtId="0" fontId="14" fillId="0" borderId="2" xfId="0" applyFont="1" applyBorder="1"/>
    <xf numFmtId="0" fontId="14" fillId="0" borderId="12" xfId="0" applyFont="1" applyBorder="1"/>
    <xf numFmtId="0" fontId="0" fillId="0" borderId="12" xfId="0" applyBorder="1"/>
    <xf numFmtId="0" fontId="0" fillId="0" borderId="37" xfId="0" applyBorder="1"/>
    <xf numFmtId="0" fontId="0" fillId="0" borderId="11" xfId="0" applyBorder="1"/>
    <xf numFmtId="0" fontId="0" fillId="0" borderId="51" xfId="0" applyBorder="1"/>
    <xf numFmtId="0" fontId="0" fillId="0" borderId="52" xfId="0" applyBorder="1"/>
    <xf numFmtId="0" fontId="0" fillId="0" borderId="61" xfId="0" applyBorder="1"/>
    <xf numFmtId="0" fontId="12" fillId="0" borderId="0" xfId="0" applyFont="1" applyBorder="1"/>
    <xf numFmtId="0" fontId="4" fillId="0" borderId="0" xfId="0" applyFont="1" applyBorder="1"/>
    <xf numFmtId="0" fontId="6" fillId="0" borderId="49" xfId="0" applyFont="1" applyBorder="1"/>
    <xf numFmtId="0" fontId="9" fillId="0" borderId="28" xfId="0" applyFont="1" applyBorder="1"/>
    <xf numFmtId="0" fontId="0" fillId="0" borderId="8" xfId="0" applyBorder="1"/>
    <xf numFmtId="0" fontId="0" fillId="0" borderId="35" xfId="0" applyBorder="1"/>
    <xf numFmtId="0" fontId="0" fillId="0" borderId="36" xfId="0" applyBorder="1"/>
    <xf numFmtId="0" fontId="15" fillId="0" borderId="13" xfId="0" applyFont="1" applyBorder="1"/>
    <xf numFmtId="0" fontId="15" fillId="0" borderId="63" xfId="0" applyFont="1" applyBorder="1"/>
    <xf numFmtId="0" fontId="15" fillId="0" borderId="2" xfId="0" applyFont="1" applyBorder="1"/>
    <xf numFmtId="0" fontId="15" fillId="0" borderId="12" xfId="0" applyFont="1" applyBorder="1"/>
    <xf numFmtId="0" fontId="2" fillId="0" borderId="37" xfId="0" applyFont="1" applyBorder="1"/>
    <xf numFmtId="0" fontId="0" fillId="0" borderId="63" xfId="0" applyBorder="1"/>
    <xf numFmtId="0" fontId="6" fillId="0" borderId="63" xfId="0" applyFont="1" applyBorder="1"/>
    <xf numFmtId="0" fontId="6" fillId="0" borderId="12" xfId="0" applyFont="1" applyBorder="1"/>
    <xf numFmtId="0" fontId="0" fillId="0" borderId="63" xfId="0" applyFill="1" applyBorder="1"/>
    <xf numFmtId="0" fontId="16" fillId="0" borderId="2" xfId="0" applyFont="1" applyBorder="1"/>
    <xf numFmtId="0" fontId="16" fillId="0" borderId="12" xfId="0" applyFont="1" applyBorder="1"/>
    <xf numFmtId="0" fontId="16" fillId="0" borderId="63" xfId="0" applyFont="1" applyBorder="1"/>
    <xf numFmtId="0" fontId="17" fillId="0" borderId="13" xfId="0" applyFont="1" applyBorder="1"/>
    <xf numFmtId="0" fontId="4" fillId="0" borderId="13" xfId="0" applyFont="1" applyBorder="1"/>
    <xf numFmtId="0" fontId="0" fillId="0" borderId="65" xfId="0" applyBorder="1"/>
    <xf numFmtId="0" fontId="4" fillId="0" borderId="15" xfId="0" applyFont="1" applyBorder="1"/>
    <xf numFmtId="0" fontId="4" fillId="0" borderId="16" xfId="0" applyFont="1" applyBorder="1" applyAlignment="1">
      <alignment horizontal="right"/>
    </xf>
    <xf numFmtId="0" fontId="4" fillId="0" borderId="16" xfId="0" applyFont="1" applyBorder="1"/>
    <xf numFmtId="0" fontId="4" fillId="0" borderId="17" xfId="0" applyFont="1" applyBorder="1"/>
    <xf numFmtId="0" fontId="9" fillId="0" borderId="47" xfId="0" applyFont="1" applyBorder="1" applyAlignment="1">
      <alignment horizontal="center"/>
    </xf>
    <xf numFmtId="0" fontId="2" fillId="0" borderId="55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66" xfId="0" applyFont="1" applyBorder="1"/>
    <xf numFmtId="0" fontId="2" fillId="0" borderId="1" xfId="0" applyFont="1" applyBorder="1"/>
    <xf numFmtId="0" fontId="2" fillId="0" borderId="12" xfId="0" applyFont="1" applyBorder="1"/>
    <xf numFmtId="0" fontId="2" fillId="0" borderId="11" xfId="0" applyFont="1" applyBorder="1"/>
    <xf numFmtId="0" fontId="0" fillId="0" borderId="68" xfId="0" applyBorder="1"/>
    <xf numFmtId="0" fontId="16" fillId="0" borderId="68" xfId="0" applyFont="1" applyBorder="1"/>
    <xf numFmtId="0" fontId="4" fillId="0" borderId="2" xfId="0" applyFont="1" applyBorder="1"/>
    <xf numFmtId="0" fontId="0" fillId="0" borderId="70" xfId="0" applyBorder="1"/>
    <xf numFmtId="0" fontId="4" fillId="0" borderId="68" xfId="0" applyFont="1" applyBorder="1"/>
    <xf numFmtId="0" fontId="0" fillId="0" borderId="31" xfId="0" applyBorder="1"/>
    <xf numFmtId="0" fontId="13" fillId="0" borderId="16" xfId="0" applyFont="1" applyBorder="1"/>
    <xf numFmtId="0" fontId="0" fillId="0" borderId="17" xfId="0" applyBorder="1"/>
    <xf numFmtId="0" fontId="2" fillId="0" borderId="58" xfId="0" applyFont="1" applyBorder="1"/>
    <xf numFmtId="0" fontId="0" fillId="0" borderId="53" xfId="0" applyBorder="1"/>
    <xf numFmtId="0" fontId="0" fillId="0" borderId="6" xfId="0" applyBorder="1" applyAlignment="1">
      <alignment horizontal="right"/>
    </xf>
    <xf numFmtId="0" fontId="0" fillId="0" borderId="50" xfId="0" applyBorder="1"/>
    <xf numFmtId="0" fontId="0" fillId="0" borderId="66" xfId="0" applyBorder="1"/>
    <xf numFmtId="0" fontId="4" fillId="0" borderId="0" xfId="0" applyFont="1" applyAlignment="1">
      <alignment horizontal="right"/>
    </xf>
    <xf numFmtId="0" fontId="4" fillId="0" borderId="57" xfId="0" applyFont="1" applyBorder="1" applyAlignment="1">
      <alignment horizontal="center"/>
    </xf>
    <xf numFmtId="0" fontId="2" fillId="0" borderId="57" xfId="0" applyFont="1" applyBorder="1"/>
    <xf numFmtId="0" fontId="2" fillId="0" borderId="72" xfId="0" applyFont="1" applyBorder="1"/>
    <xf numFmtId="0" fontId="2" fillId="0" borderId="71" xfId="0" applyFont="1" applyBorder="1"/>
    <xf numFmtId="0" fontId="2" fillId="0" borderId="52" xfId="0" applyFont="1" applyBorder="1" applyAlignment="1">
      <alignment horizontal="right"/>
    </xf>
    <xf numFmtId="0" fontId="2" fillId="0" borderId="55" xfId="0" applyFont="1" applyBorder="1"/>
    <xf numFmtId="0" fontId="2" fillId="0" borderId="56" xfId="0" applyFont="1" applyBorder="1"/>
    <xf numFmtId="0" fontId="2" fillId="0" borderId="35" xfId="0" applyFont="1" applyBorder="1"/>
    <xf numFmtId="0" fontId="15" fillId="0" borderId="3" xfId="0" applyFont="1" applyBorder="1"/>
    <xf numFmtId="0" fontId="0" fillId="0" borderId="3" xfId="0" applyBorder="1"/>
    <xf numFmtId="0" fontId="1" fillId="0" borderId="2" xfId="0" applyFont="1" applyBorder="1"/>
    <xf numFmtId="0" fontId="19" fillId="0" borderId="2" xfId="0" applyFont="1" applyBorder="1"/>
    <xf numFmtId="0" fontId="15" fillId="0" borderId="5" xfId="0" applyFont="1" applyBorder="1"/>
    <xf numFmtId="0" fontId="15" fillId="0" borderId="68" xfId="0" applyFont="1" applyBorder="1"/>
    <xf numFmtId="0" fontId="1" fillId="0" borderId="63" xfId="0" applyFont="1" applyBorder="1"/>
    <xf numFmtId="0" fontId="0" fillId="0" borderId="69" xfId="0" applyBorder="1"/>
    <xf numFmtId="0" fontId="0" fillId="0" borderId="34" xfId="0" applyBorder="1"/>
    <xf numFmtId="0" fontId="0" fillId="0" borderId="73" xfId="0" applyBorder="1"/>
    <xf numFmtId="0" fontId="2" fillId="0" borderId="75" xfId="0" applyFont="1" applyBorder="1"/>
    <xf numFmtId="0" fontId="2" fillId="0" borderId="76" xfId="0" applyFont="1" applyBorder="1"/>
    <xf numFmtId="0" fontId="6" fillId="0" borderId="3" xfId="0" applyFont="1" applyBorder="1"/>
    <xf numFmtId="0" fontId="18" fillId="0" borderId="70" xfId="0" applyFont="1" applyBorder="1"/>
    <xf numFmtId="0" fontId="18" fillId="0" borderId="6" xfId="0" applyFont="1" applyBorder="1"/>
    <xf numFmtId="0" fontId="18" fillId="0" borderId="24" xfId="0" applyFont="1" applyBorder="1"/>
    <xf numFmtId="0" fontId="4" fillId="0" borderId="3" xfId="0" applyFont="1" applyBorder="1"/>
    <xf numFmtId="0" fontId="4" fillId="0" borderId="12" xfId="0" applyFont="1" applyBorder="1"/>
    <xf numFmtId="0" fontId="0" fillId="0" borderId="0" xfId="0" applyAlignment="1"/>
    <xf numFmtId="0" fontId="2" fillId="0" borderId="0" xfId="0" applyFont="1" applyAlignment="1"/>
    <xf numFmtId="0" fontId="10" fillId="0" borderId="2" xfId="0" applyFont="1" applyBorder="1"/>
    <xf numFmtId="0" fontId="7" fillId="0" borderId="2" xfId="0" applyFont="1" applyBorder="1"/>
    <xf numFmtId="0" fontId="13" fillId="0" borderId="0" xfId="0" applyFont="1" applyBorder="1"/>
    <xf numFmtId="0" fontId="13" fillId="0" borderId="15" xfId="0" applyFont="1" applyBorder="1"/>
    <xf numFmtId="0" fontId="0" fillId="0" borderId="30" xfId="0" applyBorder="1"/>
    <xf numFmtId="0" fontId="2" fillId="0" borderId="10" xfId="0" applyFont="1" applyBorder="1"/>
    <xf numFmtId="0" fontId="2" fillId="0" borderId="29" xfId="0" applyFont="1" applyBorder="1"/>
    <xf numFmtId="0" fontId="0" fillId="0" borderId="49" xfId="0" applyBorder="1"/>
    <xf numFmtId="0" fontId="0" fillId="0" borderId="59" xfId="0" applyBorder="1"/>
    <xf numFmtId="0" fontId="0" fillId="0" borderId="72" xfId="0" applyBorder="1"/>
    <xf numFmtId="0" fontId="2" fillId="0" borderId="79" xfId="0" applyFont="1" applyBorder="1"/>
    <xf numFmtId="0" fontId="2" fillId="0" borderId="61" xfId="0" applyFont="1" applyBorder="1"/>
    <xf numFmtId="0" fontId="2" fillId="0" borderId="34" xfId="0" applyFont="1" applyBorder="1"/>
    <xf numFmtId="0" fontId="0" fillId="0" borderId="80" xfId="0" applyBorder="1"/>
    <xf numFmtId="0" fontId="0" fillId="0" borderId="79" xfId="0" applyBorder="1"/>
    <xf numFmtId="0" fontId="0" fillId="0" borderId="71" xfId="0" applyBorder="1"/>
    <xf numFmtId="0" fontId="15" fillId="0" borderId="81" xfId="0" applyFont="1" applyBorder="1"/>
    <xf numFmtId="0" fontId="0" fillId="0" borderId="9" xfId="0" applyBorder="1"/>
    <xf numFmtId="0" fontId="0" fillId="0" borderId="64" xfId="0" applyBorder="1" applyAlignment="1">
      <alignment horizontal="left"/>
    </xf>
    <xf numFmtId="0" fontId="0" fillId="0" borderId="24" xfId="0" applyBorder="1"/>
    <xf numFmtId="0" fontId="10" fillId="0" borderId="44" xfId="0" applyFont="1" applyBorder="1" applyAlignment="1">
      <alignment horizontal="left"/>
    </xf>
    <xf numFmtId="0" fontId="18" fillId="0" borderId="63" xfId="0" applyFont="1" applyBorder="1" applyAlignment="1">
      <alignment horizontal="left"/>
    </xf>
    <xf numFmtId="0" fontId="18" fillId="0" borderId="3" xfId="0" applyFont="1" applyBorder="1"/>
    <xf numFmtId="0" fontId="18" fillId="0" borderId="64" xfId="0" applyFont="1" applyBorder="1" applyAlignment="1">
      <alignment horizontal="left"/>
    </xf>
    <xf numFmtId="0" fontId="0" fillId="0" borderId="81" xfId="0" applyBorder="1"/>
    <xf numFmtId="0" fontId="18" fillId="0" borderId="44" xfId="0" applyFont="1" applyBorder="1" applyAlignment="1">
      <alignment horizontal="left"/>
    </xf>
    <xf numFmtId="0" fontId="0" fillId="0" borderId="61" xfId="0" applyBorder="1" applyAlignment="1">
      <alignment horizontal="left"/>
    </xf>
    <xf numFmtId="0" fontId="0" fillId="0" borderId="0" xfId="0" applyBorder="1" applyAlignment="1">
      <alignment horizontal="right"/>
    </xf>
    <xf numFmtId="0" fontId="2" fillId="0" borderId="82" xfId="0" applyFont="1" applyBorder="1" applyAlignment="1">
      <alignment horizontal="left"/>
    </xf>
    <xf numFmtId="0" fontId="2" fillId="0" borderId="83" xfId="0" applyFont="1" applyBorder="1"/>
    <xf numFmtId="0" fontId="2" fillId="0" borderId="53" xfId="0" applyFont="1" applyBorder="1"/>
    <xf numFmtId="0" fontId="0" fillId="0" borderId="63" xfId="0" applyFont="1" applyBorder="1"/>
    <xf numFmtId="0" fontId="4" fillId="0" borderId="0" xfId="0" applyFont="1" applyBorder="1" applyAlignment="1">
      <alignment horizontal="center"/>
    </xf>
    <xf numFmtId="0" fontId="2" fillId="0" borderId="72" xfId="0" applyFont="1" applyBorder="1" applyAlignment="1"/>
    <xf numFmtId="0" fontId="2" fillId="0" borderId="58" xfId="0" applyFont="1" applyBorder="1" applyAlignment="1"/>
    <xf numFmtId="0" fontId="21" fillId="0" borderId="0" xfId="0" applyFont="1" applyBorder="1"/>
    <xf numFmtId="0" fontId="21" fillId="0" borderId="2" xfId="0" applyFont="1" applyBorder="1"/>
    <xf numFmtId="0" fontId="4" fillId="0" borderId="63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24" xfId="0" applyFont="1" applyBorder="1"/>
    <xf numFmtId="0" fontId="11" fillId="0" borderId="41" xfId="0" applyFont="1" applyBorder="1" applyAlignment="1">
      <alignment horizontal="center"/>
    </xf>
    <xf numFmtId="0" fontId="11" fillId="0" borderId="46" xfId="0" applyFont="1" applyBorder="1" applyAlignment="1">
      <alignment horizontal="center"/>
    </xf>
    <xf numFmtId="0" fontId="8" fillId="0" borderId="2" xfId="0" applyFont="1" applyBorder="1"/>
    <xf numFmtId="0" fontId="0" fillId="0" borderId="2" xfId="0" applyFont="1" applyBorder="1"/>
    <xf numFmtId="0" fontId="0" fillId="0" borderId="2" xfId="0" applyFont="1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51" xfId="0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0" fillId="0" borderId="64" xfId="0" applyBorder="1"/>
    <xf numFmtId="0" fontId="0" fillId="0" borderId="6" xfId="0" applyBorder="1" applyAlignment="1">
      <alignment horizontal="center"/>
    </xf>
    <xf numFmtId="0" fontId="3" fillId="0" borderId="0" xfId="0" applyFont="1" applyBorder="1"/>
    <xf numFmtId="0" fontId="2" fillId="0" borderId="63" xfId="0" applyFont="1" applyBorder="1"/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" fontId="5" fillId="0" borderId="37" xfId="0" applyNumberFormat="1" applyFont="1" applyBorder="1"/>
    <xf numFmtId="49" fontId="0" fillId="0" borderId="31" xfId="0" applyNumberFormat="1" applyBorder="1"/>
    <xf numFmtId="49" fontId="16" fillId="0" borderId="2" xfId="0" applyNumberFormat="1" applyFont="1" applyBorder="1" applyAlignment="1">
      <alignment horizontal="left"/>
    </xf>
    <xf numFmtId="49" fontId="16" fillId="0" borderId="2" xfId="0" applyNumberFormat="1" applyFont="1" applyBorder="1"/>
    <xf numFmtId="0" fontId="4" fillId="0" borderId="0" xfId="0" applyFont="1" applyAlignment="1">
      <alignment horizontal="center"/>
    </xf>
    <xf numFmtId="0" fontId="0" fillId="0" borderId="0" xfId="0" applyFont="1"/>
    <xf numFmtId="0" fontId="7" fillId="0" borderId="52" xfId="0" applyFont="1" applyBorder="1" applyAlignment="1">
      <alignment horizontal="center"/>
    </xf>
    <xf numFmtId="0" fontId="4" fillId="0" borderId="6" xfId="0" applyFont="1" applyBorder="1"/>
    <xf numFmtId="165" fontId="2" fillId="0" borderId="19" xfId="1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86" xfId="0" applyFont="1" applyBorder="1"/>
    <xf numFmtId="0" fontId="6" fillId="0" borderId="80" xfId="0" applyFont="1" applyBorder="1"/>
    <xf numFmtId="0" fontId="17" fillId="0" borderId="68" xfId="0" applyFont="1" applyBorder="1"/>
    <xf numFmtId="0" fontId="16" fillId="0" borderId="13" xfId="0" applyFont="1" applyBorder="1" applyAlignment="1">
      <alignment horizontal="left"/>
    </xf>
    <xf numFmtId="3" fontId="17" fillId="0" borderId="37" xfId="0" applyNumberFormat="1" applyFont="1" applyBorder="1"/>
    <xf numFmtId="3" fontId="8" fillId="0" borderId="37" xfId="0" applyNumberFormat="1" applyFont="1" applyBorder="1"/>
    <xf numFmtId="3" fontId="5" fillId="0" borderId="40" xfId="0" applyNumberFormat="1" applyFont="1" applyBorder="1"/>
    <xf numFmtId="3" fontId="8" fillId="0" borderId="41" xfId="0" applyNumberFormat="1" applyFont="1" applyBorder="1"/>
    <xf numFmtId="0" fontId="17" fillId="0" borderId="63" xfId="0" applyFont="1" applyBorder="1"/>
    <xf numFmtId="0" fontId="17" fillId="0" borderId="2" xfId="0" applyFont="1" applyBorder="1"/>
    <xf numFmtId="0" fontId="17" fillId="0" borderId="12" xfId="0" applyFont="1" applyBorder="1"/>
    <xf numFmtId="0" fontId="2" fillId="0" borderId="52" xfId="0" applyFont="1" applyBorder="1" applyAlignment="1">
      <alignment horizontal="left"/>
    </xf>
    <xf numFmtId="0" fontId="2" fillId="0" borderId="62" xfId="0" applyFont="1" applyBorder="1"/>
    <xf numFmtId="0" fontId="0" fillId="0" borderId="47" xfId="0" applyBorder="1"/>
    <xf numFmtId="0" fontId="2" fillId="0" borderId="71" xfId="0" applyFont="1" applyBorder="1" applyAlignment="1"/>
    <xf numFmtId="0" fontId="0" fillId="0" borderId="56" xfId="0" applyBorder="1"/>
    <xf numFmtId="0" fontId="7" fillId="0" borderId="21" xfId="0" applyFont="1" applyBorder="1"/>
    <xf numFmtId="0" fontId="2" fillId="0" borderId="0" xfId="0" applyFont="1" applyBorder="1" applyAlignment="1">
      <alignment horizontal="right"/>
    </xf>
    <xf numFmtId="0" fontId="7" fillId="0" borderId="63" xfId="0" applyFont="1" applyBorder="1"/>
    <xf numFmtId="0" fontId="8" fillId="0" borderId="63" xfId="0" applyFont="1" applyBorder="1"/>
    <xf numFmtId="0" fontId="13" fillId="0" borderId="12" xfId="0" applyFont="1" applyBorder="1"/>
    <xf numFmtId="0" fontId="21" fillId="0" borderId="63" xfId="0" applyFont="1" applyFill="1" applyBorder="1"/>
    <xf numFmtId="0" fontId="21" fillId="0" borderId="12" xfId="0" applyFont="1" applyBorder="1"/>
    <xf numFmtId="0" fontId="5" fillId="0" borderId="63" xfId="0" applyFont="1" applyBorder="1"/>
    <xf numFmtId="0" fontId="4" fillId="0" borderId="64" xfId="0" applyFont="1" applyBorder="1"/>
    <xf numFmtId="0" fontId="4" fillId="0" borderId="51" xfId="0" applyFont="1" applyBorder="1"/>
    <xf numFmtId="3" fontId="5" fillId="0" borderId="37" xfId="0" applyNumberFormat="1" applyFont="1" applyBorder="1" applyAlignment="1">
      <alignment horizontal="right"/>
    </xf>
    <xf numFmtId="3" fontId="5" fillId="0" borderId="11" xfId="0" applyNumberFormat="1" applyFont="1" applyBorder="1"/>
    <xf numFmtId="3" fontId="5" fillId="0" borderId="11" xfId="0" applyNumberFormat="1" applyFont="1" applyBorder="1" applyAlignment="1">
      <alignment horizontal="right"/>
    </xf>
    <xf numFmtId="3" fontId="5" fillId="0" borderId="53" xfId="0" applyNumberFormat="1" applyFont="1" applyBorder="1"/>
    <xf numFmtId="3" fontId="5" fillId="0" borderId="54" xfId="0" applyNumberFormat="1" applyFont="1" applyBorder="1"/>
    <xf numFmtId="3" fontId="5" fillId="0" borderId="38" xfId="0" applyNumberFormat="1" applyFont="1" applyBorder="1"/>
    <xf numFmtId="3" fontId="5" fillId="0" borderId="23" xfId="0" applyNumberFormat="1" applyFont="1" applyBorder="1"/>
    <xf numFmtId="3" fontId="8" fillId="0" borderId="46" xfId="0" applyNumberFormat="1" applyFont="1" applyBorder="1"/>
    <xf numFmtId="49" fontId="5" fillId="0" borderId="63" xfId="0" applyNumberFormat="1" applyFont="1" applyBorder="1" applyAlignment="1">
      <alignment horizontal="left"/>
    </xf>
    <xf numFmtId="0" fontId="5" fillId="0" borderId="64" xfId="0" applyFont="1" applyBorder="1"/>
    <xf numFmtId="0" fontId="5" fillId="0" borderId="6" xfId="0" applyFont="1" applyBorder="1"/>
    <xf numFmtId="0" fontId="8" fillId="0" borderId="15" xfId="0" applyFont="1" applyBorder="1"/>
    <xf numFmtId="0" fontId="13" fillId="0" borderId="60" xfId="0" applyFont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5" fillId="0" borderId="12" xfId="0" applyFont="1" applyBorder="1"/>
    <xf numFmtId="3" fontId="5" fillId="0" borderId="63" xfId="0" applyNumberFormat="1" applyFont="1" applyBorder="1"/>
    <xf numFmtId="3" fontId="5" fillId="0" borderId="64" xfId="0" applyNumberFormat="1" applyFont="1" applyBorder="1"/>
    <xf numFmtId="3" fontId="5" fillId="0" borderId="51" xfId="0" applyNumberFormat="1" applyFont="1" applyBorder="1"/>
    <xf numFmtId="0" fontId="5" fillId="0" borderId="65" xfId="0" applyFont="1" applyBorder="1"/>
    <xf numFmtId="0" fontId="5" fillId="0" borderId="53" xfId="0" applyFont="1" applyBorder="1"/>
    <xf numFmtId="0" fontId="5" fillId="0" borderId="54" xfId="0" applyFont="1" applyBorder="1"/>
    <xf numFmtId="0" fontId="5" fillId="0" borderId="17" xfId="0" applyFont="1" applyBorder="1"/>
    <xf numFmtId="0" fontId="2" fillId="0" borderId="44" xfId="0" applyFont="1" applyBorder="1"/>
    <xf numFmtId="0" fontId="5" fillId="0" borderId="61" xfId="0" applyFont="1" applyBorder="1"/>
    <xf numFmtId="0" fontId="5" fillId="0" borderId="7" xfId="0" applyFont="1" applyBorder="1"/>
    <xf numFmtId="0" fontId="5" fillId="0" borderId="10" xfId="0" applyFont="1" applyBorder="1"/>
    <xf numFmtId="0" fontId="5" fillId="0" borderId="39" xfId="0" applyFont="1" applyBorder="1"/>
    <xf numFmtId="3" fontId="8" fillId="0" borderId="63" xfId="0" applyNumberFormat="1" applyFont="1" applyBorder="1"/>
    <xf numFmtId="3" fontId="8" fillId="0" borderId="11" xfId="0" applyNumberFormat="1" applyFont="1" applyBorder="1"/>
    <xf numFmtId="3" fontId="5" fillId="0" borderId="28" xfId="0" applyNumberFormat="1" applyFont="1" applyBorder="1"/>
    <xf numFmtId="0" fontId="8" fillId="0" borderId="61" xfId="0" applyFont="1" applyBorder="1"/>
    <xf numFmtId="3" fontId="5" fillId="0" borderId="55" xfId="0" applyNumberFormat="1" applyFont="1" applyBorder="1"/>
    <xf numFmtId="49" fontId="16" fillId="0" borderId="63" xfId="0" applyNumberFormat="1" applyFont="1" applyBorder="1"/>
    <xf numFmtId="0" fontId="22" fillId="0" borderId="12" xfId="0" applyFont="1" applyBorder="1"/>
    <xf numFmtId="0" fontId="19" fillId="0" borderId="0" xfId="0" applyFont="1" applyBorder="1"/>
    <xf numFmtId="0" fontId="19" fillId="0" borderId="65" xfId="0" applyFont="1" applyBorder="1"/>
    <xf numFmtId="0" fontId="19" fillId="0" borderId="12" xfId="0" applyFont="1" applyBorder="1"/>
    <xf numFmtId="0" fontId="0" fillId="0" borderId="0" xfId="0" applyAlignment="1">
      <alignment horizontal="right"/>
    </xf>
    <xf numFmtId="0" fontId="13" fillId="0" borderId="8" xfId="0" applyFont="1" applyBorder="1"/>
    <xf numFmtId="49" fontId="9" fillId="0" borderId="48" xfId="0" applyNumberFormat="1" applyFont="1" applyBorder="1" applyAlignment="1">
      <alignment horizontal="center"/>
    </xf>
    <xf numFmtId="49" fontId="9" fillId="0" borderId="59" xfId="0" applyNumberFormat="1" applyFont="1" applyBorder="1" applyAlignment="1">
      <alignment horizontal="center"/>
    </xf>
    <xf numFmtId="49" fontId="9" fillId="0" borderId="80" xfId="0" applyNumberFormat="1" applyFont="1" applyBorder="1" applyAlignment="1">
      <alignment horizontal="center"/>
    </xf>
    <xf numFmtId="0" fontId="13" fillId="0" borderId="61" xfId="0" applyFont="1" applyBorder="1"/>
    <xf numFmtId="0" fontId="10" fillId="0" borderId="63" xfId="0" applyFont="1" applyBorder="1"/>
    <xf numFmtId="0" fontId="13" fillId="0" borderId="55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20" fillId="0" borderId="60" xfId="0" applyFont="1" applyBorder="1" applyAlignment="1">
      <alignment horizontal="center"/>
    </xf>
    <xf numFmtId="0" fontId="20" fillId="0" borderId="27" xfId="0" applyFont="1" applyBorder="1" applyAlignment="1">
      <alignment horizontal="center"/>
    </xf>
    <xf numFmtId="49" fontId="20" fillId="0" borderId="27" xfId="0" applyNumberFormat="1" applyFont="1" applyBorder="1" applyAlignment="1">
      <alignment horizontal="center"/>
    </xf>
    <xf numFmtId="0" fontId="20" fillId="0" borderId="85" xfId="0" applyFont="1" applyBorder="1" applyAlignment="1">
      <alignment horizontal="center"/>
    </xf>
    <xf numFmtId="0" fontId="13" fillId="0" borderId="55" xfId="0" applyFont="1" applyBorder="1"/>
    <xf numFmtId="0" fontId="13" fillId="0" borderId="25" xfId="0" applyFont="1" applyBorder="1"/>
    <xf numFmtId="0" fontId="15" fillId="0" borderId="62" xfId="0" applyFont="1" applyBorder="1" applyAlignment="1">
      <alignment horizontal="left"/>
    </xf>
    <xf numFmtId="0" fontId="4" fillId="0" borderId="37" xfId="0" applyFont="1" applyBorder="1" applyAlignment="1">
      <alignment horizontal="right"/>
    </xf>
    <xf numFmtId="0" fontId="15" fillId="0" borderId="37" xfId="0" applyFont="1" applyBorder="1" applyAlignment="1">
      <alignment horizontal="left"/>
    </xf>
    <xf numFmtId="3" fontId="0" fillId="0" borderId="3" xfId="0" applyNumberFormat="1" applyBorder="1"/>
    <xf numFmtId="3" fontId="0" fillId="0" borderId="5" xfId="0" applyNumberFormat="1" applyBorder="1"/>
    <xf numFmtId="3" fontId="1" fillId="0" borderId="3" xfId="0" applyNumberFormat="1" applyFont="1" applyBorder="1"/>
    <xf numFmtId="3" fontId="0" fillId="0" borderId="5" xfId="0" applyNumberFormat="1" applyFont="1" applyBorder="1"/>
    <xf numFmtId="3" fontId="4" fillId="0" borderId="5" xfId="0" applyNumberFormat="1" applyFont="1" applyBorder="1"/>
    <xf numFmtId="3" fontId="4" fillId="0" borderId="3" xfId="0" applyNumberFormat="1" applyFont="1" applyBorder="1"/>
    <xf numFmtId="3" fontId="0" fillId="0" borderId="67" xfId="0" applyNumberFormat="1" applyBorder="1"/>
    <xf numFmtId="3" fontId="2" fillId="0" borderId="74" xfId="0" applyNumberFormat="1" applyFont="1" applyBorder="1"/>
    <xf numFmtId="0" fontId="9" fillId="0" borderId="60" xfId="0" applyFont="1" applyBorder="1" applyAlignment="1">
      <alignment horizontal="center"/>
    </xf>
    <xf numFmtId="0" fontId="15" fillId="0" borderId="37" xfId="0" applyFont="1" applyBorder="1"/>
    <xf numFmtId="0" fontId="9" fillId="0" borderId="37" xfId="0" applyFont="1" applyBorder="1"/>
    <xf numFmtId="49" fontId="15" fillId="0" borderId="62" xfId="0" applyNumberFormat="1" applyFont="1" applyBorder="1"/>
    <xf numFmtId="0" fontId="8" fillId="0" borderId="49" xfId="0" applyFont="1" applyBorder="1"/>
    <xf numFmtId="0" fontId="23" fillId="0" borderId="2" xfId="0" applyFont="1" applyBorder="1"/>
    <xf numFmtId="0" fontId="6" fillId="0" borderId="3" xfId="0" applyFont="1" applyBorder="1" applyAlignment="1">
      <alignment horizontal="right"/>
    </xf>
    <xf numFmtId="3" fontId="15" fillId="0" borderId="11" xfId="0" applyNumberFormat="1" applyFont="1" applyBorder="1"/>
    <xf numFmtId="3" fontId="0" fillId="0" borderId="34" xfId="0" applyNumberFormat="1" applyFill="1" applyBorder="1"/>
    <xf numFmtId="3" fontId="0" fillId="0" borderId="11" xfId="0" applyNumberFormat="1" applyBorder="1"/>
    <xf numFmtId="3" fontId="16" fillId="0" borderId="5" xfId="0" applyNumberFormat="1" applyFont="1" applyBorder="1"/>
    <xf numFmtId="3" fontId="1" fillId="0" borderId="5" xfId="0" applyNumberFormat="1" applyFont="1" applyBorder="1"/>
    <xf numFmtId="3" fontId="1" fillId="0" borderId="11" xfId="0" applyNumberFormat="1" applyFont="1" applyBorder="1"/>
    <xf numFmtId="3" fontId="4" fillId="0" borderId="11" xfId="0" applyNumberFormat="1" applyFont="1" applyBorder="1"/>
    <xf numFmtId="3" fontId="0" fillId="0" borderId="22" xfId="0" applyNumberFormat="1" applyBorder="1"/>
    <xf numFmtId="3" fontId="0" fillId="0" borderId="54" xfId="0" applyNumberFormat="1" applyBorder="1"/>
    <xf numFmtId="0" fontId="6" fillId="0" borderId="6" xfId="0" applyFont="1" applyBorder="1"/>
    <xf numFmtId="3" fontId="2" fillId="0" borderId="5" xfId="0" applyNumberFormat="1" applyFont="1" applyBorder="1"/>
    <xf numFmtId="0" fontId="5" fillId="0" borderId="7" xfId="0" applyFont="1" applyBorder="1" applyAlignment="1">
      <alignment horizontal="left"/>
    </xf>
    <xf numFmtId="0" fontId="23" fillId="0" borderId="15" xfId="0" applyFont="1" applyBorder="1" applyAlignment="1">
      <alignment horizontal="left"/>
    </xf>
    <xf numFmtId="0" fontId="7" fillId="0" borderId="69" xfId="0" applyFont="1" applyBorder="1" applyAlignment="1">
      <alignment horizontal="center"/>
    </xf>
    <xf numFmtId="0" fontId="17" fillId="0" borderId="15" xfId="0" applyFont="1" applyBorder="1" applyAlignment="1">
      <alignment horizontal="left"/>
    </xf>
    <xf numFmtId="0" fontId="7" fillId="0" borderId="67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3" fontId="23" fillId="0" borderId="77" xfId="0" applyNumberFormat="1" applyFont="1" applyBorder="1" applyAlignment="1">
      <alignment horizontal="right"/>
    </xf>
    <xf numFmtId="3" fontId="23" fillId="0" borderId="77" xfId="0" applyNumberFormat="1" applyFont="1" applyBorder="1"/>
    <xf numFmtId="3" fontId="7" fillId="0" borderId="77" xfId="0" applyNumberFormat="1" applyFont="1" applyBorder="1" applyAlignment="1">
      <alignment horizontal="right"/>
    </xf>
    <xf numFmtId="3" fontId="23" fillId="0" borderId="46" xfId="0" applyNumberFormat="1" applyFont="1" applyBorder="1" applyAlignment="1">
      <alignment horizontal="right"/>
    </xf>
    <xf numFmtId="3" fontId="10" fillId="0" borderId="29" xfId="0" applyNumberFormat="1" applyFont="1" applyBorder="1" applyAlignment="1">
      <alignment horizontal="right"/>
    </xf>
    <xf numFmtId="3" fontId="10" fillId="0" borderId="29" xfId="0" applyNumberFormat="1" applyFont="1" applyBorder="1"/>
    <xf numFmtId="3" fontId="10" fillId="0" borderId="10" xfId="0" applyNumberFormat="1" applyFont="1" applyBorder="1"/>
    <xf numFmtId="3" fontId="10" fillId="0" borderId="22" xfId="0" applyNumberFormat="1" applyFont="1" applyBorder="1" applyAlignment="1">
      <alignment horizontal="right"/>
    </xf>
    <xf numFmtId="3" fontId="10" fillId="0" borderId="22" xfId="0" applyNumberFormat="1" applyFont="1" applyBorder="1"/>
    <xf numFmtId="3" fontId="10" fillId="0" borderId="23" xfId="0" applyNumberFormat="1" applyFont="1" applyBorder="1"/>
    <xf numFmtId="3" fontId="10" fillId="0" borderId="35" xfId="0" applyNumberFormat="1" applyFont="1" applyBorder="1" applyAlignment="1">
      <alignment horizontal="right"/>
    </xf>
    <xf numFmtId="3" fontId="10" fillId="0" borderId="35" xfId="0" applyNumberFormat="1" applyFont="1" applyBorder="1"/>
    <xf numFmtId="3" fontId="10" fillId="0" borderId="36" xfId="0" applyNumberFormat="1" applyFont="1" applyBorder="1"/>
    <xf numFmtId="3" fontId="23" fillId="0" borderId="5" xfId="0" applyNumberFormat="1" applyFont="1" applyBorder="1" applyAlignment="1">
      <alignment horizontal="right"/>
    </xf>
    <xf numFmtId="3" fontId="23" fillId="0" borderId="5" xfId="0" applyNumberFormat="1" applyFont="1" applyBorder="1"/>
    <xf numFmtId="3" fontId="10" fillId="0" borderId="5" xfId="0" applyNumberFormat="1" applyFont="1" applyBorder="1" applyAlignment="1">
      <alignment horizontal="right"/>
    </xf>
    <xf numFmtId="3" fontId="10" fillId="0" borderId="11" xfId="0" applyNumberFormat="1" applyFont="1" applyBorder="1"/>
    <xf numFmtId="3" fontId="7" fillId="0" borderId="77" xfId="0" applyNumberFormat="1" applyFont="1" applyBorder="1"/>
    <xf numFmtId="3" fontId="7" fillId="0" borderId="46" xfId="0" applyNumberFormat="1" applyFont="1" applyBorder="1"/>
    <xf numFmtId="3" fontId="10" fillId="0" borderId="5" xfId="0" applyNumberFormat="1" applyFont="1" applyBorder="1"/>
    <xf numFmtId="3" fontId="10" fillId="0" borderId="67" xfId="0" applyNumberFormat="1" applyFont="1" applyBorder="1" applyAlignment="1">
      <alignment horizontal="right"/>
    </xf>
    <xf numFmtId="3" fontId="10" fillId="0" borderId="67" xfId="0" applyNumberFormat="1" applyFont="1" applyBorder="1"/>
    <xf numFmtId="3" fontId="10" fillId="0" borderId="54" xfId="0" applyNumberFormat="1" applyFont="1" applyBorder="1"/>
    <xf numFmtId="3" fontId="7" fillId="0" borderId="84" xfId="0" applyNumberFormat="1" applyFont="1" applyBorder="1" applyAlignment="1">
      <alignment horizontal="right"/>
    </xf>
    <xf numFmtId="3" fontId="8" fillId="0" borderId="77" xfId="0" applyNumberFormat="1" applyFont="1" applyBorder="1" applyAlignment="1">
      <alignment horizontal="right"/>
    </xf>
    <xf numFmtId="3" fontId="5" fillId="0" borderId="80" xfId="0" applyNumberFormat="1" applyFont="1" applyBorder="1"/>
    <xf numFmtId="3" fontId="5" fillId="0" borderId="79" xfId="0" applyNumberFormat="1" applyFont="1" applyBorder="1"/>
    <xf numFmtId="3" fontId="5" fillId="0" borderId="71" xfId="0" applyNumberFormat="1" applyFont="1" applyBorder="1"/>
    <xf numFmtId="3" fontId="17" fillId="0" borderId="77" xfId="0" applyNumberFormat="1" applyFont="1" applyBorder="1" applyAlignment="1">
      <alignment horizontal="right"/>
    </xf>
    <xf numFmtId="3" fontId="17" fillId="0" borderId="77" xfId="0" applyNumberFormat="1" applyFont="1" applyBorder="1"/>
    <xf numFmtId="3" fontId="17" fillId="0" borderId="46" xfId="0" applyNumberFormat="1" applyFont="1" applyBorder="1" applyAlignment="1">
      <alignment horizontal="right"/>
    </xf>
    <xf numFmtId="3" fontId="5" fillId="0" borderId="29" xfId="0" applyNumberFormat="1" applyFont="1" applyBorder="1" applyAlignment="1">
      <alignment horizontal="right"/>
    </xf>
    <xf numFmtId="3" fontId="5" fillId="0" borderId="29" xfId="0" applyNumberFormat="1" applyFont="1" applyBorder="1"/>
    <xf numFmtId="3" fontId="5" fillId="0" borderId="10" xfId="0" applyNumberFormat="1" applyFont="1" applyBorder="1"/>
    <xf numFmtId="3" fontId="5" fillId="0" borderId="22" xfId="0" applyNumberFormat="1" applyFont="1" applyBorder="1" applyAlignment="1">
      <alignment horizontal="right"/>
    </xf>
    <xf numFmtId="3" fontId="5" fillId="0" borderId="22" xfId="0" applyNumberFormat="1" applyFont="1" applyBorder="1"/>
    <xf numFmtId="3" fontId="5" fillId="0" borderId="35" xfId="0" applyNumberFormat="1" applyFont="1" applyBorder="1" applyAlignment="1">
      <alignment horizontal="right"/>
    </xf>
    <xf numFmtId="3" fontId="5" fillId="0" borderId="35" xfId="0" applyNumberFormat="1" applyFont="1" applyBorder="1"/>
    <xf numFmtId="3" fontId="5" fillId="0" borderId="36" xfId="0" applyNumberFormat="1" applyFont="1" applyBorder="1"/>
    <xf numFmtId="3" fontId="5" fillId="0" borderId="5" xfId="0" applyNumberFormat="1" applyFont="1" applyBorder="1" applyAlignment="1">
      <alignment horizontal="right"/>
    </xf>
    <xf numFmtId="3" fontId="8" fillId="0" borderId="77" xfId="0" applyNumberFormat="1" applyFont="1" applyBorder="1"/>
    <xf numFmtId="3" fontId="5" fillId="0" borderId="5" xfId="0" applyNumberFormat="1" applyFont="1" applyBorder="1"/>
    <xf numFmtId="3" fontId="5" fillId="0" borderId="67" xfId="0" applyNumberFormat="1" applyFont="1" applyBorder="1" applyAlignment="1">
      <alignment horizontal="right"/>
    </xf>
    <xf numFmtId="3" fontId="5" fillId="0" borderId="67" xfId="0" applyNumberFormat="1" applyFont="1" applyBorder="1"/>
    <xf numFmtId="3" fontId="8" fillId="0" borderId="84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8" fillId="0" borderId="37" xfId="0" applyFont="1" applyBorder="1" applyAlignment="1">
      <alignment horizontal="center"/>
    </xf>
    <xf numFmtId="0" fontId="2" fillId="0" borderId="21" xfId="0" applyFont="1" applyBorder="1"/>
    <xf numFmtId="0" fontId="2" fillId="0" borderId="50" xfId="0" applyFont="1" applyBorder="1"/>
    <xf numFmtId="0" fontId="0" fillId="0" borderId="62" xfId="0" applyBorder="1"/>
    <xf numFmtId="0" fontId="13" fillId="0" borderId="48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3" fontId="7" fillId="0" borderId="21" xfId="0" applyNumberFormat="1" applyFont="1" applyBorder="1"/>
    <xf numFmtId="3" fontId="5" fillId="0" borderId="47" xfId="0" applyNumberFormat="1" applyFont="1" applyBorder="1"/>
    <xf numFmtId="3" fontId="7" fillId="0" borderId="13" xfId="0" applyNumberFormat="1" applyFont="1" applyBorder="1"/>
    <xf numFmtId="3" fontId="10" fillId="0" borderId="13" xfId="0" applyNumberFormat="1" applyFont="1" applyBorder="1"/>
    <xf numFmtId="3" fontId="25" fillId="0" borderId="13" xfId="0" applyNumberFormat="1" applyFont="1" applyBorder="1"/>
    <xf numFmtId="3" fontId="25" fillId="0" borderId="20" xfId="0" applyNumberFormat="1" applyFont="1" applyBorder="1"/>
    <xf numFmtId="3" fontId="8" fillId="0" borderId="13" xfId="0" applyNumberFormat="1" applyFont="1" applyBorder="1"/>
    <xf numFmtId="3" fontId="8" fillId="0" borderId="20" xfId="0" applyNumberFormat="1" applyFont="1" applyBorder="1"/>
    <xf numFmtId="3" fontId="5" fillId="0" borderId="20" xfId="0" applyNumberFormat="1" applyFont="1" applyBorder="1"/>
    <xf numFmtId="3" fontId="8" fillId="0" borderId="18" xfId="0" applyNumberFormat="1" applyFont="1" applyBorder="1"/>
    <xf numFmtId="49" fontId="17" fillId="0" borderId="37" xfId="0" applyNumberFormat="1" applyFont="1" applyBorder="1" applyAlignment="1">
      <alignment horizontal="left"/>
    </xf>
    <xf numFmtId="0" fontId="17" fillId="0" borderId="6" xfId="0" applyFont="1" applyBorder="1" applyAlignment="1"/>
    <xf numFmtId="0" fontId="17" fillId="0" borderId="51" xfId="0" applyFont="1" applyBorder="1" applyAlignment="1"/>
    <xf numFmtId="0" fontId="0" fillId="0" borderId="20" xfId="0" applyBorder="1" applyAlignment="1"/>
    <xf numFmtId="3" fontId="8" fillId="0" borderId="20" xfId="0" applyNumberFormat="1" applyFont="1" applyBorder="1" applyAlignment="1"/>
    <xf numFmtId="0" fontId="26" fillId="0" borderId="2" xfId="0" applyFont="1" applyBorder="1"/>
    <xf numFmtId="0" fontId="10" fillId="0" borderId="12" xfId="0" applyFont="1" applyBorder="1"/>
    <xf numFmtId="0" fontId="10" fillId="0" borderId="61" xfId="0" applyFont="1" applyBorder="1"/>
    <xf numFmtId="0" fontId="10" fillId="0" borderId="0" xfId="0" applyFont="1" applyBorder="1"/>
    <xf numFmtId="3" fontId="5" fillId="0" borderId="68" xfId="0" applyNumberFormat="1" applyFont="1" applyBorder="1"/>
    <xf numFmtId="3" fontId="8" fillId="0" borderId="5" xfId="0" applyNumberFormat="1" applyFont="1" applyBorder="1"/>
    <xf numFmtId="3" fontId="8" fillId="0" borderId="68" xfId="0" applyNumberFormat="1" applyFont="1" applyBorder="1"/>
    <xf numFmtId="3" fontId="8" fillId="2" borderId="18" xfId="0" applyNumberFormat="1" applyFont="1" applyFill="1" applyBorder="1"/>
    <xf numFmtId="0" fontId="9" fillId="0" borderId="16" xfId="0" applyFont="1" applyBorder="1"/>
    <xf numFmtId="3" fontId="5" fillId="0" borderId="62" xfId="0" applyNumberFormat="1" applyFont="1" applyBorder="1"/>
    <xf numFmtId="3" fontId="5" fillId="0" borderId="1" xfId="0" applyNumberFormat="1" applyFont="1" applyBorder="1"/>
    <xf numFmtId="3" fontId="5" fillId="0" borderId="70" xfId="0" applyNumberFormat="1" applyFont="1" applyBorder="1"/>
    <xf numFmtId="3" fontId="8" fillId="0" borderId="8" xfId="0" applyNumberFormat="1" applyFont="1" applyBorder="1"/>
    <xf numFmtId="3" fontId="8" fillId="0" borderId="43" xfId="0" applyNumberFormat="1" applyFont="1" applyBorder="1"/>
    <xf numFmtId="3" fontId="5" fillId="0" borderId="69" xfId="0" applyNumberFormat="1" applyFont="1" applyBorder="1"/>
    <xf numFmtId="0" fontId="5" fillId="0" borderId="44" xfId="0" applyFont="1" applyBorder="1"/>
    <xf numFmtId="0" fontId="5" fillId="0" borderId="4" xfId="0" applyFont="1" applyBorder="1"/>
    <xf numFmtId="0" fontId="8" fillId="0" borderId="6" xfId="0" applyFont="1" applyBorder="1"/>
    <xf numFmtId="3" fontId="26" fillId="0" borderId="35" xfId="0" applyNumberFormat="1" applyFont="1" applyBorder="1"/>
    <xf numFmtId="3" fontId="0" fillId="0" borderId="0" xfId="0" applyNumberForma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3" fontId="0" fillId="0" borderId="0" xfId="0" applyNumberFormat="1"/>
    <xf numFmtId="3" fontId="6" fillId="0" borderId="0" xfId="0" applyNumberFormat="1" applyFont="1" applyBorder="1"/>
    <xf numFmtId="3" fontId="0" fillId="0" borderId="0" xfId="0" applyNumberFormat="1" applyFont="1" applyBorder="1"/>
    <xf numFmtId="3" fontId="4" fillId="0" borderId="0" xfId="0" applyNumberFormat="1" applyFont="1"/>
    <xf numFmtId="3" fontId="0" fillId="0" borderId="3" xfId="0" applyNumberForma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4" xfId="0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0" borderId="87" xfId="0" applyNumberFormat="1" applyFont="1" applyBorder="1" applyAlignment="1">
      <alignment horizontal="right"/>
    </xf>
    <xf numFmtId="0" fontId="27" fillId="0" borderId="0" xfId="0" applyFont="1"/>
    <xf numFmtId="0" fontId="10" fillId="0" borderId="63" xfId="0" applyFont="1" applyBorder="1" applyAlignment="1">
      <alignment horizontal="left"/>
    </xf>
    <xf numFmtId="0" fontId="8" fillId="0" borderId="68" xfId="0" applyFont="1" applyBorder="1"/>
    <xf numFmtId="3" fontId="6" fillId="0" borderId="2" xfId="0" applyNumberFormat="1" applyFont="1" applyBorder="1" applyAlignment="1">
      <alignment horizontal="right"/>
    </xf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28" fillId="0" borderId="63" xfId="0" applyFont="1" applyBorder="1"/>
    <xf numFmtId="49" fontId="23" fillId="0" borderId="15" xfId="0" applyNumberFormat="1" applyFont="1" applyBorder="1" applyAlignment="1">
      <alignment horizontal="left"/>
    </xf>
    <xf numFmtId="0" fontId="23" fillId="0" borderId="15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/>
    <xf numFmtId="0" fontId="8" fillId="0" borderId="27" xfId="0" applyFont="1" applyBorder="1"/>
    <xf numFmtId="0" fontId="0" fillId="0" borderId="11" xfId="0" applyFont="1" applyBorder="1"/>
    <xf numFmtId="3" fontId="0" fillId="0" borderId="29" xfId="0" applyNumberFormat="1" applyBorder="1"/>
    <xf numFmtId="3" fontId="0" fillId="0" borderId="32" xfId="0" applyNumberFormat="1" applyFont="1" applyBorder="1"/>
    <xf numFmtId="3" fontId="4" fillId="0" borderId="41" xfId="0" applyNumberFormat="1" applyFont="1" applyBorder="1"/>
    <xf numFmtId="0" fontId="0" fillId="0" borderId="61" xfId="0" applyFont="1" applyFill="1" applyBorder="1"/>
    <xf numFmtId="0" fontId="4" fillId="0" borderId="64" xfId="0" applyFont="1" applyBorder="1" applyAlignment="1"/>
    <xf numFmtId="0" fontId="4" fillId="0" borderId="63" xfId="0" applyFont="1" applyFill="1" applyBorder="1"/>
    <xf numFmtId="0" fontId="24" fillId="0" borderId="0" xfId="0" applyFont="1" applyAlignment="1"/>
    <xf numFmtId="0" fontId="23" fillId="0" borderId="7" xfId="0" applyFont="1" applyBorder="1" applyAlignment="1">
      <alignment horizontal="left"/>
    </xf>
    <xf numFmtId="0" fontId="15" fillId="0" borderId="9" xfId="0" applyFont="1" applyBorder="1"/>
    <xf numFmtId="3" fontId="7" fillId="0" borderId="29" xfId="0" applyNumberFormat="1" applyFont="1" applyBorder="1" applyAlignment="1">
      <alignment horizontal="right"/>
    </xf>
    <xf numFmtId="3" fontId="7" fillId="0" borderId="29" xfId="0" applyNumberFormat="1" applyFont="1" applyBorder="1"/>
    <xf numFmtId="3" fontId="23" fillId="0" borderId="10" xfId="0" applyNumberFormat="1" applyFont="1" applyBorder="1" applyAlignment="1">
      <alignment horizontal="right"/>
    </xf>
    <xf numFmtId="0" fontId="18" fillId="0" borderId="30" xfId="0" applyFont="1" applyBorder="1" applyAlignment="1">
      <alignment horizontal="left"/>
    </xf>
    <xf numFmtId="0" fontId="18" fillId="0" borderId="87" xfId="0" applyFont="1" applyBorder="1"/>
    <xf numFmtId="3" fontId="10" fillId="0" borderId="32" xfId="0" applyNumberFormat="1" applyFont="1" applyBorder="1" applyAlignment="1">
      <alignment horizontal="right"/>
    </xf>
    <xf numFmtId="3" fontId="10" fillId="0" borderId="32" xfId="0" applyNumberFormat="1" applyFont="1" applyBorder="1"/>
    <xf numFmtId="3" fontId="10" fillId="0" borderId="33" xfId="0" applyNumberFormat="1" applyFont="1" applyBorder="1"/>
    <xf numFmtId="3" fontId="7" fillId="0" borderId="88" xfId="0" applyNumberFormat="1" applyFont="1" applyBorder="1" applyAlignment="1">
      <alignment horizontal="right"/>
    </xf>
    <xf numFmtId="3" fontId="8" fillId="0" borderId="46" xfId="0" applyNumberFormat="1" applyFont="1" applyBorder="1" applyAlignment="1">
      <alignment horizontal="right"/>
    </xf>
    <xf numFmtId="3" fontId="8" fillId="0" borderId="88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49" fontId="16" fillId="0" borderId="37" xfId="0" applyNumberFormat="1" applyFont="1" applyBorder="1" applyAlignment="1">
      <alignment horizontal="left"/>
    </xf>
    <xf numFmtId="3" fontId="0" fillId="0" borderId="63" xfId="0" applyNumberFormat="1" applyBorder="1" applyAlignment="1">
      <alignment horizontal="right"/>
    </xf>
    <xf numFmtId="3" fontId="2" fillId="0" borderId="63" xfId="0" applyNumberFormat="1" applyFont="1" applyBorder="1" applyAlignment="1">
      <alignment horizontal="right"/>
    </xf>
    <xf numFmtId="0" fontId="0" fillId="0" borderId="63" xfId="0" applyBorder="1" applyAlignment="1">
      <alignment horizontal="right"/>
    </xf>
    <xf numFmtId="3" fontId="0" fillId="0" borderId="64" xfId="0" applyNumberFormat="1" applyBorder="1" applyAlignment="1">
      <alignment horizontal="right"/>
    </xf>
    <xf numFmtId="3" fontId="0" fillId="0" borderId="63" xfId="0" applyNumberFormat="1" applyFont="1" applyBorder="1"/>
    <xf numFmtId="3" fontId="0" fillId="0" borderId="44" xfId="0" applyNumberFormat="1" applyFill="1" applyBorder="1" applyAlignment="1">
      <alignment horizontal="right"/>
    </xf>
    <xf numFmtId="0" fontId="0" fillId="0" borderId="64" xfId="0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3" fontId="3" fillId="0" borderId="30" xfId="0" applyNumberFormat="1" applyFont="1" applyBorder="1" applyAlignment="1">
      <alignment horizontal="right"/>
    </xf>
    <xf numFmtId="3" fontId="0" fillId="0" borderId="24" xfId="0" applyNumberFormat="1" applyBorder="1" applyAlignment="1">
      <alignment horizontal="right"/>
    </xf>
    <xf numFmtId="3" fontId="0" fillId="0" borderId="3" xfId="0" applyNumberFormat="1" applyFont="1" applyBorder="1"/>
    <xf numFmtId="3" fontId="0" fillId="0" borderId="66" xfId="0" applyNumberFormat="1" applyFill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22" xfId="0" applyBorder="1" applyAlignment="1">
      <alignment horizontal="right"/>
    </xf>
    <xf numFmtId="3" fontId="3" fillId="0" borderId="29" xfId="0" applyNumberFormat="1" applyFont="1" applyBorder="1" applyAlignment="1">
      <alignment horizontal="right"/>
    </xf>
    <xf numFmtId="3" fontId="3" fillId="0" borderId="32" xfId="0" applyNumberFormat="1" applyFont="1" applyBorder="1" applyAlignment="1">
      <alignment horizontal="right"/>
    </xf>
    <xf numFmtId="3" fontId="2" fillId="0" borderId="63" xfId="0" applyNumberFormat="1" applyFont="1" applyBorder="1"/>
    <xf numFmtId="3" fontId="0" fillId="0" borderId="63" xfId="0" applyNumberFormat="1" applyBorder="1"/>
    <xf numFmtId="3" fontId="4" fillId="0" borderId="63" xfId="0" applyNumberFormat="1" applyFont="1" applyBorder="1"/>
    <xf numFmtId="3" fontId="0" fillId="0" borderId="30" xfId="0" applyNumberFormat="1" applyBorder="1"/>
    <xf numFmtId="3" fontId="2" fillId="0" borderId="15" xfId="0" applyNumberFormat="1" applyFont="1" applyBorder="1"/>
    <xf numFmtId="0" fontId="2" fillId="0" borderId="9" xfId="0" applyFont="1" applyBorder="1"/>
    <xf numFmtId="3" fontId="2" fillId="0" borderId="3" xfId="0" applyNumberFormat="1" applyFont="1" applyBorder="1"/>
    <xf numFmtId="3" fontId="0" fillId="0" borderId="87" xfId="0" applyNumberFormat="1" applyBorder="1"/>
    <xf numFmtId="3" fontId="2" fillId="0" borderId="81" xfId="0" applyNumberFormat="1" applyFont="1" applyBorder="1"/>
    <xf numFmtId="3" fontId="0" fillId="0" borderId="32" xfId="0" applyNumberFormat="1" applyBorder="1"/>
    <xf numFmtId="3" fontId="2" fillId="0" borderId="77" xfId="0" applyNumberFormat="1" applyFont="1" applyBorder="1"/>
    <xf numFmtId="3" fontId="7" fillId="0" borderId="63" xfId="0" applyNumberFormat="1" applyFont="1" applyBorder="1"/>
    <xf numFmtId="3" fontId="0" fillId="0" borderId="64" xfId="0" applyNumberFormat="1" applyBorder="1"/>
    <xf numFmtId="3" fontId="7" fillId="0" borderId="15" xfId="0" applyNumberFormat="1" applyFont="1" applyBorder="1"/>
    <xf numFmtId="3" fontId="7" fillId="0" borderId="3" xfId="0" applyNumberFormat="1" applyFont="1" applyBorder="1"/>
    <xf numFmtId="3" fontId="5" fillId="0" borderId="3" xfId="0" applyNumberFormat="1" applyFont="1" applyBorder="1"/>
    <xf numFmtId="3" fontId="0" fillId="0" borderId="24" xfId="0" applyNumberFormat="1" applyBorder="1"/>
    <xf numFmtId="3" fontId="7" fillId="0" borderId="81" xfId="0" applyNumberFormat="1" applyFont="1" applyBorder="1"/>
    <xf numFmtId="3" fontId="7" fillId="0" borderId="5" xfId="0" applyNumberFormat="1" applyFont="1" applyBorder="1"/>
    <xf numFmtId="0" fontId="5" fillId="0" borderId="0" xfId="0" applyFont="1" applyAlignment="1">
      <alignment horizontal="center"/>
    </xf>
    <xf numFmtId="0" fontId="29" fillId="0" borderId="0" xfId="0" applyFont="1"/>
    <xf numFmtId="0" fontId="30" fillId="0" borderId="59" xfId="0" applyFont="1" applyBorder="1"/>
    <xf numFmtId="0" fontId="30" fillId="0" borderId="80" xfId="0" applyFont="1" applyBorder="1"/>
    <xf numFmtId="0" fontId="9" fillId="0" borderId="49" xfId="0" applyFont="1" applyBorder="1"/>
    <xf numFmtId="14" fontId="9" fillId="0" borderId="27" xfId="0" applyNumberFormat="1" applyFont="1" applyBorder="1"/>
    <xf numFmtId="14" fontId="9" fillId="0" borderId="85" xfId="0" applyNumberFormat="1" applyFont="1" applyBorder="1"/>
    <xf numFmtId="14" fontId="9" fillId="0" borderId="28" xfId="0" applyNumberFormat="1" applyFont="1" applyBorder="1"/>
    <xf numFmtId="0" fontId="2" fillId="0" borderId="7" xfId="0" applyFont="1" applyBorder="1" applyAlignment="1">
      <alignment horizontal="right"/>
    </xf>
    <xf numFmtId="0" fontId="9" fillId="0" borderId="29" xfId="0" applyFont="1" applyBorder="1" applyAlignment="1">
      <alignment horizontal="center"/>
    </xf>
    <xf numFmtId="14" fontId="9" fillId="0" borderId="29" xfId="0" applyNumberFormat="1" applyFont="1" applyBorder="1"/>
    <xf numFmtId="14" fontId="9" fillId="0" borderId="86" xfId="0" applyNumberFormat="1" applyFont="1" applyBorder="1"/>
    <xf numFmtId="14" fontId="9" fillId="0" borderId="10" xfId="0" applyNumberFormat="1" applyFont="1" applyBorder="1"/>
    <xf numFmtId="0" fontId="17" fillId="0" borderId="53" xfId="0" applyFont="1" applyBorder="1"/>
    <xf numFmtId="3" fontId="2" fillId="0" borderId="35" xfId="0" applyNumberFormat="1" applyFont="1" applyBorder="1"/>
    <xf numFmtId="0" fontId="0" fillId="0" borderId="37" xfId="0" applyBorder="1" applyAlignment="1">
      <alignment horizontal="left"/>
    </xf>
    <xf numFmtId="0" fontId="0" fillId="0" borderId="37" xfId="0" applyFont="1" applyBorder="1" applyAlignment="1">
      <alignment horizontal="right"/>
    </xf>
    <xf numFmtId="0" fontId="0" fillId="0" borderId="3" xfId="0" applyFont="1" applyBorder="1"/>
    <xf numFmtId="0" fontId="4" fillId="0" borderId="53" xfId="0" applyFont="1" applyBorder="1" applyAlignment="1">
      <alignment horizontal="right"/>
    </xf>
    <xf numFmtId="0" fontId="31" fillId="0" borderId="2" xfId="0" applyFont="1" applyBorder="1"/>
    <xf numFmtId="9" fontId="31" fillId="0" borderId="2" xfId="0" applyNumberFormat="1" applyFont="1" applyBorder="1"/>
    <xf numFmtId="0" fontId="19" fillId="0" borderId="3" xfId="0" applyFont="1" applyBorder="1"/>
    <xf numFmtId="0" fontId="0" fillId="0" borderId="5" xfId="0" applyBorder="1"/>
    <xf numFmtId="0" fontId="0" fillId="0" borderId="40" xfId="0" applyBorder="1" applyAlignment="1">
      <alignment horizontal="left"/>
    </xf>
    <xf numFmtId="0" fontId="2" fillId="0" borderId="26" xfId="0" applyFont="1" applyBorder="1"/>
    <xf numFmtId="3" fontId="12" fillId="0" borderId="27" xfId="0" applyNumberFormat="1" applyFont="1" applyBorder="1"/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77" xfId="0" applyBorder="1" applyAlignment="1">
      <alignment horizontal="center"/>
    </xf>
    <xf numFmtId="0" fontId="2" fillId="0" borderId="62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0" fillId="0" borderId="38" xfId="0" applyBorder="1" applyAlignment="1">
      <alignment horizontal="left"/>
    </xf>
    <xf numFmtId="0" fontId="0" fillId="0" borderId="70" xfId="0" applyBorder="1" applyAlignment="1">
      <alignment horizontal="center"/>
    </xf>
    <xf numFmtId="0" fontId="0" fillId="0" borderId="22" xfId="0" applyBorder="1" applyAlignment="1">
      <alignment horizontal="center"/>
    </xf>
    <xf numFmtId="49" fontId="4" fillId="0" borderId="53" xfId="0" applyNumberFormat="1" applyFont="1" applyBorder="1" applyAlignment="1">
      <alignment horizontal="right"/>
    </xf>
    <xf numFmtId="0" fontId="4" fillId="0" borderId="69" xfId="0" applyFont="1" applyBorder="1" applyAlignment="1">
      <alignment horizontal="center"/>
    </xf>
    <xf numFmtId="0" fontId="4" fillId="0" borderId="67" xfId="0" applyFont="1" applyBorder="1" applyAlignment="1">
      <alignment horizontal="center"/>
    </xf>
    <xf numFmtId="49" fontId="0" fillId="0" borderId="53" xfId="0" applyNumberFormat="1" applyBorder="1" applyAlignment="1">
      <alignment horizontal="right"/>
    </xf>
    <xf numFmtId="0" fontId="10" fillId="0" borderId="69" xfId="0" applyFont="1" applyBorder="1"/>
    <xf numFmtId="0" fontId="10" fillId="0" borderId="34" xfId="0" applyFont="1" applyBorder="1"/>
    <xf numFmtId="0" fontId="0" fillId="0" borderId="69" xfId="0" applyBorder="1" applyAlignment="1">
      <alignment horizontal="center"/>
    </xf>
    <xf numFmtId="0" fontId="0" fillId="0" borderId="67" xfId="0" applyBorder="1" applyAlignment="1">
      <alignment horizontal="center"/>
    </xf>
    <xf numFmtId="0" fontId="7" fillId="0" borderId="69" xfId="0" applyFont="1" applyBorder="1"/>
    <xf numFmtId="0" fontId="10" fillId="0" borderId="34" xfId="0" applyFont="1" applyBorder="1" applyAlignment="1">
      <alignment horizontal="right"/>
    </xf>
    <xf numFmtId="0" fontId="10" fillId="0" borderId="34" xfId="0" applyFont="1" applyBorder="1" applyAlignment="1">
      <alignment horizontal="center"/>
    </xf>
    <xf numFmtId="0" fontId="8" fillId="0" borderId="69" xfId="0" applyFont="1" applyBorder="1"/>
    <xf numFmtId="0" fontId="8" fillId="0" borderId="34" xfId="0" applyFont="1" applyBorder="1" applyAlignment="1">
      <alignment horizontal="center"/>
    </xf>
    <xf numFmtId="0" fontId="18" fillId="0" borderId="34" xfId="0" applyFont="1" applyBorder="1"/>
    <xf numFmtId="0" fontId="7" fillId="0" borderId="34" xfId="0" applyFont="1" applyBorder="1"/>
    <xf numFmtId="49" fontId="2" fillId="0" borderId="53" xfId="0" applyNumberFormat="1" applyFont="1" applyBorder="1" applyAlignment="1">
      <alignment horizontal="right"/>
    </xf>
    <xf numFmtId="0" fontId="2" fillId="0" borderId="69" xfId="0" applyFont="1" applyBorder="1" applyAlignment="1">
      <alignment horizontal="center"/>
    </xf>
    <xf numFmtId="0" fontId="2" fillId="0" borderId="69" xfId="0" applyFont="1" applyBorder="1"/>
    <xf numFmtId="0" fontId="32" fillId="0" borderId="67" xfId="0" applyFont="1" applyBorder="1" applyAlignment="1">
      <alignment horizontal="center"/>
    </xf>
    <xf numFmtId="0" fontId="8" fillId="0" borderId="34" xfId="0" applyFont="1" applyBorder="1"/>
    <xf numFmtId="0" fontId="2" fillId="0" borderId="41" xfId="0" applyFont="1" applyBorder="1"/>
    <xf numFmtId="0" fontId="7" fillId="0" borderId="42" xfId="0" applyFont="1" applyBorder="1"/>
    <xf numFmtId="0" fontId="7" fillId="0" borderId="81" xfId="0" applyFont="1" applyBorder="1"/>
    <xf numFmtId="0" fontId="2" fillId="0" borderId="42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Border="1" applyAlignment="1"/>
    <xf numFmtId="0" fontId="21" fillId="0" borderId="0" xfId="0" applyFont="1"/>
    <xf numFmtId="0" fontId="0" fillId="0" borderId="0" xfId="0" applyAlignment="1">
      <alignment horizontal="center"/>
    </xf>
    <xf numFmtId="0" fontId="21" fillId="0" borderId="0" xfId="0" applyFont="1" applyAlignment="1">
      <alignment horizontal="center"/>
    </xf>
    <xf numFmtId="0" fontId="2" fillId="0" borderId="22" xfId="0" applyFont="1" applyBorder="1"/>
    <xf numFmtId="0" fontId="2" fillId="0" borderId="70" xfId="0" applyFont="1" applyBorder="1"/>
    <xf numFmtId="0" fontId="2" fillId="0" borderId="24" xfId="0" applyFont="1" applyBorder="1"/>
    <xf numFmtId="0" fontId="2" fillId="0" borderId="6" xfId="0" applyFont="1" applyBorder="1"/>
    <xf numFmtId="0" fontId="2" fillId="0" borderId="67" xfId="0" applyFont="1" applyBorder="1"/>
    <xf numFmtId="0" fontId="21" fillId="0" borderId="35" xfId="0" applyFont="1" applyBorder="1"/>
    <xf numFmtId="0" fontId="21" fillId="0" borderId="1" xfId="0" applyFont="1" applyBorder="1"/>
    <xf numFmtId="0" fontId="0" fillId="0" borderId="4" xfId="0" applyBorder="1"/>
    <xf numFmtId="49" fontId="0" fillId="0" borderId="68" xfId="0" applyNumberFormat="1" applyBorder="1"/>
    <xf numFmtId="0" fontId="26" fillId="0" borderId="3" xfId="0" applyFont="1" applyBorder="1"/>
    <xf numFmtId="0" fontId="26" fillId="0" borderId="68" xfId="0" applyFont="1" applyBorder="1" applyAlignment="1">
      <alignment horizontal="left"/>
    </xf>
    <xf numFmtId="0" fontId="26" fillId="0" borderId="2" xfId="0" applyFont="1" applyBorder="1" applyAlignment="1">
      <alignment horizontal="left"/>
    </xf>
    <xf numFmtId="0" fontId="26" fillId="0" borderId="3" xfId="0" applyFont="1" applyBorder="1" applyAlignment="1">
      <alignment horizontal="left"/>
    </xf>
    <xf numFmtId="49" fontId="33" fillId="0" borderId="68" xfId="0" applyNumberFormat="1" applyFont="1" applyBorder="1"/>
    <xf numFmtId="49" fontId="0" fillId="0" borderId="68" xfId="0" applyNumberFormat="1" applyFill="1" applyBorder="1"/>
    <xf numFmtId="0" fontId="26" fillId="0" borderId="2" xfId="0" applyFont="1" applyFill="1" applyBorder="1"/>
    <xf numFmtId="0" fontId="32" fillId="0" borderId="2" xfId="0" applyFont="1" applyFill="1" applyBorder="1"/>
    <xf numFmtId="0" fontId="0" fillId="0" borderId="2" xfId="0" applyFill="1" applyBorder="1"/>
    <xf numFmtId="0" fontId="2" fillId="0" borderId="1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3" fontId="3" fillId="0" borderId="43" xfId="0" applyNumberFormat="1" applyFont="1" applyBorder="1" applyAlignment="1">
      <alignment horizontal="center"/>
    </xf>
    <xf numFmtId="3" fontId="3" fillId="0" borderId="45" xfId="0" applyNumberFormat="1" applyFont="1" applyBorder="1" applyAlignment="1">
      <alignment horizontal="center"/>
    </xf>
    <xf numFmtId="0" fontId="11" fillId="0" borderId="42" xfId="0" applyFont="1" applyBorder="1" applyAlignment="1">
      <alignment horizontal="center"/>
    </xf>
    <xf numFmtId="0" fontId="5" fillId="0" borderId="86" xfId="0" applyFont="1" applyBorder="1"/>
    <xf numFmtId="0" fontId="5" fillId="0" borderId="69" xfId="0" applyFont="1" applyBorder="1"/>
    <xf numFmtId="3" fontId="8" fillId="0" borderId="42" xfId="0" applyNumberFormat="1" applyFont="1" applyBorder="1"/>
    <xf numFmtId="0" fontId="30" fillId="0" borderId="41" xfId="0" applyFont="1" applyBorder="1"/>
    <xf numFmtId="0" fontId="30" fillId="0" borderId="46" xfId="0" applyFont="1" applyBorder="1"/>
    <xf numFmtId="3" fontId="0" fillId="0" borderId="37" xfId="0" applyNumberFormat="1" applyBorder="1"/>
    <xf numFmtId="3" fontId="0" fillId="0" borderId="39" xfId="0" applyNumberFormat="1" applyBorder="1"/>
    <xf numFmtId="3" fontId="0" fillId="0" borderId="10" xfId="0" applyNumberFormat="1" applyBorder="1"/>
    <xf numFmtId="3" fontId="0" fillId="0" borderId="33" xfId="0" applyNumberFormat="1" applyBorder="1"/>
    <xf numFmtId="3" fontId="4" fillId="0" borderId="33" xfId="0" applyNumberFormat="1" applyFont="1" applyBorder="1"/>
    <xf numFmtId="3" fontId="4" fillId="0" borderId="37" xfId="0" applyNumberFormat="1" applyFont="1" applyBorder="1"/>
    <xf numFmtId="3" fontId="4" fillId="0" borderId="40" xfId="0" applyNumberFormat="1" applyFont="1" applyBorder="1"/>
    <xf numFmtId="0" fontId="4" fillId="0" borderId="28" xfId="0" applyFont="1" applyBorder="1"/>
    <xf numFmtId="3" fontId="4" fillId="0" borderId="46" xfId="0" applyNumberFormat="1" applyFont="1" applyBorder="1"/>
    <xf numFmtId="3" fontId="13" fillId="0" borderId="11" xfId="0" applyNumberFormat="1" applyFont="1" applyBorder="1"/>
    <xf numFmtId="3" fontId="0" fillId="0" borderId="23" xfId="0" applyNumberFormat="1" applyBorder="1"/>
    <xf numFmtId="3" fontId="2" fillId="0" borderId="46" xfId="0" applyNumberFormat="1" applyFont="1" applyBorder="1"/>
    <xf numFmtId="3" fontId="0" fillId="0" borderId="11" xfId="0" applyNumberFormat="1" applyFont="1" applyBorder="1"/>
    <xf numFmtId="3" fontId="0" fillId="0" borderId="33" xfId="0" applyNumberFormat="1" applyFont="1" applyBorder="1"/>
    <xf numFmtId="49" fontId="4" fillId="0" borderId="13" xfId="0" applyNumberFormat="1" applyFont="1" applyBorder="1" applyAlignment="1">
      <alignment horizontal="left"/>
    </xf>
    <xf numFmtId="0" fontId="0" fillId="0" borderId="13" xfId="0" applyFont="1" applyBorder="1"/>
    <xf numFmtId="49" fontId="4" fillId="0" borderId="13" xfId="0" applyNumberFormat="1" applyFont="1" applyBorder="1"/>
    <xf numFmtId="0" fontId="0" fillId="0" borderId="20" xfId="0" applyBorder="1"/>
    <xf numFmtId="165" fontId="2" fillId="0" borderId="7" xfId="1" applyNumberFormat="1" applyFont="1" applyBorder="1" applyAlignment="1">
      <alignment horizontal="center"/>
    </xf>
    <xf numFmtId="3" fontId="7" fillId="0" borderId="44" xfId="0" applyNumberFormat="1" applyFont="1" applyBorder="1"/>
    <xf numFmtId="3" fontId="5" fillId="0" borderId="61" xfId="0" applyNumberFormat="1" applyFont="1" applyBorder="1"/>
    <xf numFmtId="3" fontId="10" fillId="0" borderId="63" xfId="0" applyNumberFormat="1" applyFont="1" applyBorder="1"/>
    <xf numFmtId="3" fontId="25" fillId="0" borderId="63" xfId="0" applyNumberFormat="1" applyFont="1" applyBorder="1"/>
    <xf numFmtId="3" fontId="25" fillId="0" borderId="64" xfId="0" applyNumberFormat="1" applyFont="1" applyBorder="1"/>
    <xf numFmtId="3" fontId="8" fillId="0" borderId="64" xfId="0" applyNumberFormat="1" applyFont="1" applyBorder="1" applyAlignment="1"/>
    <xf numFmtId="3" fontId="8" fillId="0" borderId="64" xfId="0" applyNumberFormat="1" applyFont="1" applyBorder="1"/>
    <xf numFmtId="3" fontId="8" fillId="0" borderId="15" xfId="0" applyNumberFormat="1" applyFont="1" applyBorder="1"/>
    <xf numFmtId="0" fontId="0" fillId="0" borderId="19" xfId="0" applyBorder="1"/>
    <xf numFmtId="0" fontId="4" fillId="0" borderId="47" xfId="0" applyFont="1" applyBorder="1"/>
    <xf numFmtId="0" fontId="4" fillId="0" borderId="47" xfId="0" applyFont="1" applyBorder="1" applyAlignment="1">
      <alignment horizontal="center" vertical="center"/>
    </xf>
    <xf numFmtId="3" fontId="4" fillId="0" borderId="13" xfId="0" applyNumberFormat="1" applyFont="1" applyBorder="1"/>
    <xf numFmtId="3" fontId="4" fillId="0" borderId="14" xfId="0" applyNumberFormat="1" applyFont="1" applyBorder="1"/>
    <xf numFmtId="3" fontId="0" fillId="0" borderId="13" xfId="0" applyNumberFormat="1" applyFont="1" applyBorder="1"/>
    <xf numFmtId="3" fontId="8" fillId="0" borderId="19" xfId="0" applyNumberFormat="1" applyFont="1" applyBorder="1"/>
    <xf numFmtId="3" fontId="8" fillId="0" borderId="14" xfId="0" applyNumberFormat="1" applyFont="1" applyBorder="1"/>
    <xf numFmtId="3" fontId="8" fillId="0" borderId="47" xfId="0" applyNumberFormat="1" applyFont="1" applyBorder="1"/>
    <xf numFmtId="0" fontId="13" fillId="0" borderId="17" xfId="0" applyFont="1" applyBorder="1"/>
    <xf numFmtId="0" fontId="13" fillId="0" borderId="58" xfId="0" applyFont="1" applyBorder="1"/>
    <xf numFmtId="0" fontId="13" fillId="0" borderId="71" xfId="0" applyFont="1" applyBorder="1"/>
    <xf numFmtId="0" fontId="2" fillId="0" borderId="55" xfId="0" applyFont="1" applyBorder="1" applyAlignment="1">
      <alignment horizontal="right"/>
    </xf>
    <xf numFmtId="0" fontId="0" fillId="0" borderId="55" xfId="0" applyBorder="1"/>
    <xf numFmtId="0" fontId="2" fillId="0" borderId="2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0" fillId="0" borderId="48" xfId="0" applyBorder="1"/>
    <xf numFmtId="49" fontId="6" fillId="0" borderId="63" xfId="0" applyNumberFormat="1" applyFont="1" applyBorder="1" applyAlignment="1">
      <alignment horizontal="left"/>
    </xf>
    <xf numFmtId="3" fontId="8" fillId="3" borderId="37" xfId="0" applyNumberFormat="1" applyFont="1" applyFill="1" applyBorder="1"/>
    <xf numFmtId="3" fontId="5" fillId="0" borderId="38" xfId="0" applyNumberFormat="1" applyFont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3" fontId="5" fillId="0" borderId="37" xfId="0" applyNumberFormat="1" applyFont="1" applyFill="1" applyBorder="1"/>
    <xf numFmtId="3" fontId="5" fillId="0" borderId="62" xfId="0" applyNumberFormat="1" applyFont="1" applyBorder="1" applyAlignment="1">
      <alignment horizontal="right"/>
    </xf>
    <xf numFmtId="0" fontId="8" fillId="0" borderId="0" xfId="0" applyFont="1" applyBorder="1"/>
    <xf numFmtId="3" fontId="8" fillId="0" borderId="53" xfId="0" applyNumberFormat="1" applyFont="1" applyBorder="1" applyAlignment="1">
      <alignment horizontal="right"/>
    </xf>
    <xf numFmtId="3" fontId="8" fillId="0" borderId="54" xfId="0" applyNumberFormat="1" applyFont="1" applyBorder="1" applyAlignment="1">
      <alignment horizontal="right"/>
    </xf>
    <xf numFmtId="3" fontId="8" fillId="0" borderId="53" xfId="0" applyNumberFormat="1" applyFont="1" applyBorder="1"/>
    <xf numFmtId="3" fontId="8" fillId="0" borderId="54" xfId="0" applyNumberFormat="1" applyFont="1" applyBorder="1"/>
    <xf numFmtId="49" fontId="5" fillId="0" borderId="64" xfId="0" applyNumberFormat="1" applyFont="1" applyBorder="1" applyAlignment="1">
      <alignment horizontal="left"/>
    </xf>
    <xf numFmtId="0" fontId="5" fillId="0" borderId="6" xfId="0" applyFont="1" applyBorder="1" applyAlignment="1">
      <alignment horizontal="right"/>
    </xf>
    <xf numFmtId="3" fontId="5" fillId="0" borderId="23" xfId="0" applyNumberFormat="1" applyFont="1" applyBorder="1" applyAlignment="1">
      <alignment horizontal="right"/>
    </xf>
    <xf numFmtId="3" fontId="8" fillId="0" borderId="38" xfId="0" applyNumberFormat="1" applyFont="1" applyBorder="1"/>
    <xf numFmtId="3" fontId="8" fillId="0" borderId="23" xfId="0" applyNumberFormat="1" applyFont="1" applyBorder="1"/>
    <xf numFmtId="0" fontId="1" fillId="0" borderId="51" xfId="0" applyFont="1" applyBorder="1"/>
    <xf numFmtId="0" fontId="5" fillId="0" borderId="64" xfId="0" applyFont="1" applyBorder="1" applyAlignment="1">
      <alignment horizontal="left"/>
    </xf>
    <xf numFmtId="3" fontId="5" fillId="0" borderId="40" xfId="0" applyNumberFormat="1" applyFont="1" applyBorder="1" applyAlignment="1">
      <alignment horizontal="right"/>
    </xf>
    <xf numFmtId="3" fontId="5" fillId="0" borderId="33" xfId="0" applyNumberFormat="1" applyFont="1" applyBorder="1"/>
    <xf numFmtId="0" fontId="9" fillId="0" borderId="15" xfId="0" applyFont="1" applyBorder="1"/>
    <xf numFmtId="3" fontId="8" fillId="3" borderId="41" xfId="0" applyNumberFormat="1" applyFont="1" applyFill="1" applyBorder="1"/>
    <xf numFmtId="0" fontId="9" fillId="0" borderId="48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9" fontId="17" fillId="0" borderId="2" xfId="0" applyNumberFormat="1" applyFont="1" applyBorder="1"/>
    <xf numFmtId="3" fontId="2" fillId="0" borderId="1" xfId="0" applyNumberFormat="1" applyFont="1" applyBorder="1"/>
    <xf numFmtId="3" fontId="2" fillId="0" borderId="36" xfId="0" applyNumberFormat="1" applyFont="1" applyBorder="1"/>
    <xf numFmtId="3" fontId="15" fillId="0" borderId="3" xfId="0" applyNumberFormat="1" applyFont="1" applyBorder="1"/>
    <xf numFmtId="3" fontId="2" fillId="0" borderId="27" xfId="0" applyNumberFormat="1" applyFont="1" applyBorder="1"/>
    <xf numFmtId="3" fontId="2" fillId="0" borderId="28" xfId="0" applyNumberFormat="1" applyFont="1" applyBorder="1"/>
    <xf numFmtId="3" fontId="2" fillId="0" borderId="78" xfId="0" applyNumberFormat="1" applyFont="1" applyBorder="1"/>
    <xf numFmtId="3" fontId="0" fillId="0" borderId="54" xfId="0" applyNumberFormat="1" applyFont="1" applyFill="1" applyBorder="1"/>
    <xf numFmtId="3" fontId="0" fillId="0" borderId="54" xfId="0" applyNumberFormat="1" applyFont="1" applyBorder="1"/>
    <xf numFmtId="3" fontId="29" fillId="0" borderId="78" xfId="0" applyNumberFormat="1" applyFont="1" applyBorder="1"/>
    <xf numFmtId="0" fontId="0" fillId="0" borderId="36" xfId="0" applyFont="1" applyBorder="1"/>
    <xf numFmtId="0" fontId="18" fillId="0" borderId="61" xfId="0" applyFont="1" applyBorder="1" applyAlignment="1">
      <alignment horizontal="left"/>
    </xf>
    <xf numFmtId="3" fontId="17" fillId="0" borderId="22" xfId="0" applyNumberFormat="1" applyFont="1" applyBorder="1" applyAlignment="1">
      <alignment horizontal="right"/>
    </xf>
    <xf numFmtId="3" fontId="17" fillId="0" borderId="22" xfId="0" applyNumberFormat="1" applyFont="1" applyBorder="1"/>
    <xf numFmtId="49" fontId="8" fillId="0" borderId="15" xfId="0" applyNumberFormat="1" applyFont="1" applyBorder="1" applyAlignment="1">
      <alignment horizontal="left"/>
    </xf>
    <xf numFmtId="0" fontId="18" fillId="0" borderId="81" xfId="0" applyFont="1" applyBorder="1"/>
    <xf numFmtId="3" fontId="5" fillId="0" borderId="77" xfId="0" applyNumberFormat="1" applyFont="1" applyBorder="1" applyAlignment="1">
      <alignment horizontal="right"/>
    </xf>
    <xf numFmtId="0" fontId="5" fillId="0" borderId="61" xfId="0" applyFont="1" applyBorder="1" applyAlignment="1">
      <alignment horizontal="left"/>
    </xf>
    <xf numFmtId="0" fontId="26" fillId="0" borderId="68" xfId="0" applyFont="1" applyBorder="1" applyAlignment="1">
      <alignment horizontal="left"/>
    </xf>
    <xf numFmtId="0" fontId="26" fillId="0" borderId="2" xfId="0" applyFont="1" applyBorder="1" applyAlignment="1">
      <alignment horizontal="left"/>
    </xf>
    <xf numFmtId="0" fontId="26" fillId="0" borderId="3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72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16" fillId="0" borderId="63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3" fillId="0" borderId="15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72" xfId="0" applyFont="1" applyBorder="1" applyAlignment="1">
      <alignment horizontal="center"/>
    </xf>
    <xf numFmtId="0" fontId="13" fillId="0" borderId="71" xfId="0" applyFont="1" applyBorder="1" applyAlignment="1">
      <alignment horizontal="center"/>
    </xf>
    <xf numFmtId="0" fontId="2" fillId="0" borderId="58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6" fillId="0" borderId="66" xfId="0" applyFont="1" applyBorder="1" applyAlignment="1">
      <alignment horizontal="left"/>
    </xf>
    <xf numFmtId="0" fontId="2" fillId="0" borderId="80" xfId="0" applyFont="1" applyBorder="1" applyAlignment="1">
      <alignment horizontal="center"/>
    </xf>
    <xf numFmtId="0" fontId="2" fillId="0" borderId="71" xfId="0" applyFont="1" applyBorder="1" applyAlignment="1">
      <alignment horizontal="center"/>
    </xf>
    <xf numFmtId="0" fontId="2" fillId="0" borderId="79" xfId="0" applyFont="1" applyBorder="1" applyAlignment="1">
      <alignment horizontal="center"/>
    </xf>
    <xf numFmtId="0" fontId="23" fillId="0" borderId="15" xfId="0" applyFont="1" applyBorder="1" applyAlignment="1">
      <alignment horizontal="left"/>
    </xf>
    <xf numFmtId="0" fontId="23" fillId="0" borderId="81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69" xfId="0" applyFont="1" applyBorder="1" applyAlignment="1">
      <alignment horizontal="left"/>
    </xf>
    <xf numFmtId="0" fontId="7" fillId="0" borderId="34" xfId="0" applyFont="1" applyBorder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A8259-D498-44D7-87AC-3831300DFE45}">
  <dimension ref="A1:I43"/>
  <sheetViews>
    <sheetView workbookViewId="0">
      <selection activeCell="M25" sqref="M25"/>
    </sheetView>
  </sheetViews>
  <sheetFormatPr defaultRowHeight="12.75" x14ac:dyDescent="0.2"/>
  <cols>
    <col min="9" max="9" width="12" customWidth="1"/>
  </cols>
  <sheetData>
    <row r="1" spans="1:9" x14ac:dyDescent="0.2">
      <c r="A1" s="679" t="s">
        <v>306</v>
      </c>
      <c r="B1" s="679"/>
      <c r="C1" s="679"/>
      <c r="D1" s="679"/>
      <c r="E1" s="679"/>
      <c r="F1" s="679"/>
      <c r="G1" s="679"/>
      <c r="H1" s="679"/>
      <c r="I1" s="679"/>
    </row>
    <row r="2" spans="1:9" x14ac:dyDescent="0.2">
      <c r="A2" s="553"/>
      <c r="B2" s="553"/>
      <c r="C2" s="553"/>
      <c r="D2" s="553"/>
      <c r="E2" s="553"/>
      <c r="F2" s="553"/>
      <c r="G2" s="553"/>
      <c r="H2" s="553"/>
    </row>
    <row r="3" spans="1:9" x14ac:dyDescent="0.2">
      <c r="A3" s="554"/>
      <c r="B3" s="554"/>
      <c r="C3" s="680" t="s">
        <v>15</v>
      </c>
      <c r="D3" s="680"/>
      <c r="E3" s="680"/>
      <c r="F3" s="680"/>
    </row>
    <row r="4" spans="1:9" x14ac:dyDescent="0.2">
      <c r="A4" s="554"/>
      <c r="B4" s="554"/>
      <c r="C4" s="554"/>
    </row>
    <row r="5" spans="1:9" x14ac:dyDescent="0.2">
      <c r="C5" s="554"/>
      <c r="D5" s="680" t="s">
        <v>278</v>
      </c>
      <c r="E5" s="680"/>
      <c r="F5" s="554"/>
    </row>
    <row r="6" spans="1:9" x14ac:dyDescent="0.2">
      <c r="A6" s="555"/>
      <c r="C6" s="680" t="s">
        <v>279</v>
      </c>
      <c r="D6" s="680"/>
      <c r="E6" s="680"/>
      <c r="F6" s="680"/>
    </row>
    <row r="7" spans="1:9" x14ac:dyDescent="0.2">
      <c r="A7" s="555"/>
      <c r="C7" s="556"/>
      <c r="D7" s="680">
        <v>2018</v>
      </c>
      <c r="E7" s="680"/>
      <c r="F7" s="556"/>
    </row>
    <row r="8" spans="1:9" x14ac:dyDescent="0.2">
      <c r="D8" s="556"/>
    </row>
    <row r="9" spans="1:9" x14ac:dyDescent="0.2">
      <c r="A9" s="557" t="s">
        <v>20</v>
      </c>
      <c r="B9" s="558" t="s">
        <v>21</v>
      </c>
      <c r="C9" s="559"/>
      <c r="D9" s="560" t="s">
        <v>66</v>
      </c>
      <c r="E9" s="560"/>
      <c r="F9" s="560"/>
      <c r="G9" s="560"/>
      <c r="H9" s="23"/>
      <c r="I9" s="154"/>
    </row>
    <row r="10" spans="1:9" x14ac:dyDescent="0.2">
      <c r="A10" s="561"/>
      <c r="B10" s="544"/>
      <c r="C10" s="147"/>
      <c r="D10" s="6"/>
      <c r="E10" s="6"/>
      <c r="F10" s="6"/>
      <c r="G10" s="6"/>
      <c r="H10" s="1"/>
      <c r="I10" s="123"/>
    </row>
    <row r="11" spans="1:9" x14ac:dyDescent="0.2">
      <c r="A11" s="562" t="s">
        <v>23</v>
      </c>
      <c r="B11" s="563" t="s">
        <v>24</v>
      </c>
      <c r="C11" s="105"/>
      <c r="D11" s="564"/>
      <c r="E11" s="564"/>
      <c r="F11" s="564"/>
      <c r="G11" s="564"/>
      <c r="H11" s="564"/>
      <c r="I11" s="105"/>
    </row>
    <row r="12" spans="1:9" x14ac:dyDescent="0.2">
      <c r="A12" s="512"/>
      <c r="B12" s="565" t="s">
        <v>58</v>
      </c>
      <c r="C12" s="116"/>
      <c r="D12" s="386" t="s">
        <v>280</v>
      </c>
      <c r="E12" s="386"/>
      <c r="F12" s="386"/>
      <c r="G12" s="386"/>
      <c r="H12" s="386"/>
      <c r="I12" s="566"/>
    </row>
    <row r="13" spans="1:9" x14ac:dyDescent="0.2">
      <c r="A13" s="512"/>
      <c r="B13" s="565" t="s">
        <v>55</v>
      </c>
      <c r="C13" s="116"/>
      <c r="D13" s="676" t="s">
        <v>39</v>
      </c>
      <c r="E13" s="677"/>
      <c r="F13" s="677"/>
      <c r="G13" s="677"/>
      <c r="H13" s="677"/>
      <c r="I13" s="678"/>
    </row>
    <row r="14" spans="1:9" x14ac:dyDescent="0.2">
      <c r="A14" s="512"/>
      <c r="B14" s="565" t="s">
        <v>281</v>
      </c>
      <c r="C14" s="116"/>
      <c r="D14" s="567" t="s">
        <v>282</v>
      </c>
      <c r="E14" s="568"/>
      <c r="F14" s="568"/>
      <c r="G14" s="568"/>
      <c r="H14" s="568"/>
      <c r="I14" s="569"/>
    </row>
    <row r="15" spans="1:9" x14ac:dyDescent="0.2">
      <c r="A15" s="512"/>
      <c r="B15" s="570" t="s">
        <v>53</v>
      </c>
      <c r="C15" s="116"/>
      <c r="D15" s="567" t="s">
        <v>283</v>
      </c>
      <c r="E15" s="568"/>
      <c r="F15" s="568"/>
      <c r="G15" s="568"/>
      <c r="H15" s="568"/>
      <c r="I15" s="569"/>
    </row>
    <row r="16" spans="1:9" x14ac:dyDescent="0.2">
      <c r="A16" s="512"/>
      <c r="B16" s="570" t="s">
        <v>198</v>
      </c>
      <c r="C16" s="116"/>
      <c r="D16" s="567" t="s">
        <v>284</v>
      </c>
      <c r="E16" s="568"/>
      <c r="F16" s="568"/>
      <c r="G16" s="568"/>
      <c r="H16" s="568"/>
      <c r="I16" s="569"/>
    </row>
    <row r="17" spans="1:9" x14ac:dyDescent="0.2">
      <c r="A17" s="512"/>
      <c r="B17" s="570" t="s">
        <v>285</v>
      </c>
      <c r="C17" s="116"/>
      <c r="D17" s="567" t="s">
        <v>286</v>
      </c>
      <c r="E17" s="568"/>
      <c r="F17" s="568"/>
      <c r="G17" s="568"/>
      <c r="H17" s="568"/>
      <c r="I17" s="569"/>
    </row>
    <row r="18" spans="1:9" x14ac:dyDescent="0.2">
      <c r="A18" s="512"/>
      <c r="B18" s="565" t="s">
        <v>199</v>
      </c>
      <c r="C18" s="116"/>
      <c r="D18" s="676" t="s">
        <v>287</v>
      </c>
      <c r="E18" s="677"/>
      <c r="F18" s="677"/>
      <c r="G18" s="677"/>
      <c r="H18" s="677"/>
      <c r="I18" s="678"/>
    </row>
    <row r="19" spans="1:9" x14ac:dyDescent="0.2">
      <c r="A19" s="512"/>
      <c r="B19" s="565" t="s">
        <v>174</v>
      </c>
      <c r="C19" s="116"/>
      <c r="D19" s="567" t="s">
        <v>176</v>
      </c>
      <c r="E19" s="568"/>
      <c r="F19" s="568"/>
      <c r="G19" s="568"/>
      <c r="H19" s="568"/>
      <c r="I19" s="569"/>
    </row>
    <row r="20" spans="1:9" x14ac:dyDescent="0.2">
      <c r="A20" s="512"/>
      <c r="B20" s="570" t="s">
        <v>84</v>
      </c>
      <c r="C20" s="116"/>
      <c r="D20" s="676" t="s">
        <v>288</v>
      </c>
      <c r="E20" s="677"/>
      <c r="F20" s="677"/>
      <c r="G20" s="677"/>
      <c r="H20" s="677"/>
      <c r="I20" s="678"/>
    </row>
    <row r="21" spans="1:9" x14ac:dyDescent="0.2">
      <c r="A21" s="512"/>
      <c r="B21" s="565" t="s">
        <v>57</v>
      </c>
      <c r="C21" s="116"/>
      <c r="D21" s="676" t="s">
        <v>289</v>
      </c>
      <c r="E21" s="677"/>
      <c r="F21" s="677"/>
      <c r="G21" s="677"/>
      <c r="H21" s="677"/>
      <c r="I21" s="678"/>
    </row>
    <row r="22" spans="1:9" x14ac:dyDescent="0.2">
      <c r="A22" s="512"/>
      <c r="B22" s="565" t="s">
        <v>59</v>
      </c>
      <c r="C22" s="116"/>
      <c r="D22" s="386" t="s">
        <v>111</v>
      </c>
      <c r="E22" s="386"/>
      <c r="F22" s="386"/>
      <c r="G22" s="386"/>
      <c r="H22" s="386"/>
      <c r="I22" s="566"/>
    </row>
    <row r="23" spans="1:9" x14ac:dyDescent="0.2">
      <c r="A23" s="512"/>
      <c r="B23" s="570" t="s">
        <v>83</v>
      </c>
      <c r="C23" s="116"/>
      <c r="D23" s="386" t="s">
        <v>112</v>
      </c>
      <c r="E23" s="386"/>
      <c r="F23" s="386"/>
      <c r="G23" s="386"/>
      <c r="H23" s="386"/>
      <c r="I23" s="566"/>
    </row>
    <row r="24" spans="1:9" x14ac:dyDescent="0.2">
      <c r="A24" s="512"/>
      <c r="B24" s="571" t="s">
        <v>60</v>
      </c>
      <c r="C24" s="116"/>
      <c r="D24" s="572" t="s">
        <v>290</v>
      </c>
      <c r="E24" s="386"/>
      <c r="F24" s="386"/>
      <c r="G24" s="386"/>
      <c r="H24" s="386"/>
      <c r="I24" s="566"/>
    </row>
    <row r="25" spans="1:9" x14ac:dyDescent="0.2">
      <c r="A25" s="512"/>
      <c r="B25" s="571" t="s">
        <v>291</v>
      </c>
      <c r="C25" s="116"/>
      <c r="D25" s="572" t="s">
        <v>292</v>
      </c>
      <c r="E25" s="386"/>
      <c r="F25" s="386"/>
      <c r="G25" s="386"/>
      <c r="H25" s="386"/>
      <c r="I25" s="566"/>
    </row>
    <row r="26" spans="1:9" x14ac:dyDescent="0.2">
      <c r="A26" s="512"/>
      <c r="B26" s="571" t="s">
        <v>293</v>
      </c>
      <c r="C26" s="116"/>
      <c r="D26" s="572" t="s">
        <v>294</v>
      </c>
      <c r="E26" s="386"/>
      <c r="F26" s="386"/>
      <c r="G26" s="386"/>
      <c r="H26" s="386"/>
      <c r="I26" s="566"/>
    </row>
    <row r="27" spans="1:9" x14ac:dyDescent="0.2">
      <c r="A27" s="512"/>
      <c r="B27" s="565" t="s">
        <v>61</v>
      </c>
      <c r="C27" s="116"/>
      <c r="D27" s="386" t="s">
        <v>295</v>
      </c>
      <c r="E27" s="386"/>
      <c r="F27" s="386"/>
      <c r="G27" s="386"/>
      <c r="H27" s="386"/>
      <c r="I27" s="566"/>
    </row>
    <row r="28" spans="1:9" x14ac:dyDescent="0.2">
      <c r="A28" s="512"/>
      <c r="B28" s="570" t="s">
        <v>56</v>
      </c>
      <c r="C28" s="116"/>
      <c r="D28" s="386" t="s">
        <v>296</v>
      </c>
      <c r="E28" s="386"/>
      <c r="F28" s="386"/>
      <c r="G28" s="386"/>
      <c r="H28" s="386"/>
      <c r="I28" s="566"/>
    </row>
    <row r="29" spans="1:9" x14ac:dyDescent="0.2">
      <c r="A29" s="512"/>
      <c r="B29" s="565" t="s">
        <v>62</v>
      </c>
      <c r="C29" s="116"/>
      <c r="D29" s="386" t="s">
        <v>297</v>
      </c>
      <c r="E29" s="386"/>
      <c r="F29" s="386"/>
      <c r="G29" s="386"/>
      <c r="H29" s="386"/>
      <c r="I29" s="566"/>
    </row>
    <row r="30" spans="1:9" x14ac:dyDescent="0.2">
      <c r="A30" s="512"/>
      <c r="B30" s="565" t="s">
        <v>298</v>
      </c>
      <c r="C30" s="116"/>
      <c r="D30" s="386" t="s">
        <v>299</v>
      </c>
      <c r="E30" s="386"/>
      <c r="F30" s="386"/>
      <c r="G30" s="386"/>
      <c r="H30" s="386"/>
      <c r="I30" s="566"/>
    </row>
    <row r="31" spans="1:9" x14ac:dyDescent="0.2">
      <c r="A31" s="512"/>
      <c r="B31" s="565" t="s">
        <v>300</v>
      </c>
      <c r="C31" s="116"/>
      <c r="D31" s="386" t="s">
        <v>301</v>
      </c>
      <c r="E31" s="386"/>
      <c r="F31" s="386"/>
      <c r="G31" s="386"/>
      <c r="H31" s="386"/>
      <c r="I31" s="566"/>
    </row>
    <row r="32" spans="1:9" x14ac:dyDescent="0.2">
      <c r="A32" s="512"/>
      <c r="B32" s="565" t="s">
        <v>302</v>
      </c>
      <c r="C32" s="116"/>
      <c r="D32" s="386" t="s">
        <v>303</v>
      </c>
      <c r="E32" s="386"/>
      <c r="F32" s="386"/>
      <c r="G32" s="386"/>
      <c r="H32" s="386"/>
      <c r="I32" s="566"/>
    </row>
    <row r="33" spans="1:9" x14ac:dyDescent="0.2">
      <c r="A33" s="512"/>
      <c r="B33" s="565" t="s">
        <v>64</v>
      </c>
      <c r="C33" s="116"/>
      <c r="D33" s="386" t="s">
        <v>38</v>
      </c>
      <c r="E33" s="386"/>
      <c r="F33" s="386"/>
      <c r="G33" s="386"/>
      <c r="H33" s="386"/>
      <c r="I33" s="566"/>
    </row>
    <row r="34" spans="1:9" x14ac:dyDescent="0.2">
      <c r="A34" s="512"/>
      <c r="B34" s="570" t="s">
        <v>65</v>
      </c>
      <c r="C34" s="116"/>
      <c r="D34" s="386" t="s">
        <v>89</v>
      </c>
      <c r="E34" s="386"/>
      <c r="F34" s="386"/>
      <c r="G34" s="386"/>
      <c r="H34" s="386"/>
      <c r="I34" s="566"/>
    </row>
    <row r="35" spans="1:9" x14ac:dyDescent="0.2">
      <c r="A35" s="512"/>
      <c r="B35" s="570" t="s">
        <v>168</v>
      </c>
      <c r="C35" s="116"/>
      <c r="D35" s="386" t="s">
        <v>304</v>
      </c>
      <c r="E35" s="386"/>
      <c r="F35" s="386"/>
      <c r="G35" s="386"/>
      <c r="H35" s="386"/>
      <c r="I35" s="566"/>
    </row>
    <row r="36" spans="1:9" x14ac:dyDescent="0.2">
      <c r="A36" s="512"/>
      <c r="B36" s="570" t="s">
        <v>94</v>
      </c>
      <c r="C36" s="116"/>
      <c r="D36" s="386" t="s">
        <v>305</v>
      </c>
      <c r="E36" s="386"/>
      <c r="F36" s="386"/>
      <c r="G36" s="386"/>
      <c r="H36" s="386"/>
      <c r="I36" s="566"/>
    </row>
    <row r="37" spans="1:9" x14ac:dyDescent="0.2">
      <c r="A37" s="512"/>
      <c r="B37" s="565"/>
      <c r="C37" s="116"/>
      <c r="D37" s="386"/>
      <c r="E37" s="2"/>
      <c r="F37" s="2"/>
      <c r="G37" s="2"/>
      <c r="H37" s="2"/>
      <c r="I37" s="116"/>
    </row>
    <row r="38" spans="1:9" x14ac:dyDescent="0.2">
      <c r="A38" s="512"/>
      <c r="B38" s="93"/>
      <c r="C38" s="116"/>
      <c r="D38" s="2"/>
      <c r="E38" s="2"/>
      <c r="F38" s="2"/>
      <c r="G38" s="2"/>
      <c r="H38" s="2"/>
      <c r="I38" s="116"/>
    </row>
    <row r="39" spans="1:9" x14ac:dyDescent="0.2">
      <c r="A39" s="512"/>
      <c r="B39" s="93"/>
      <c r="C39" s="116"/>
      <c r="D39" s="573"/>
      <c r="E39" s="2"/>
      <c r="F39" s="2"/>
      <c r="G39" s="2"/>
      <c r="H39" s="2"/>
      <c r="I39" s="116"/>
    </row>
    <row r="40" spans="1:9" x14ac:dyDescent="0.2">
      <c r="A40" s="512"/>
      <c r="B40" s="93"/>
      <c r="C40" s="116"/>
      <c r="D40" s="573"/>
      <c r="E40" s="2"/>
      <c r="F40" s="2"/>
      <c r="G40" s="2"/>
      <c r="H40" s="2"/>
      <c r="I40" s="116"/>
    </row>
    <row r="41" spans="1:9" x14ac:dyDescent="0.2">
      <c r="A41" s="512"/>
      <c r="B41" s="565"/>
      <c r="C41" s="116"/>
      <c r="D41" s="574"/>
      <c r="E41" s="2"/>
      <c r="F41" s="2"/>
      <c r="G41" s="2"/>
      <c r="H41" s="2"/>
      <c r="I41" s="116"/>
    </row>
    <row r="42" spans="1:9" x14ac:dyDescent="0.2">
      <c r="A42" s="512"/>
      <c r="B42" s="93"/>
      <c r="C42" s="116"/>
      <c r="D42" s="574"/>
      <c r="E42" s="2"/>
      <c r="F42" s="2"/>
      <c r="G42" s="2"/>
      <c r="H42" s="2"/>
      <c r="I42" s="116"/>
    </row>
    <row r="43" spans="1:9" x14ac:dyDescent="0.2">
      <c r="A43" s="512"/>
      <c r="B43" s="565"/>
      <c r="C43" s="116"/>
      <c r="D43" s="574"/>
      <c r="E43" s="2"/>
      <c r="F43" s="2"/>
      <c r="G43" s="2"/>
      <c r="H43" s="2"/>
      <c r="I43" s="116"/>
    </row>
  </sheetData>
  <mergeCells count="9">
    <mergeCell ref="D18:I18"/>
    <mergeCell ref="D20:I20"/>
    <mergeCell ref="D21:I21"/>
    <mergeCell ref="A1:I1"/>
    <mergeCell ref="C3:F3"/>
    <mergeCell ref="D5:E5"/>
    <mergeCell ref="C6:F6"/>
    <mergeCell ref="D7:E7"/>
    <mergeCell ref="D13:I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0"/>
  <sheetViews>
    <sheetView workbookViewId="0">
      <selection activeCell="A3" sqref="A3"/>
    </sheetView>
  </sheetViews>
  <sheetFormatPr defaultRowHeight="12.75" x14ac:dyDescent="0.2"/>
  <cols>
    <col min="2" max="2" width="8.28515625" customWidth="1"/>
    <col min="3" max="3" width="15" customWidth="1"/>
    <col min="4" max="4" width="11" customWidth="1"/>
    <col min="5" max="5" width="12.140625" customWidth="1"/>
    <col min="6" max="6" width="11.85546875" customWidth="1"/>
    <col min="7" max="7" width="11.42578125" customWidth="1"/>
  </cols>
  <sheetData>
    <row r="1" spans="1:7" x14ac:dyDescent="0.2">
      <c r="A1" s="428" t="s">
        <v>242</v>
      </c>
    </row>
    <row r="3" spans="1:7" x14ac:dyDescent="0.2">
      <c r="A3" s="428" t="s">
        <v>342</v>
      </c>
    </row>
    <row r="4" spans="1:7" x14ac:dyDescent="0.2">
      <c r="A4" s="173"/>
      <c r="B4" s="173"/>
      <c r="C4" s="173"/>
      <c r="D4" s="173"/>
      <c r="E4" s="173"/>
      <c r="F4" s="173"/>
      <c r="G4" s="173"/>
    </row>
    <row r="5" spans="1:7" x14ac:dyDescent="0.2">
      <c r="A5" s="4"/>
      <c r="B5" s="4"/>
      <c r="C5" s="4" t="s">
        <v>15</v>
      </c>
      <c r="D5" s="4"/>
      <c r="E5" s="4"/>
    </row>
    <row r="6" spans="1:7" x14ac:dyDescent="0.2">
      <c r="G6" s="7"/>
    </row>
    <row r="7" spans="1:7" x14ac:dyDescent="0.2">
      <c r="A7" s="687" t="s">
        <v>8</v>
      </c>
      <c r="B7" s="687"/>
      <c r="C7" s="687"/>
      <c r="D7" s="687"/>
      <c r="E7" s="687"/>
      <c r="F7" s="687"/>
      <c r="G7" s="7"/>
    </row>
    <row r="8" spans="1:7" x14ac:dyDescent="0.2">
      <c r="A8" s="7"/>
      <c r="B8" s="687" t="s">
        <v>47</v>
      </c>
      <c r="C8" s="687"/>
      <c r="D8" s="687"/>
      <c r="E8" s="687"/>
      <c r="F8" s="7"/>
      <c r="G8" s="6"/>
    </row>
    <row r="9" spans="1:7" x14ac:dyDescent="0.2">
      <c r="A9" s="6"/>
      <c r="B9" s="6"/>
      <c r="C9" s="222">
        <v>2018</v>
      </c>
      <c r="D9" s="6"/>
      <c r="E9" s="6"/>
      <c r="F9" s="6"/>
      <c r="G9" s="6"/>
    </row>
    <row r="10" spans="1:7" ht="13.5" thickBot="1" x14ac:dyDescent="0.25">
      <c r="A10" s="1"/>
      <c r="B10" s="1"/>
      <c r="C10" s="1"/>
      <c r="D10" s="1"/>
      <c r="E10" s="1"/>
      <c r="F10" s="1"/>
      <c r="G10" s="162" t="s">
        <v>160</v>
      </c>
    </row>
    <row r="11" spans="1:7" ht="13.5" thickBot="1" x14ac:dyDescent="0.25">
      <c r="A11" s="19"/>
      <c r="B11" s="20" t="s">
        <v>10</v>
      </c>
      <c r="C11" s="21"/>
      <c r="D11" s="22" t="s">
        <v>11</v>
      </c>
      <c r="E11" s="22" t="s">
        <v>12</v>
      </c>
      <c r="F11" s="22" t="s">
        <v>13</v>
      </c>
      <c r="G11" s="21" t="s">
        <v>9</v>
      </c>
    </row>
    <row r="12" spans="1:7" ht="14.25" customHeight="1" thickBot="1" x14ac:dyDescent="0.25">
      <c r="A12" s="681" t="s">
        <v>66</v>
      </c>
      <c r="B12" s="682"/>
      <c r="C12" s="683"/>
      <c r="D12" s="681">
        <v>2018</v>
      </c>
      <c r="E12" s="682"/>
      <c r="F12" s="682"/>
      <c r="G12" s="683"/>
    </row>
    <row r="13" spans="1:7" s="4" customFormat="1" ht="15" customHeight="1" x14ac:dyDescent="0.2">
      <c r="A13" s="59"/>
      <c r="B13" s="191" t="s">
        <v>0</v>
      </c>
      <c r="C13" s="191"/>
      <c r="D13" s="30"/>
      <c r="E13" s="31"/>
      <c r="F13" s="182"/>
      <c r="G13" s="183"/>
    </row>
    <row r="14" spans="1:7" s="4" customFormat="1" x14ac:dyDescent="0.2">
      <c r="A14" s="192" t="s">
        <v>2</v>
      </c>
      <c r="B14" s="93"/>
      <c r="C14" s="54"/>
      <c r="D14" s="365" t="s">
        <v>17</v>
      </c>
      <c r="E14" s="13" t="s">
        <v>243</v>
      </c>
      <c r="F14" s="13" t="s">
        <v>307</v>
      </c>
      <c r="G14" s="577" t="s">
        <v>220</v>
      </c>
    </row>
    <row r="15" spans="1:7" x14ac:dyDescent="0.2">
      <c r="A15" s="72" t="s">
        <v>73</v>
      </c>
      <c r="B15" s="2"/>
      <c r="C15" s="2"/>
      <c r="D15" s="453">
        <v>5744100</v>
      </c>
      <c r="E15" s="465">
        <v>337170</v>
      </c>
      <c r="F15" s="412">
        <v>335000</v>
      </c>
      <c r="G15" s="578">
        <v>6416270</v>
      </c>
    </row>
    <row r="16" spans="1:7" x14ac:dyDescent="0.2">
      <c r="A16" s="72" t="s">
        <v>68</v>
      </c>
      <c r="B16" s="2"/>
      <c r="C16" s="2"/>
      <c r="D16" s="453">
        <v>8250000</v>
      </c>
      <c r="E16" s="465">
        <v>1170000</v>
      </c>
      <c r="F16" s="412">
        <v>0</v>
      </c>
      <c r="G16" s="578">
        <v>9420000</v>
      </c>
    </row>
    <row r="17" spans="1:7" x14ac:dyDescent="0.2">
      <c r="A17" s="72" t="s">
        <v>74</v>
      </c>
      <c r="B17" s="2"/>
      <c r="C17" s="2"/>
      <c r="D17" s="453">
        <v>23354264</v>
      </c>
      <c r="E17" s="465">
        <v>1876330</v>
      </c>
      <c r="F17" s="412">
        <v>1964639</v>
      </c>
      <c r="G17" s="578">
        <v>27195233</v>
      </c>
    </row>
    <row r="18" spans="1:7" x14ac:dyDescent="0.2">
      <c r="A18" s="72" t="s">
        <v>167</v>
      </c>
      <c r="B18" s="2"/>
      <c r="C18" s="2"/>
      <c r="D18" s="453">
        <v>15600000</v>
      </c>
      <c r="E18" s="465">
        <v>1100238</v>
      </c>
      <c r="F18" s="412">
        <v>3366572</v>
      </c>
      <c r="G18" s="578">
        <v>20066810</v>
      </c>
    </row>
    <row r="19" spans="1:7" x14ac:dyDescent="0.2">
      <c r="A19" s="72" t="s">
        <v>75</v>
      </c>
      <c r="B19" s="180"/>
      <c r="C19" s="181"/>
      <c r="D19" s="453">
        <v>10008163</v>
      </c>
      <c r="E19" s="465">
        <v>0</v>
      </c>
      <c r="F19" s="412">
        <v>0</v>
      </c>
      <c r="G19" s="578">
        <v>10008163</v>
      </c>
    </row>
    <row r="20" spans="1:7" x14ac:dyDescent="0.2">
      <c r="A20" s="72" t="s">
        <v>76</v>
      </c>
      <c r="B20" s="2"/>
      <c r="C20" s="2"/>
      <c r="D20" s="453">
        <v>0</v>
      </c>
      <c r="E20" s="465">
        <v>3526740</v>
      </c>
      <c r="F20" s="412">
        <v>849770</v>
      </c>
      <c r="G20" s="578">
        <v>4376510</v>
      </c>
    </row>
    <row r="21" spans="1:7" ht="13.5" customHeight="1" x14ac:dyDescent="0.2">
      <c r="A21" s="192" t="s">
        <v>1</v>
      </c>
      <c r="B21" s="3"/>
      <c r="C21" s="3"/>
      <c r="D21" s="454">
        <f>SUM(D15:D20)</f>
        <v>62956527</v>
      </c>
      <c r="E21" s="466">
        <f>SUM(E15:E20)</f>
        <v>8010478</v>
      </c>
      <c r="F21" s="413">
        <f>SUM(F15:F20)</f>
        <v>6515981</v>
      </c>
      <c r="G21" s="579">
        <f>SUM(G15:G20)</f>
        <v>77482986</v>
      </c>
    </row>
    <row r="22" spans="1:7" x14ac:dyDescent="0.2">
      <c r="A22" s="72"/>
      <c r="B22" s="2"/>
      <c r="C22" s="2"/>
      <c r="D22" s="455"/>
      <c r="E22" s="467"/>
      <c r="F22" s="414"/>
      <c r="G22" s="12"/>
    </row>
    <row r="23" spans="1:7" x14ac:dyDescent="0.2">
      <c r="A23" s="192" t="s">
        <v>3</v>
      </c>
      <c r="B23" s="2"/>
      <c r="C23" s="2"/>
      <c r="D23" s="455"/>
      <c r="E23" s="467"/>
      <c r="F23" s="414"/>
      <c r="G23" s="12"/>
    </row>
    <row r="24" spans="1:7" x14ac:dyDescent="0.2">
      <c r="A24" s="72" t="s">
        <v>71</v>
      </c>
      <c r="B24" s="2"/>
      <c r="C24" s="2"/>
      <c r="D24" s="453">
        <v>23092957</v>
      </c>
      <c r="E24" s="465">
        <v>1044856</v>
      </c>
      <c r="F24" s="412">
        <v>2467055</v>
      </c>
      <c r="G24" s="578">
        <v>26604868</v>
      </c>
    </row>
    <row r="25" spans="1:7" x14ac:dyDescent="0.2">
      <c r="A25" s="72" t="s">
        <v>82</v>
      </c>
      <c r="B25" s="2"/>
      <c r="C25" s="2"/>
      <c r="D25" s="453">
        <v>3665322</v>
      </c>
      <c r="E25" s="465">
        <v>174650</v>
      </c>
      <c r="F25" s="412">
        <v>205878</v>
      </c>
      <c r="G25" s="578">
        <v>4045850</v>
      </c>
    </row>
    <row r="26" spans="1:7" x14ac:dyDescent="0.2">
      <c r="A26" s="72" t="s">
        <v>77</v>
      </c>
      <c r="B26" s="2"/>
      <c r="C26" s="2"/>
      <c r="D26" s="456">
        <v>24039967</v>
      </c>
      <c r="E26" s="465">
        <v>428400</v>
      </c>
      <c r="F26" s="462">
        <v>6955568</v>
      </c>
      <c r="G26" s="578">
        <v>31423935</v>
      </c>
    </row>
    <row r="27" spans="1:7" x14ac:dyDescent="0.2">
      <c r="A27" s="72" t="s">
        <v>49</v>
      </c>
      <c r="B27" s="2"/>
      <c r="C27" s="2"/>
      <c r="D27" s="457">
        <v>2200861</v>
      </c>
      <c r="E27" s="465">
        <v>0</v>
      </c>
      <c r="F27" s="463">
        <v>216000</v>
      </c>
      <c r="G27" s="578">
        <v>2416861</v>
      </c>
    </row>
    <row r="28" spans="1:7" x14ac:dyDescent="0.2">
      <c r="A28" s="166" t="s">
        <v>50</v>
      </c>
      <c r="B28" s="14"/>
      <c r="C28" s="14"/>
      <c r="D28" s="457">
        <v>7620137</v>
      </c>
      <c r="E28" s="465">
        <v>1615547</v>
      </c>
      <c r="F28" s="463">
        <v>250000</v>
      </c>
      <c r="G28" s="578">
        <v>9485684</v>
      </c>
    </row>
    <row r="29" spans="1:7" x14ac:dyDescent="0.2">
      <c r="A29" s="72" t="s">
        <v>72</v>
      </c>
      <c r="B29" s="2"/>
      <c r="C29" s="2"/>
      <c r="D29" s="458">
        <v>1403113</v>
      </c>
      <c r="E29" s="465">
        <v>1197285</v>
      </c>
      <c r="F29" s="464">
        <v>-2600398</v>
      </c>
      <c r="G29" s="578">
        <v>0</v>
      </c>
    </row>
    <row r="30" spans="1:7" x14ac:dyDescent="0.2">
      <c r="A30" s="684" t="s">
        <v>78</v>
      </c>
      <c r="B30" s="685"/>
      <c r="C30" s="686"/>
      <c r="D30" s="453">
        <v>934170</v>
      </c>
      <c r="E30" s="465">
        <v>3526740</v>
      </c>
      <c r="F30" s="412">
        <v>849770</v>
      </c>
      <c r="G30" s="578">
        <v>5310680</v>
      </c>
    </row>
    <row r="31" spans="1:7" ht="13.5" customHeight="1" x14ac:dyDescent="0.2">
      <c r="A31" s="192" t="s">
        <v>4</v>
      </c>
      <c r="B31" s="3"/>
      <c r="C31" s="3"/>
      <c r="D31" s="454">
        <f>SUM(D24:D30)</f>
        <v>62956527</v>
      </c>
      <c r="E31" s="466">
        <f>SUM(E24:E30)</f>
        <v>7987478</v>
      </c>
      <c r="F31" s="413">
        <f>SUM(F24:F30)</f>
        <v>8343873</v>
      </c>
      <c r="G31" s="579">
        <f>SUM(G24:G30)</f>
        <v>79287878</v>
      </c>
    </row>
    <row r="32" spans="1:7" x14ac:dyDescent="0.2">
      <c r="A32" s="189"/>
      <c r="B32" s="23"/>
      <c r="C32" s="23"/>
      <c r="D32" s="103"/>
      <c r="E32" s="190"/>
      <c r="F32" s="103"/>
      <c r="G32" s="185"/>
    </row>
    <row r="33" spans="1:7" x14ac:dyDescent="0.2">
      <c r="A33" s="253"/>
      <c r="B33" s="186" t="s">
        <v>5</v>
      </c>
      <c r="C33" s="186"/>
      <c r="D33" s="193"/>
      <c r="E33" s="187"/>
      <c r="F33" s="193"/>
      <c r="G33" s="188"/>
    </row>
    <row r="34" spans="1:7" x14ac:dyDescent="0.2">
      <c r="A34" s="192"/>
      <c r="B34" s="8"/>
      <c r="C34" s="8"/>
      <c r="D34" s="194"/>
      <c r="E34" s="9"/>
      <c r="F34" s="194"/>
      <c r="G34" s="184"/>
    </row>
    <row r="35" spans="1:7" x14ac:dyDescent="0.2">
      <c r="A35" s="192" t="s">
        <v>2</v>
      </c>
      <c r="B35" s="2"/>
      <c r="C35" s="2"/>
      <c r="D35" s="365" t="s">
        <v>17</v>
      </c>
      <c r="E35" s="13" t="s">
        <v>243</v>
      </c>
      <c r="F35" s="13" t="s">
        <v>307</v>
      </c>
      <c r="G35" s="577" t="s">
        <v>220</v>
      </c>
    </row>
    <row r="36" spans="1:7" x14ac:dyDescent="0.2">
      <c r="A36" s="72" t="s">
        <v>75</v>
      </c>
      <c r="B36" s="2"/>
      <c r="C36" s="2"/>
      <c r="D36" s="453">
        <v>3920000</v>
      </c>
      <c r="E36" s="465">
        <v>0</v>
      </c>
      <c r="F36" s="412">
        <v>0</v>
      </c>
      <c r="G36" s="578">
        <v>3920000</v>
      </c>
    </row>
    <row r="37" spans="1:7" x14ac:dyDescent="0.2">
      <c r="A37" s="72" t="s">
        <v>69</v>
      </c>
      <c r="B37" s="2"/>
      <c r="C37" s="2"/>
      <c r="D37" s="453">
        <v>0</v>
      </c>
      <c r="E37" s="465">
        <v>107000</v>
      </c>
      <c r="F37" s="412">
        <v>867772</v>
      </c>
      <c r="G37" s="578">
        <v>974772</v>
      </c>
    </row>
    <row r="38" spans="1:7" x14ac:dyDescent="0.2">
      <c r="A38" s="72" t="s">
        <v>70</v>
      </c>
      <c r="B38" s="2"/>
      <c r="C38" s="2"/>
      <c r="D38" s="453">
        <v>0</v>
      </c>
      <c r="E38" s="465">
        <v>200000</v>
      </c>
      <c r="F38" s="412">
        <v>0</v>
      </c>
      <c r="G38" s="578">
        <v>200000</v>
      </c>
    </row>
    <row r="39" spans="1:7" ht="13.5" customHeight="1" x14ac:dyDescent="0.2">
      <c r="A39" s="192" t="s">
        <v>1</v>
      </c>
      <c r="B39" s="3"/>
      <c r="C39" s="3"/>
      <c r="D39" s="454">
        <f>SUM(D36:D38)</f>
        <v>3920000</v>
      </c>
      <c r="E39" s="466">
        <f>SUM(E36:E38)</f>
        <v>307000</v>
      </c>
      <c r="F39" s="413">
        <f>SUM(F36:F38)</f>
        <v>867772</v>
      </c>
      <c r="G39" s="579">
        <f>SUM(G36:G38)</f>
        <v>5094772</v>
      </c>
    </row>
    <row r="40" spans="1:7" x14ac:dyDescent="0.2">
      <c r="A40" s="72"/>
      <c r="B40" s="2"/>
      <c r="C40" s="2"/>
      <c r="D40" s="455"/>
      <c r="E40" s="467"/>
      <c r="F40" s="414"/>
      <c r="G40" s="12"/>
    </row>
    <row r="41" spans="1:7" x14ac:dyDescent="0.2">
      <c r="A41" s="192" t="s">
        <v>3</v>
      </c>
      <c r="B41" s="2"/>
      <c r="C41" s="2"/>
      <c r="D41" s="455"/>
      <c r="E41" s="467"/>
      <c r="F41" s="414"/>
      <c r="G41" s="12"/>
    </row>
    <row r="42" spans="1:7" x14ac:dyDescent="0.2">
      <c r="A42" s="72" t="s">
        <v>79</v>
      </c>
      <c r="B42" s="2"/>
      <c r="C42" s="2"/>
      <c r="D42" s="453">
        <v>0</v>
      </c>
      <c r="E42" s="465">
        <v>330000</v>
      </c>
      <c r="F42" s="412">
        <v>654000</v>
      </c>
      <c r="G42" s="578">
        <v>984000</v>
      </c>
    </row>
    <row r="43" spans="1:7" x14ac:dyDescent="0.2">
      <c r="A43" s="72" t="s">
        <v>80</v>
      </c>
      <c r="B43" s="2"/>
      <c r="C43" s="2"/>
      <c r="D43" s="453">
        <v>3920000</v>
      </c>
      <c r="E43" s="465">
        <v>0</v>
      </c>
      <c r="F43" s="412">
        <v>-1614120</v>
      </c>
      <c r="G43" s="578">
        <v>2305880</v>
      </c>
    </row>
    <row r="44" spans="1:7" x14ac:dyDescent="0.2">
      <c r="A44" s="72" t="s">
        <v>81</v>
      </c>
      <c r="B44" s="2"/>
      <c r="C44" s="2"/>
      <c r="D44" s="453">
        <v>0</v>
      </c>
      <c r="E44" s="465"/>
      <c r="F44" s="412"/>
      <c r="G44" s="578"/>
    </row>
    <row r="45" spans="1:7" ht="13.5" customHeight="1" x14ac:dyDescent="0.2">
      <c r="A45" s="192" t="s">
        <v>4</v>
      </c>
      <c r="B45" s="3"/>
      <c r="C45" s="3"/>
      <c r="D45" s="454">
        <f>SUM(D42:D44)</f>
        <v>3920000</v>
      </c>
      <c r="E45" s="466">
        <f>SUM(E42:E44)</f>
        <v>330000</v>
      </c>
      <c r="F45" s="413">
        <f>SUM(F42:F44)</f>
        <v>-960120</v>
      </c>
      <c r="G45" s="579">
        <f>SUM(G42:G44)</f>
        <v>3289880</v>
      </c>
    </row>
    <row r="46" spans="1:7" ht="13.5" thickBot="1" x14ac:dyDescent="0.25">
      <c r="A46" s="189"/>
      <c r="B46" s="23"/>
      <c r="C46" s="23"/>
      <c r="D46" s="459"/>
      <c r="E46" s="468"/>
      <c r="F46" s="415"/>
      <c r="G46" s="185"/>
    </row>
    <row r="47" spans="1:7" ht="13.5" customHeight="1" x14ac:dyDescent="0.2">
      <c r="A47" s="25" t="s">
        <v>6</v>
      </c>
      <c r="B47" s="26"/>
      <c r="C47" s="26"/>
      <c r="D47" s="460">
        <f>D21+D39</f>
        <v>66876527</v>
      </c>
      <c r="E47" s="469">
        <f>E21+E39</f>
        <v>8317478</v>
      </c>
      <c r="F47" s="416">
        <f>F21+F39</f>
        <v>7383753</v>
      </c>
      <c r="G47" s="580">
        <f>G21+G39</f>
        <v>82577758</v>
      </c>
    </row>
    <row r="48" spans="1:7" ht="14.25" customHeight="1" thickBot="1" x14ac:dyDescent="0.25">
      <c r="A48" s="27" t="s">
        <v>7</v>
      </c>
      <c r="B48" s="28"/>
      <c r="C48" s="28"/>
      <c r="D48" s="461">
        <f>D31+D45</f>
        <v>66876527</v>
      </c>
      <c r="E48" s="470">
        <f>E31+E45</f>
        <v>8317478</v>
      </c>
      <c r="F48" s="417">
        <f>F31+F45</f>
        <v>7383753</v>
      </c>
      <c r="G48" s="581">
        <f>G31+G45</f>
        <v>82577758</v>
      </c>
    </row>
    <row r="49" spans="1:7" x14ac:dyDescent="0.2">
      <c r="A49" s="1"/>
      <c r="B49" s="1"/>
      <c r="C49" s="1"/>
      <c r="D49" s="405"/>
      <c r="E49" s="5"/>
      <c r="F49" s="5"/>
      <c r="G49" s="5"/>
    </row>
    <row r="50" spans="1:7" x14ac:dyDescent="0.2">
      <c r="A50" s="173"/>
      <c r="B50" s="1"/>
      <c r="C50" s="1"/>
      <c r="D50" s="1"/>
      <c r="E50" s="1"/>
      <c r="F50" s="1"/>
      <c r="G50" s="1"/>
    </row>
  </sheetData>
  <mergeCells count="5">
    <mergeCell ref="D12:G12"/>
    <mergeCell ref="A12:C12"/>
    <mergeCell ref="A30:C30"/>
    <mergeCell ref="A7:F7"/>
    <mergeCell ref="B8:E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7"/>
  <sheetViews>
    <sheetView workbookViewId="0">
      <selection activeCell="C3" sqref="C3"/>
    </sheetView>
  </sheetViews>
  <sheetFormatPr defaultRowHeight="12.75" x14ac:dyDescent="0.2"/>
  <cols>
    <col min="1" max="1" width="8.42578125" customWidth="1"/>
    <col min="3" max="3" width="15.28515625" customWidth="1"/>
    <col min="4" max="13" width="9.7109375" customWidth="1"/>
    <col min="14" max="15" width="10.140625" bestFit="1" customWidth="1"/>
  </cols>
  <sheetData>
    <row r="1" spans="1:15" x14ac:dyDescent="0.2">
      <c r="C1" s="428" t="s">
        <v>244</v>
      </c>
    </row>
    <row r="3" spans="1:15" x14ac:dyDescent="0.2">
      <c r="C3" s="428" t="s">
        <v>343</v>
      </c>
    </row>
    <row r="4" spans="1:15" x14ac:dyDescent="0.2">
      <c r="A4" s="4"/>
      <c r="B4" s="4"/>
      <c r="C4" s="4"/>
    </row>
    <row r="5" spans="1:15" x14ac:dyDescent="0.2">
      <c r="A5" s="4"/>
      <c r="B5" s="4"/>
      <c r="C5" s="363"/>
      <c r="D5" s="701" t="s">
        <v>15</v>
      </c>
      <c r="E5" s="701"/>
      <c r="F5" s="701"/>
      <c r="G5" s="701"/>
      <c r="H5" s="701"/>
      <c r="I5" s="701"/>
    </row>
    <row r="6" spans="1:15" x14ac:dyDescent="0.2">
      <c r="A6" s="4"/>
      <c r="B6" s="4"/>
      <c r="C6" s="363"/>
      <c r="D6" s="199"/>
      <c r="E6" s="199"/>
      <c r="F6" s="199"/>
      <c r="G6" s="199"/>
      <c r="H6" s="199"/>
      <c r="I6" s="199"/>
    </row>
    <row r="7" spans="1:15" x14ac:dyDescent="0.2">
      <c r="A7" s="4"/>
      <c r="B7" s="4"/>
      <c r="C7" s="4"/>
      <c r="D7" s="700" t="s">
        <v>48</v>
      </c>
      <c r="E7" s="700"/>
      <c r="F7" s="700"/>
      <c r="G7" s="700"/>
      <c r="H7" s="700"/>
      <c r="I7" s="700"/>
      <c r="J7" s="4"/>
      <c r="K7" s="4"/>
      <c r="L7" s="4"/>
      <c r="M7" s="4"/>
    </row>
    <row r="8" spans="1:15" x14ac:dyDescent="0.2">
      <c r="A8" s="4"/>
      <c r="B8" s="4"/>
      <c r="C8" s="4"/>
      <c r="D8" s="4"/>
      <c r="E8" s="4"/>
      <c r="F8" s="4">
        <v>2018</v>
      </c>
      <c r="G8" s="4"/>
      <c r="H8" s="4"/>
      <c r="I8" s="4"/>
      <c r="J8" s="4"/>
      <c r="K8" s="4"/>
      <c r="L8" s="4"/>
      <c r="M8" s="34"/>
    </row>
    <row r="9" spans="1:15" ht="13.5" thickBo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200"/>
      <c r="M9" s="268" t="s">
        <v>160</v>
      </c>
    </row>
    <row r="10" spans="1:15" ht="13.5" thickBot="1" x14ac:dyDescent="0.25">
      <c r="A10" s="32"/>
      <c r="B10" s="204" t="s">
        <v>10</v>
      </c>
      <c r="C10" s="35"/>
      <c r="D10" s="690" t="s">
        <v>11</v>
      </c>
      <c r="E10" s="691"/>
      <c r="F10" s="690" t="s">
        <v>12</v>
      </c>
      <c r="G10" s="691"/>
      <c r="H10" s="690" t="s">
        <v>13</v>
      </c>
      <c r="I10" s="691"/>
      <c r="J10" s="690" t="s">
        <v>9</v>
      </c>
      <c r="K10" s="691"/>
      <c r="L10" s="690" t="s">
        <v>16</v>
      </c>
      <c r="M10" s="702"/>
      <c r="N10" s="696" t="s">
        <v>308</v>
      </c>
      <c r="O10" s="697"/>
    </row>
    <row r="11" spans="1:15" ht="15" customHeight="1" thickBot="1" x14ac:dyDescent="0.25">
      <c r="A11" s="10" t="s">
        <v>20</v>
      </c>
      <c r="B11" s="692" t="s">
        <v>22</v>
      </c>
      <c r="C11" s="693"/>
      <c r="D11" s="690" t="s">
        <v>109</v>
      </c>
      <c r="E11" s="691"/>
      <c r="F11" s="690" t="s">
        <v>108</v>
      </c>
      <c r="G11" s="691"/>
      <c r="H11" s="690" t="s">
        <v>92</v>
      </c>
      <c r="I11" s="691"/>
      <c r="J11" s="690" t="s">
        <v>93</v>
      </c>
      <c r="K11" s="691"/>
      <c r="L11" s="690" t="s">
        <v>178</v>
      </c>
      <c r="M11" s="702"/>
      <c r="N11" s="698" t="s">
        <v>67</v>
      </c>
      <c r="O11" s="699"/>
    </row>
    <row r="12" spans="1:15" ht="15" customHeight="1" thickBot="1" x14ac:dyDescent="0.25">
      <c r="A12" s="244" t="s">
        <v>21</v>
      </c>
      <c r="B12" s="694"/>
      <c r="C12" s="695"/>
      <c r="D12" s="177" t="s">
        <v>17</v>
      </c>
      <c r="E12" s="178" t="s">
        <v>220</v>
      </c>
      <c r="F12" s="177" t="s">
        <v>17</v>
      </c>
      <c r="G12" s="178" t="s">
        <v>220</v>
      </c>
      <c r="H12" s="177" t="s">
        <v>17</v>
      </c>
      <c r="I12" s="178" t="s">
        <v>220</v>
      </c>
      <c r="J12" s="177" t="s">
        <v>17</v>
      </c>
      <c r="K12" s="178" t="s">
        <v>220</v>
      </c>
      <c r="L12" s="177" t="s">
        <v>17</v>
      </c>
      <c r="M12" s="582" t="s">
        <v>220</v>
      </c>
      <c r="N12" s="586" t="s">
        <v>17</v>
      </c>
      <c r="O12" s="587" t="s">
        <v>220</v>
      </c>
    </row>
    <row r="13" spans="1:15" x14ac:dyDescent="0.2">
      <c r="A13" s="10" t="s">
        <v>18</v>
      </c>
      <c r="B13" s="10"/>
      <c r="C13" s="36"/>
      <c r="D13" s="255"/>
      <c r="E13" s="256"/>
      <c r="F13" s="257"/>
      <c r="G13" s="256"/>
      <c r="H13" s="257"/>
      <c r="I13" s="256"/>
      <c r="J13" s="257"/>
      <c r="K13" s="256"/>
      <c r="L13" s="257"/>
      <c r="M13" s="583"/>
      <c r="N13" s="589"/>
      <c r="O13" s="590"/>
    </row>
    <row r="14" spans="1:15" x14ac:dyDescent="0.2">
      <c r="A14" s="253"/>
      <c r="B14" s="253"/>
      <c r="C14" s="104"/>
      <c r="D14" s="254"/>
      <c r="E14" s="251"/>
      <c r="F14" s="250"/>
      <c r="G14" s="251"/>
      <c r="H14" s="250"/>
      <c r="I14" s="251"/>
      <c r="J14" s="250"/>
      <c r="K14" s="251"/>
      <c r="L14" s="250"/>
      <c r="M14" s="584"/>
      <c r="N14" s="588"/>
      <c r="O14" s="303"/>
    </row>
    <row r="15" spans="1:15" x14ac:dyDescent="0.2">
      <c r="A15" s="239" t="s">
        <v>58</v>
      </c>
      <c r="B15" s="228" t="s">
        <v>91</v>
      </c>
      <c r="C15" s="245"/>
      <c r="D15" s="246">
        <v>88000</v>
      </c>
      <c r="E15" s="232">
        <v>108000</v>
      </c>
      <c r="F15" s="195"/>
      <c r="G15" s="232"/>
      <c r="H15" s="195"/>
      <c r="I15" s="232"/>
      <c r="J15" s="195"/>
      <c r="K15" s="232"/>
      <c r="L15" s="195"/>
      <c r="M15" s="390"/>
      <c r="N15" s="593">
        <f t="shared" ref="N15:O17" si="0">D15+F15+H15+J15+L15</f>
        <v>88000</v>
      </c>
      <c r="O15" s="307">
        <f t="shared" si="0"/>
        <v>108000</v>
      </c>
    </row>
    <row r="16" spans="1:15" x14ac:dyDescent="0.2">
      <c r="A16" s="239" t="s">
        <v>55</v>
      </c>
      <c r="B16" s="228" t="s">
        <v>90</v>
      </c>
      <c r="C16" s="245"/>
      <c r="D16" s="246">
        <v>20000</v>
      </c>
      <c r="E16" s="232">
        <v>227170</v>
      </c>
      <c r="F16" s="195"/>
      <c r="G16" s="232"/>
      <c r="H16" s="195"/>
      <c r="I16" s="232"/>
      <c r="J16" s="195"/>
      <c r="K16" s="232"/>
      <c r="L16" s="195"/>
      <c r="M16" s="390"/>
      <c r="N16" s="593">
        <f t="shared" si="0"/>
        <v>20000</v>
      </c>
      <c r="O16" s="307">
        <f t="shared" si="0"/>
        <v>227170</v>
      </c>
    </row>
    <row r="17" spans="1:15" x14ac:dyDescent="0.2">
      <c r="A17" s="239" t="s">
        <v>53</v>
      </c>
      <c r="B17" s="228" t="s">
        <v>107</v>
      </c>
      <c r="C17" s="245"/>
      <c r="D17" s="246"/>
      <c r="E17" s="232"/>
      <c r="F17" s="195"/>
      <c r="G17" s="232"/>
      <c r="H17" s="195">
        <v>23354264</v>
      </c>
      <c r="I17" s="232">
        <v>27195233</v>
      </c>
      <c r="J17" s="195"/>
      <c r="K17" s="232">
        <v>216000</v>
      </c>
      <c r="L17" s="195"/>
      <c r="M17" s="390"/>
      <c r="N17" s="593">
        <f t="shared" si="0"/>
        <v>23354264</v>
      </c>
      <c r="O17" s="307">
        <f t="shared" si="0"/>
        <v>27411233</v>
      </c>
    </row>
    <row r="18" spans="1:15" x14ac:dyDescent="0.2">
      <c r="A18" s="239" t="s">
        <v>198</v>
      </c>
      <c r="B18" s="424" t="s">
        <v>202</v>
      </c>
      <c r="C18" s="245"/>
      <c r="D18" s="246"/>
      <c r="E18" s="232"/>
      <c r="F18" s="195"/>
      <c r="G18" s="232"/>
      <c r="H18" s="195"/>
      <c r="I18" s="232"/>
      <c r="J18" s="195"/>
      <c r="K18" s="232"/>
      <c r="L18" s="195">
        <v>10008163</v>
      </c>
      <c r="M18" s="390">
        <v>10008163</v>
      </c>
      <c r="N18" s="593">
        <v>10008163</v>
      </c>
      <c r="O18" s="307">
        <v>10008163</v>
      </c>
    </row>
    <row r="19" spans="1:15" x14ac:dyDescent="0.2">
      <c r="A19" s="239" t="s">
        <v>199</v>
      </c>
      <c r="B19" s="424" t="s">
        <v>309</v>
      </c>
      <c r="C19" s="245"/>
      <c r="D19" s="246"/>
      <c r="E19" s="232"/>
      <c r="F19" s="195"/>
      <c r="G19" s="232"/>
      <c r="H19" s="195"/>
      <c r="I19" s="232"/>
      <c r="J19" s="195"/>
      <c r="K19" s="232">
        <v>588572</v>
      </c>
      <c r="L19" s="195"/>
      <c r="M19" s="390"/>
      <c r="N19" s="593"/>
      <c r="O19" s="307">
        <f>E19+G19+I19+K19+M19</f>
        <v>588572</v>
      </c>
    </row>
    <row r="20" spans="1:15" x14ac:dyDescent="0.2">
      <c r="A20" s="239" t="s">
        <v>174</v>
      </c>
      <c r="B20" s="228" t="s">
        <v>177</v>
      </c>
      <c r="C20" s="245"/>
      <c r="D20" s="246">
        <v>2600000</v>
      </c>
      <c r="E20" s="232">
        <v>2935000</v>
      </c>
      <c r="F20" s="195"/>
      <c r="G20" s="232"/>
      <c r="H20" s="195"/>
      <c r="I20" s="232"/>
      <c r="J20" s="195">
        <v>15600000</v>
      </c>
      <c r="K20" s="232">
        <v>18302351</v>
      </c>
      <c r="L20" s="195"/>
      <c r="M20" s="390"/>
      <c r="N20" s="593">
        <f>D20+F20+H20+J20+L20</f>
        <v>18200000</v>
      </c>
      <c r="O20" s="307">
        <f>E20+G20+I20+K20+M20</f>
        <v>21237351</v>
      </c>
    </row>
    <row r="21" spans="1:15" x14ac:dyDescent="0.2">
      <c r="A21" s="239" t="s">
        <v>60</v>
      </c>
      <c r="B21" s="688" t="s">
        <v>113</v>
      </c>
      <c r="C21" s="689"/>
      <c r="D21" s="246">
        <v>2024100</v>
      </c>
      <c r="E21" s="232">
        <v>2134100</v>
      </c>
      <c r="F21" s="195"/>
      <c r="G21" s="232"/>
      <c r="H21" s="195"/>
      <c r="I21" s="232"/>
      <c r="J21" s="195"/>
      <c r="K21" s="232">
        <v>959887</v>
      </c>
      <c r="L21" s="195"/>
      <c r="M21" s="390"/>
      <c r="N21" s="593">
        <f>D21+F21+H21+J21+L21</f>
        <v>2024100</v>
      </c>
      <c r="O21" s="307">
        <f>E21+G21+I21+K21+M21</f>
        <v>3093987</v>
      </c>
    </row>
    <row r="22" spans="1:15" x14ac:dyDescent="0.2">
      <c r="A22" s="239" t="s">
        <v>56</v>
      </c>
      <c r="B22" s="422" t="s">
        <v>98</v>
      </c>
      <c r="C22" s="423"/>
      <c r="D22" s="247">
        <v>10000</v>
      </c>
      <c r="E22" s="237">
        <v>10000</v>
      </c>
      <c r="F22" s="236"/>
      <c r="G22" s="237"/>
      <c r="H22" s="195"/>
      <c r="I22" s="248"/>
      <c r="J22" s="236"/>
      <c r="K22" s="237"/>
      <c r="L22" s="236"/>
      <c r="M22" s="397"/>
      <c r="N22" s="593">
        <v>10000</v>
      </c>
      <c r="O22" s="307">
        <v>10000</v>
      </c>
    </row>
    <row r="23" spans="1:15" x14ac:dyDescent="0.2">
      <c r="A23" s="239" t="s">
        <v>64</v>
      </c>
      <c r="B23" s="228" t="s">
        <v>38</v>
      </c>
      <c r="C23" s="245"/>
      <c r="D23" s="247">
        <v>1002000</v>
      </c>
      <c r="E23" s="237">
        <v>1002000</v>
      </c>
      <c r="F23" s="236"/>
      <c r="G23" s="237"/>
      <c r="H23" s="195"/>
      <c r="I23" s="248"/>
      <c r="J23" s="236"/>
      <c r="K23" s="237"/>
      <c r="L23" s="236"/>
      <c r="M23" s="397"/>
      <c r="N23" s="593">
        <v>1002000</v>
      </c>
      <c r="O23" s="307">
        <v>1002000</v>
      </c>
    </row>
    <row r="24" spans="1:15" x14ac:dyDescent="0.2">
      <c r="A24" s="239" t="s">
        <v>94</v>
      </c>
      <c r="B24" s="228" t="s">
        <v>203</v>
      </c>
      <c r="C24" s="245"/>
      <c r="D24" s="258"/>
      <c r="E24" s="259"/>
      <c r="F24" s="195">
        <v>8250000</v>
      </c>
      <c r="G24" s="232">
        <v>9420000</v>
      </c>
      <c r="H24" s="195"/>
      <c r="I24" s="232"/>
      <c r="J24" s="195"/>
      <c r="K24" s="232"/>
      <c r="L24" s="195"/>
      <c r="M24" s="390"/>
      <c r="N24" s="593">
        <f>D24+F24+H24+J24+L24</f>
        <v>8250000</v>
      </c>
      <c r="O24" s="307">
        <f>E24+G24+I24+K24+M24</f>
        <v>9420000</v>
      </c>
    </row>
    <row r="25" spans="1:15" x14ac:dyDescent="0.2">
      <c r="A25" s="239"/>
      <c r="B25" s="228"/>
      <c r="C25" s="245"/>
      <c r="D25" s="258"/>
      <c r="E25" s="259"/>
      <c r="F25" s="195"/>
      <c r="G25" s="232"/>
      <c r="H25" s="195"/>
      <c r="I25" s="232"/>
      <c r="J25" s="195"/>
      <c r="K25" s="232"/>
      <c r="L25" s="195"/>
      <c r="M25" s="390"/>
      <c r="N25" s="593"/>
      <c r="O25" s="307"/>
    </row>
    <row r="26" spans="1:15" ht="13.5" thickBot="1" x14ac:dyDescent="0.25">
      <c r="A26" s="261"/>
      <c r="B26" s="261"/>
      <c r="C26" s="249"/>
      <c r="D26" s="262"/>
      <c r="E26" s="260"/>
      <c r="F26" s="234"/>
      <c r="G26" s="235"/>
      <c r="H26" s="234"/>
      <c r="I26" s="235"/>
      <c r="J26" s="234"/>
      <c r="K26" s="235"/>
      <c r="L26" s="234"/>
      <c r="M26" s="400"/>
      <c r="N26" s="593"/>
      <c r="O26" s="307"/>
    </row>
    <row r="27" spans="1:15" ht="13.5" thickBot="1" x14ac:dyDescent="0.25">
      <c r="A27" s="242"/>
      <c r="B27" s="242" t="s">
        <v>100</v>
      </c>
      <c r="C27" s="252"/>
      <c r="D27" s="212">
        <f>SUM(D15:D24)</f>
        <v>5744100</v>
      </c>
      <c r="E27" s="238">
        <f t="shared" ref="E27:M27" si="1">SUM(E15:E24)</f>
        <v>6416270</v>
      </c>
      <c r="F27" s="212">
        <f t="shared" si="1"/>
        <v>8250000</v>
      </c>
      <c r="G27" s="238">
        <f t="shared" si="1"/>
        <v>9420000</v>
      </c>
      <c r="H27" s="212">
        <f t="shared" si="1"/>
        <v>23354264</v>
      </c>
      <c r="I27" s="238">
        <f t="shared" si="1"/>
        <v>27195233</v>
      </c>
      <c r="J27" s="212">
        <f t="shared" si="1"/>
        <v>15600000</v>
      </c>
      <c r="K27" s="238">
        <f t="shared" si="1"/>
        <v>20066810</v>
      </c>
      <c r="L27" s="212">
        <f t="shared" si="1"/>
        <v>10008163</v>
      </c>
      <c r="M27" s="585">
        <f t="shared" si="1"/>
        <v>10008163</v>
      </c>
      <c r="N27" s="594">
        <f>SUM(N15:N26)</f>
        <v>62956527</v>
      </c>
      <c r="O27" s="592">
        <f>SUM(O15:O26)</f>
        <v>73106476</v>
      </c>
    </row>
  </sheetData>
  <mergeCells count="16">
    <mergeCell ref="N10:O10"/>
    <mergeCell ref="N11:O11"/>
    <mergeCell ref="D7:I7"/>
    <mergeCell ref="D5:I5"/>
    <mergeCell ref="L11:M11"/>
    <mergeCell ref="D10:E10"/>
    <mergeCell ref="F10:G10"/>
    <mergeCell ref="H10:I10"/>
    <mergeCell ref="J10:K10"/>
    <mergeCell ref="L10:M10"/>
    <mergeCell ref="B21:C21"/>
    <mergeCell ref="D11:E11"/>
    <mergeCell ref="F11:G11"/>
    <mergeCell ref="H11:I11"/>
    <mergeCell ref="J11:K11"/>
    <mergeCell ref="B11:C12"/>
  </mergeCells>
  <phoneticPr fontId="6" type="noConversion"/>
  <pageMargins left="0.39370078740157483" right="0.19685039370078741" top="0.98425196850393704" bottom="0.98425196850393704" header="0.51181102362204722" footer="0.51181102362204722"/>
  <pageSetup paperSize="9" orientation="landscape" r:id="rId1"/>
  <headerFooter alignWithMargins="0"/>
  <ignoredErrors>
    <ignoredError sqref="A20:A24 A15:A1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0"/>
  <sheetViews>
    <sheetView workbookViewId="0">
      <selection activeCell="A3" sqref="A3"/>
    </sheetView>
  </sheetViews>
  <sheetFormatPr defaultRowHeight="12.75" x14ac:dyDescent="0.2"/>
  <cols>
    <col min="1" max="1" width="4.5703125" customWidth="1"/>
    <col min="2" max="2" width="7.7109375" customWidth="1"/>
    <col min="6" max="6" width="6.42578125" customWidth="1"/>
    <col min="7" max="8" width="9.7109375" customWidth="1"/>
    <col min="9" max="9" width="11.5703125" customWidth="1"/>
    <col min="10" max="10" width="10.28515625" customWidth="1"/>
  </cols>
  <sheetData>
    <row r="1" spans="1:10" x14ac:dyDescent="0.2">
      <c r="A1" s="428" t="s">
        <v>245</v>
      </c>
    </row>
    <row r="3" spans="1:10" ht="15" customHeight="1" x14ac:dyDescent="0.2">
      <c r="A3" s="428" t="s">
        <v>344</v>
      </c>
      <c r="B3" s="428"/>
      <c r="C3" s="428"/>
      <c r="D3" s="428"/>
      <c r="E3" s="428"/>
      <c r="F3" s="428"/>
      <c r="G3" s="428"/>
      <c r="H3" s="428"/>
      <c r="I3" s="428"/>
      <c r="J3" s="428"/>
    </row>
    <row r="4" spans="1:10" ht="15" x14ac:dyDescent="0.25">
      <c r="A4" s="173"/>
      <c r="B4" s="39"/>
      <c r="C4" s="39"/>
      <c r="J4" s="40"/>
    </row>
    <row r="5" spans="1:10" ht="15" x14ac:dyDescent="0.25">
      <c r="A5" s="39"/>
      <c r="B5" s="39"/>
      <c r="C5" s="700" t="s">
        <v>15</v>
      </c>
      <c r="D5" s="700"/>
      <c r="E5" s="700"/>
      <c r="F5" s="700"/>
      <c r="G5" s="700"/>
    </row>
    <row r="6" spans="1:10" ht="15" x14ac:dyDescent="0.25">
      <c r="A6" s="39"/>
      <c r="G6" s="39"/>
    </row>
    <row r="7" spans="1:10" ht="15" x14ac:dyDescent="0.25">
      <c r="B7" s="39"/>
      <c r="C7" s="700" t="s">
        <v>159</v>
      </c>
      <c r="D7" s="700"/>
      <c r="E7" s="700"/>
      <c r="F7" s="700"/>
      <c r="G7" s="700"/>
    </row>
    <row r="8" spans="1:10" x14ac:dyDescent="0.2">
      <c r="D8" s="40"/>
      <c r="E8" s="364">
        <v>2018</v>
      </c>
    </row>
    <row r="9" spans="1:10" ht="13.5" thickBot="1" x14ac:dyDescent="0.25">
      <c r="J9" s="268" t="s">
        <v>160</v>
      </c>
    </row>
    <row r="10" spans="1:10" ht="15.75" customHeight="1" x14ac:dyDescent="0.2">
      <c r="A10" s="144"/>
      <c r="B10" s="42"/>
      <c r="C10" s="144"/>
      <c r="D10" s="42"/>
      <c r="E10" s="42"/>
      <c r="F10" s="42"/>
      <c r="G10" s="369"/>
      <c r="H10" s="143"/>
      <c r="I10" s="148"/>
      <c r="J10" s="142"/>
    </row>
    <row r="11" spans="1:10" ht="15" customHeight="1" thickBot="1" x14ac:dyDescent="0.25">
      <c r="A11" s="112" t="s">
        <v>20</v>
      </c>
      <c r="B11" s="45" t="s">
        <v>21</v>
      </c>
      <c r="C11" s="112"/>
      <c r="D11" s="45" t="s">
        <v>22</v>
      </c>
      <c r="E11" s="45"/>
      <c r="F11" s="24"/>
      <c r="G11" s="294" t="s">
        <v>17</v>
      </c>
      <c r="H11" s="429" t="s">
        <v>243</v>
      </c>
      <c r="I11" s="429" t="s">
        <v>307</v>
      </c>
      <c r="J11" s="595" t="s">
        <v>220</v>
      </c>
    </row>
    <row r="12" spans="1:10" ht="14.25" customHeight="1" x14ac:dyDescent="0.2">
      <c r="A12" s="10" t="s">
        <v>23</v>
      </c>
      <c r="B12" s="11"/>
      <c r="C12" s="10" t="s">
        <v>24</v>
      </c>
      <c r="D12" s="11"/>
      <c r="E12" s="11"/>
      <c r="F12" s="11"/>
      <c r="G12" s="10"/>
      <c r="H12" s="141"/>
      <c r="I12" s="476"/>
      <c r="J12" s="140"/>
    </row>
    <row r="13" spans="1:10" x14ac:dyDescent="0.2">
      <c r="A13" s="72"/>
      <c r="B13" s="197" t="s">
        <v>58</v>
      </c>
      <c r="C13" s="68" t="s">
        <v>186</v>
      </c>
      <c r="D13" s="69"/>
      <c r="E13" s="69"/>
      <c r="F13" s="2"/>
      <c r="G13" s="471">
        <f>G14+G15</f>
        <v>88000</v>
      </c>
      <c r="H13" s="311">
        <v>20000</v>
      </c>
      <c r="I13" s="291">
        <v>0</v>
      </c>
      <c r="J13" s="307">
        <v>108000</v>
      </c>
    </row>
    <row r="14" spans="1:10" x14ac:dyDescent="0.2">
      <c r="A14" s="72"/>
      <c r="B14" s="197"/>
      <c r="C14" s="72" t="s">
        <v>95</v>
      </c>
      <c r="D14" s="2"/>
      <c r="E14" s="2"/>
      <c r="F14" s="2"/>
      <c r="G14" s="472">
        <v>2000</v>
      </c>
      <c r="H14" s="287">
        <v>0</v>
      </c>
      <c r="I14" s="286">
        <v>0</v>
      </c>
      <c r="J14" s="303">
        <v>2000</v>
      </c>
    </row>
    <row r="15" spans="1:10" x14ac:dyDescent="0.2">
      <c r="A15" s="72"/>
      <c r="B15" s="197"/>
      <c r="C15" s="72" t="s">
        <v>169</v>
      </c>
      <c r="D15" s="2"/>
      <c r="E15" s="2"/>
      <c r="F15" s="2"/>
      <c r="G15" s="472">
        <v>86000</v>
      </c>
      <c r="H15" s="287">
        <v>0</v>
      </c>
      <c r="I15" s="286">
        <v>0</v>
      </c>
      <c r="J15" s="303">
        <v>86000</v>
      </c>
    </row>
    <row r="16" spans="1:10" x14ac:dyDescent="0.2">
      <c r="A16" s="72"/>
      <c r="B16" s="197"/>
      <c r="C16" s="72" t="s">
        <v>221</v>
      </c>
      <c r="D16" s="2"/>
      <c r="E16" s="2"/>
      <c r="F16" s="2"/>
      <c r="G16" s="472"/>
      <c r="H16" s="287">
        <f t="shared" ref="H16" si="0">I16-G16</f>
        <v>0</v>
      </c>
      <c r="I16" s="286">
        <v>0</v>
      </c>
      <c r="J16" s="303">
        <v>20000</v>
      </c>
    </row>
    <row r="17" spans="1:10" x14ac:dyDescent="0.2">
      <c r="A17" s="72"/>
      <c r="B17" s="197"/>
      <c r="C17" s="75"/>
      <c r="D17" s="2"/>
      <c r="E17" s="2"/>
      <c r="F17" s="2"/>
      <c r="G17" s="472"/>
      <c r="H17" s="287"/>
      <c r="I17" s="286"/>
      <c r="J17" s="303"/>
    </row>
    <row r="18" spans="1:10" x14ac:dyDescent="0.2">
      <c r="A18" s="72"/>
      <c r="B18" s="197" t="s">
        <v>55</v>
      </c>
      <c r="C18" s="68" t="s">
        <v>39</v>
      </c>
      <c r="D18" s="69"/>
      <c r="E18" s="2"/>
      <c r="F18" s="2"/>
      <c r="G18" s="471">
        <f>G19+G20</f>
        <v>20000</v>
      </c>
      <c r="H18" s="311">
        <f>H19+H20</f>
        <v>207170</v>
      </c>
      <c r="I18" s="477">
        <v>0</v>
      </c>
      <c r="J18" s="307">
        <v>227170</v>
      </c>
    </row>
    <row r="19" spans="1:10" x14ac:dyDescent="0.2">
      <c r="A19" s="72"/>
      <c r="B19" s="197"/>
      <c r="C19" s="72" t="s">
        <v>179</v>
      </c>
      <c r="D19" s="2"/>
      <c r="E19" s="2"/>
      <c r="F19" s="2"/>
      <c r="G19" s="472">
        <v>20000</v>
      </c>
      <c r="H19" s="287">
        <v>0</v>
      </c>
      <c r="I19" s="286">
        <v>0</v>
      </c>
      <c r="J19" s="303">
        <v>20000</v>
      </c>
    </row>
    <row r="20" spans="1:10" x14ac:dyDescent="0.2">
      <c r="A20" s="72"/>
      <c r="B20" s="197"/>
      <c r="C20" s="72" t="s">
        <v>221</v>
      </c>
      <c r="D20" s="2"/>
      <c r="E20" s="2"/>
      <c r="F20" s="2"/>
      <c r="G20" s="472"/>
      <c r="H20" s="287">
        <v>207170</v>
      </c>
      <c r="I20" s="286">
        <v>0</v>
      </c>
      <c r="J20" s="303">
        <v>207170</v>
      </c>
    </row>
    <row r="21" spans="1:10" x14ac:dyDescent="0.2">
      <c r="A21" s="72"/>
      <c r="B21" s="197"/>
      <c r="C21" s="72"/>
      <c r="D21" s="2"/>
      <c r="E21" s="2"/>
      <c r="F21" s="2"/>
      <c r="G21" s="472"/>
      <c r="H21" s="287"/>
      <c r="I21" s="286"/>
      <c r="J21" s="303"/>
    </row>
    <row r="22" spans="1:10" x14ac:dyDescent="0.2">
      <c r="A22" s="72"/>
      <c r="B22" s="197" t="s">
        <v>174</v>
      </c>
      <c r="C22" s="78" t="s">
        <v>176</v>
      </c>
      <c r="D22" s="2"/>
      <c r="E22" s="2"/>
      <c r="F22" s="2"/>
      <c r="G22" s="473">
        <f>G23</f>
        <v>2600000</v>
      </c>
      <c r="H22" s="290">
        <v>0</v>
      </c>
      <c r="I22" s="291">
        <v>335000</v>
      </c>
      <c r="J22" s="307">
        <v>2935000</v>
      </c>
    </row>
    <row r="23" spans="1:10" x14ac:dyDescent="0.2">
      <c r="A23" s="72"/>
      <c r="B23" s="197"/>
      <c r="C23" s="72" t="s">
        <v>180</v>
      </c>
      <c r="D23" s="2"/>
      <c r="E23" s="2"/>
      <c r="F23" s="2"/>
      <c r="G23" s="472">
        <v>2600000</v>
      </c>
      <c r="H23" s="287">
        <v>0</v>
      </c>
      <c r="I23" s="286">
        <v>335000</v>
      </c>
      <c r="J23" s="303">
        <v>2935000</v>
      </c>
    </row>
    <row r="24" spans="1:10" x14ac:dyDescent="0.2">
      <c r="A24" s="72"/>
      <c r="B24" s="197"/>
      <c r="C24" s="72"/>
      <c r="D24" s="2"/>
      <c r="E24" s="2"/>
      <c r="F24" s="2"/>
      <c r="G24" s="472"/>
      <c r="H24" s="287"/>
      <c r="I24" s="286"/>
      <c r="J24" s="303"/>
    </row>
    <row r="25" spans="1:10" x14ac:dyDescent="0.2">
      <c r="A25" s="72"/>
      <c r="B25" s="197" t="s">
        <v>60</v>
      </c>
      <c r="C25" s="78" t="s">
        <v>96</v>
      </c>
      <c r="D25" s="2"/>
      <c r="E25" s="2"/>
      <c r="F25" s="2"/>
      <c r="G25" s="473">
        <f>SUM(G26:G29)</f>
        <v>2024100</v>
      </c>
      <c r="H25" s="290">
        <v>110000</v>
      </c>
      <c r="I25" s="291">
        <v>0</v>
      </c>
      <c r="J25" s="307">
        <v>2134000</v>
      </c>
    </row>
    <row r="26" spans="1:10" x14ac:dyDescent="0.2">
      <c r="A26" s="72"/>
      <c r="B26" s="197"/>
      <c r="C26" s="72" t="s">
        <v>97</v>
      </c>
      <c r="D26" s="2"/>
      <c r="E26" s="2"/>
      <c r="F26" s="2"/>
      <c r="G26" s="472">
        <v>724100</v>
      </c>
      <c r="H26" s="287">
        <v>0</v>
      </c>
      <c r="I26" s="286">
        <v>0</v>
      </c>
      <c r="J26" s="303">
        <v>724100</v>
      </c>
    </row>
    <row r="27" spans="1:10" x14ac:dyDescent="0.2">
      <c r="A27" s="72"/>
      <c r="B27" s="197"/>
      <c r="C27" s="72" t="s">
        <v>169</v>
      </c>
      <c r="D27" s="2"/>
      <c r="E27" s="2"/>
      <c r="F27" s="2"/>
      <c r="G27" s="472">
        <v>900000</v>
      </c>
      <c r="H27" s="287">
        <v>0</v>
      </c>
      <c r="I27" s="286">
        <v>0</v>
      </c>
      <c r="J27" s="303">
        <v>900000</v>
      </c>
    </row>
    <row r="28" spans="1:10" x14ac:dyDescent="0.2">
      <c r="A28" s="72"/>
      <c r="B28" s="197"/>
      <c r="C28" s="72" t="s">
        <v>169</v>
      </c>
      <c r="D28" s="2"/>
      <c r="E28" s="2"/>
      <c r="F28" s="2"/>
      <c r="G28" s="472">
        <v>400000</v>
      </c>
      <c r="H28" s="287">
        <v>0</v>
      </c>
      <c r="I28" s="286">
        <v>0</v>
      </c>
      <c r="J28" s="303">
        <v>400000</v>
      </c>
    </row>
    <row r="29" spans="1:10" x14ac:dyDescent="0.2">
      <c r="A29" s="72"/>
      <c r="B29" s="197"/>
      <c r="C29" s="72" t="s">
        <v>221</v>
      </c>
      <c r="D29" s="2"/>
      <c r="E29" s="2"/>
      <c r="F29" s="2"/>
      <c r="G29" s="472"/>
      <c r="H29" s="287">
        <v>110000</v>
      </c>
      <c r="I29" s="286">
        <v>0</v>
      </c>
      <c r="J29" s="303">
        <v>110000</v>
      </c>
    </row>
    <row r="30" spans="1:10" x14ac:dyDescent="0.2">
      <c r="A30" s="72"/>
      <c r="B30" s="197"/>
      <c r="C30" s="78"/>
      <c r="D30" s="2"/>
      <c r="E30" s="2"/>
      <c r="F30" s="2"/>
      <c r="G30" s="472"/>
      <c r="H30" s="287"/>
      <c r="I30" s="286"/>
      <c r="J30" s="303"/>
    </row>
    <row r="31" spans="1:10" x14ac:dyDescent="0.2">
      <c r="A31" s="72"/>
      <c r="B31" s="197" t="s">
        <v>56</v>
      </c>
      <c r="C31" s="78" t="s">
        <v>98</v>
      </c>
      <c r="D31" s="2"/>
      <c r="E31" s="2"/>
      <c r="F31" s="2"/>
      <c r="G31" s="473">
        <f>G32</f>
        <v>10000</v>
      </c>
      <c r="H31" s="290">
        <v>0</v>
      </c>
      <c r="I31" s="291">
        <v>0</v>
      </c>
      <c r="J31" s="307">
        <v>10000</v>
      </c>
    </row>
    <row r="32" spans="1:10" x14ac:dyDescent="0.2">
      <c r="A32" s="72"/>
      <c r="B32" s="197"/>
      <c r="C32" s="166" t="s">
        <v>99</v>
      </c>
      <c r="D32" s="2"/>
      <c r="E32" s="2"/>
      <c r="F32" s="2"/>
      <c r="G32" s="472">
        <v>10000</v>
      </c>
      <c r="H32" s="287">
        <v>0</v>
      </c>
      <c r="I32" s="286">
        <v>0</v>
      </c>
      <c r="J32" s="303">
        <v>10000</v>
      </c>
    </row>
    <row r="33" spans="1:10" x14ac:dyDescent="0.2">
      <c r="A33" s="72"/>
      <c r="B33" s="197"/>
      <c r="C33" s="72"/>
      <c r="D33" s="2"/>
      <c r="E33" s="2"/>
      <c r="F33" s="2"/>
      <c r="G33" s="472"/>
      <c r="H33" s="287"/>
      <c r="I33" s="286"/>
      <c r="J33" s="303"/>
    </row>
    <row r="34" spans="1:10" x14ac:dyDescent="0.2">
      <c r="A34" s="72"/>
      <c r="B34" s="197">
        <v>107051</v>
      </c>
      <c r="C34" s="68" t="s">
        <v>38</v>
      </c>
      <c r="D34" s="69"/>
      <c r="E34" s="69"/>
      <c r="F34" s="2"/>
      <c r="G34" s="471">
        <f>G35</f>
        <v>1002000</v>
      </c>
      <c r="H34" s="311">
        <v>0</v>
      </c>
      <c r="I34" s="477">
        <v>0</v>
      </c>
      <c r="J34" s="307">
        <v>1002000</v>
      </c>
    </row>
    <row r="35" spans="1:10" x14ac:dyDescent="0.2">
      <c r="A35" s="72"/>
      <c r="B35" s="197"/>
      <c r="C35" s="72" t="s">
        <v>114</v>
      </c>
      <c r="D35" s="2"/>
      <c r="E35" s="2" t="s">
        <v>206</v>
      </c>
      <c r="F35" s="2"/>
      <c r="G35" s="472">
        <v>1002000</v>
      </c>
      <c r="H35" s="287">
        <v>0</v>
      </c>
      <c r="I35" s="286">
        <v>0</v>
      </c>
      <c r="J35" s="303">
        <v>1002000</v>
      </c>
    </row>
    <row r="36" spans="1:10" x14ac:dyDescent="0.2">
      <c r="A36" s="72"/>
      <c r="B36" s="197"/>
      <c r="C36" s="72"/>
      <c r="D36" s="2"/>
      <c r="E36" s="2"/>
      <c r="F36" s="2"/>
      <c r="G36" s="472"/>
      <c r="H36" s="287"/>
      <c r="I36" s="286"/>
      <c r="J36" s="303"/>
    </row>
    <row r="37" spans="1:10" x14ac:dyDescent="0.2">
      <c r="A37" s="72"/>
      <c r="B37" s="197"/>
      <c r="C37" s="72"/>
      <c r="D37" s="2"/>
      <c r="E37" s="2"/>
      <c r="F37" s="2"/>
      <c r="G37" s="472"/>
      <c r="H37" s="287"/>
      <c r="I37" s="286"/>
      <c r="J37" s="303"/>
    </row>
    <row r="38" spans="1:10" x14ac:dyDescent="0.2">
      <c r="A38" s="72"/>
      <c r="B38" s="198"/>
      <c r="C38" s="72"/>
      <c r="D38" s="2"/>
      <c r="E38" s="2"/>
      <c r="F38" s="2"/>
      <c r="G38" s="472"/>
      <c r="H38" s="287"/>
      <c r="I38" s="286"/>
      <c r="J38" s="303"/>
    </row>
    <row r="39" spans="1:10" ht="13.5" thickBot="1" x14ac:dyDescent="0.25">
      <c r="A39" s="139"/>
      <c r="B39" s="196"/>
      <c r="C39" s="139"/>
      <c r="D39" s="98"/>
      <c r="E39" s="98"/>
      <c r="F39" s="98"/>
      <c r="G39" s="474"/>
      <c r="H39" s="480"/>
      <c r="I39" s="478"/>
      <c r="J39" s="591"/>
    </row>
    <row r="40" spans="1:10" ht="13.5" thickBot="1" x14ac:dyDescent="0.25">
      <c r="A40" s="18"/>
      <c r="B40" s="38"/>
      <c r="C40" s="32" t="s">
        <v>100</v>
      </c>
      <c r="D40" s="35"/>
      <c r="E40" s="35"/>
      <c r="F40" s="33"/>
      <c r="G40" s="475">
        <f>G13+G18+G22+G25+G31+G34</f>
        <v>5744100</v>
      </c>
      <c r="H40" s="481">
        <f>H13+H18+H22+H25+H31+H34</f>
        <v>337170</v>
      </c>
      <c r="I40" s="479">
        <f>I13+I18+I22+I25+I31+I34</f>
        <v>335000</v>
      </c>
      <c r="J40" s="596">
        <f>J13+J18+J22+J25+J31+J34</f>
        <v>6416170</v>
      </c>
    </row>
  </sheetData>
  <mergeCells count="2">
    <mergeCell ref="C7:G7"/>
    <mergeCell ref="C5:G5"/>
  </mergeCells>
  <phoneticPr fontId="6" type="noConversion"/>
  <pageMargins left="0.75" right="0.75" top="1" bottom="1" header="0.5" footer="0.5"/>
  <pageSetup paperSize="9" orientation="portrait" r:id="rId1"/>
  <headerFooter alignWithMargins="0"/>
  <ignoredErrors>
    <ignoredError sqref="B17:B31 B13:B1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5"/>
  <sheetViews>
    <sheetView workbookViewId="0">
      <selection activeCell="A3" sqref="A3"/>
    </sheetView>
  </sheetViews>
  <sheetFormatPr defaultRowHeight="12.75" x14ac:dyDescent="0.2"/>
  <cols>
    <col min="1" max="1" width="4.5703125" customWidth="1"/>
    <col min="2" max="2" width="7.42578125" customWidth="1"/>
    <col min="3" max="3" width="5.7109375" customWidth="1"/>
    <col min="6" max="6" width="13.7109375" customWidth="1"/>
    <col min="7" max="7" width="9.5703125" customWidth="1"/>
    <col min="8" max="8" width="9.7109375" customWidth="1"/>
    <col min="9" max="9" width="10.5703125" customWidth="1"/>
    <col min="10" max="10" width="10.140625" customWidth="1"/>
  </cols>
  <sheetData>
    <row r="1" spans="1:10" x14ac:dyDescent="0.2">
      <c r="A1" s="428" t="s">
        <v>246</v>
      </c>
    </row>
    <row r="3" spans="1:10" x14ac:dyDescent="0.2">
      <c r="A3" s="428" t="s">
        <v>345</v>
      </c>
    </row>
    <row r="4" spans="1:10" ht="15" x14ac:dyDescent="0.25">
      <c r="A4" s="173"/>
      <c r="B4" s="39"/>
      <c r="C4" s="39"/>
      <c r="J4" s="40"/>
    </row>
    <row r="5" spans="1:10" ht="15" x14ac:dyDescent="0.25">
      <c r="A5" s="39"/>
      <c r="B5" s="39"/>
      <c r="C5" s="39"/>
      <c r="D5" s="700" t="s">
        <v>15</v>
      </c>
      <c r="E5" s="700"/>
      <c r="F5" s="700"/>
      <c r="G5" s="700"/>
    </row>
    <row r="6" spans="1:10" ht="15" x14ac:dyDescent="0.25">
      <c r="A6" s="39"/>
      <c r="B6" s="39"/>
      <c r="C6" s="39"/>
      <c r="D6" s="39"/>
      <c r="G6" s="39"/>
    </row>
    <row r="7" spans="1:10" ht="15" x14ac:dyDescent="0.25">
      <c r="A7" s="39"/>
      <c r="B7" s="39"/>
      <c r="C7" s="39"/>
      <c r="D7" s="700" t="s">
        <v>161</v>
      </c>
      <c r="E7" s="700"/>
      <c r="F7" s="700"/>
      <c r="G7" s="700"/>
    </row>
    <row r="8" spans="1:10" x14ac:dyDescent="0.2">
      <c r="D8" s="4"/>
      <c r="E8" s="703">
        <v>2018</v>
      </c>
      <c r="F8" s="703"/>
    </row>
    <row r="9" spans="1:10" ht="13.5" thickBot="1" x14ac:dyDescent="0.25">
      <c r="D9" s="4"/>
      <c r="E9" s="167"/>
      <c r="F9" s="167"/>
      <c r="J9" s="268" t="s">
        <v>160</v>
      </c>
    </row>
    <row r="10" spans="1:10" x14ac:dyDescent="0.2">
      <c r="A10" s="41"/>
      <c r="B10" s="41"/>
      <c r="C10" s="42"/>
      <c r="D10" s="42"/>
      <c r="E10" s="42"/>
      <c r="F10" s="42"/>
      <c r="G10" s="369"/>
      <c r="H10" s="43"/>
      <c r="I10" s="43"/>
      <c r="J10" s="62"/>
    </row>
    <row r="11" spans="1:10" ht="13.5" thickBot="1" x14ac:dyDescent="0.25">
      <c r="A11" s="44" t="s">
        <v>20</v>
      </c>
      <c r="B11" s="44" t="s">
        <v>21</v>
      </c>
      <c r="C11" s="45"/>
      <c r="D11" s="45" t="s">
        <v>22</v>
      </c>
      <c r="E11" s="45"/>
      <c r="F11" s="24"/>
      <c r="G11" s="294" t="s">
        <v>17</v>
      </c>
      <c r="H11" s="46" t="s">
        <v>243</v>
      </c>
      <c r="I11" s="46" t="s">
        <v>307</v>
      </c>
      <c r="J11" s="63" t="s">
        <v>220</v>
      </c>
    </row>
    <row r="12" spans="1:10" x14ac:dyDescent="0.2">
      <c r="A12" s="47" t="s">
        <v>23</v>
      </c>
      <c r="B12" s="47"/>
      <c r="C12" s="11" t="s">
        <v>24</v>
      </c>
      <c r="D12" s="11"/>
      <c r="E12" s="11"/>
      <c r="F12" s="48"/>
      <c r="G12" s="49"/>
      <c r="H12" s="50"/>
      <c r="I12" s="50"/>
      <c r="J12" s="51"/>
    </row>
    <row r="13" spans="1:10" x14ac:dyDescent="0.2">
      <c r="A13" s="366"/>
      <c r="B13" s="366"/>
      <c r="C13" s="15"/>
      <c r="D13" s="15"/>
      <c r="E13" s="15"/>
      <c r="F13" s="367"/>
      <c r="G13" s="368"/>
      <c r="H13" s="65"/>
      <c r="I13" s="65"/>
      <c r="J13" s="66"/>
    </row>
    <row r="14" spans="1:10" x14ac:dyDescent="0.2">
      <c r="A14" s="16"/>
      <c r="B14" s="208">
        <v>900020</v>
      </c>
      <c r="C14" s="418" t="s">
        <v>183</v>
      </c>
      <c r="D14" s="52"/>
      <c r="E14" s="52"/>
      <c r="F14" s="53"/>
      <c r="G14" s="482">
        <f>SUM(G16:G20)</f>
        <v>8250000</v>
      </c>
      <c r="H14" s="489">
        <v>1170000</v>
      </c>
      <c r="I14" s="485">
        <v>0</v>
      </c>
      <c r="J14" s="597">
        <v>9420000</v>
      </c>
    </row>
    <row r="15" spans="1:10" x14ac:dyDescent="0.2">
      <c r="A15" s="16"/>
      <c r="B15" s="16"/>
      <c r="C15" s="2"/>
      <c r="D15" s="2"/>
      <c r="E15" s="2"/>
      <c r="F15" s="54"/>
      <c r="G15" s="472"/>
      <c r="H15" s="287"/>
      <c r="I15" s="286"/>
      <c r="J15" s="303"/>
    </row>
    <row r="16" spans="1:10" x14ac:dyDescent="0.2">
      <c r="A16" s="16"/>
      <c r="B16" s="16"/>
      <c r="C16" s="2"/>
      <c r="D16" s="2" t="s">
        <v>181</v>
      </c>
      <c r="E16" s="2"/>
      <c r="F16" s="54"/>
      <c r="G16" s="246">
        <v>3700000</v>
      </c>
      <c r="H16" s="359">
        <v>850000</v>
      </c>
      <c r="I16" s="486">
        <v>0</v>
      </c>
      <c r="J16" s="303">
        <v>4550000</v>
      </c>
    </row>
    <row r="17" spans="1:10" x14ac:dyDescent="0.2">
      <c r="A17" s="16"/>
      <c r="B17" s="16"/>
      <c r="C17" s="2"/>
      <c r="D17" s="2" t="s">
        <v>101</v>
      </c>
      <c r="E17" s="2"/>
      <c r="F17" s="54"/>
      <c r="G17" s="246">
        <v>3600000</v>
      </c>
      <c r="H17" s="359">
        <v>0</v>
      </c>
      <c r="I17" s="486">
        <v>0</v>
      </c>
      <c r="J17" s="303">
        <v>3600000</v>
      </c>
    </row>
    <row r="18" spans="1:10" hidden="1" x14ac:dyDescent="0.2">
      <c r="A18" s="16"/>
      <c r="B18" s="16"/>
      <c r="C18" s="2"/>
      <c r="D18" s="14"/>
      <c r="E18" s="14"/>
      <c r="F18" s="54"/>
      <c r="G18" s="246"/>
      <c r="H18" s="359">
        <f t="shared" ref="H18" si="0">I18-G18</f>
        <v>0</v>
      </c>
      <c r="I18" s="486"/>
      <c r="J18" s="303"/>
    </row>
    <row r="19" spans="1:10" x14ac:dyDescent="0.2">
      <c r="A19" s="16"/>
      <c r="B19" s="16"/>
      <c r="C19" s="2"/>
      <c r="D19" s="2" t="s">
        <v>102</v>
      </c>
      <c r="E19" s="2"/>
      <c r="F19" s="54"/>
      <c r="G19" s="246">
        <v>900000</v>
      </c>
      <c r="H19" s="359">
        <v>250000</v>
      </c>
      <c r="I19" s="486">
        <v>0</v>
      </c>
      <c r="J19" s="303">
        <v>1150000</v>
      </c>
    </row>
    <row r="20" spans="1:10" x14ac:dyDescent="0.2">
      <c r="A20" s="16"/>
      <c r="B20" s="16"/>
      <c r="C20" s="2"/>
      <c r="D20" s="2" t="s">
        <v>103</v>
      </c>
      <c r="E20" s="2"/>
      <c r="F20" s="54"/>
      <c r="G20" s="246">
        <v>50000</v>
      </c>
      <c r="H20" s="359">
        <v>0</v>
      </c>
      <c r="I20" s="486">
        <v>0</v>
      </c>
      <c r="J20" s="303">
        <v>50000</v>
      </c>
    </row>
    <row r="21" spans="1:10" x14ac:dyDescent="0.2">
      <c r="A21" s="16"/>
      <c r="B21" s="16"/>
      <c r="C21" s="2"/>
      <c r="D21" s="2" t="s">
        <v>222</v>
      </c>
      <c r="E21" s="2"/>
      <c r="F21" s="54"/>
      <c r="G21" s="472"/>
      <c r="H21" s="359">
        <v>70000</v>
      </c>
      <c r="I21" s="286">
        <v>0</v>
      </c>
      <c r="J21" s="303">
        <v>70000</v>
      </c>
    </row>
    <row r="22" spans="1:10" x14ac:dyDescent="0.2">
      <c r="A22" s="16"/>
      <c r="B22" s="16"/>
      <c r="C22" s="2"/>
      <c r="D22" s="2"/>
      <c r="E22" s="2"/>
      <c r="F22" s="54"/>
      <c r="G22" s="472"/>
      <c r="H22" s="287"/>
      <c r="I22" s="286"/>
      <c r="J22" s="303"/>
    </row>
    <row r="23" spans="1:10" x14ac:dyDescent="0.2">
      <c r="A23" s="16"/>
      <c r="B23" s="16"/>
      <c r="C23" s="2"/>
      <c r="D23" s="2"/>
      <c r="E23" s="2"/>
      <c r="F23" s="54"/>
      <c r="G23" s="472"/>
      <c r="H23" s="287"/>
      <c r="I23" s="286"/>
      <c r="J23" s="303"/>
    </row>
    <row r="24" spans="1:10" x14ac:dyDescent="0.2">
      <c r="A24" s="16"/>
      <c r="B24" s="16"/>
      <c r="C24" s="2"/>
      <c r="D24" s="2"/>
      <c r="E24" s="2"/>
      <c r="F24" s="54"/>
      <c r="G24" s="472"/>
      <c r="H24" s="287"/>
      <c r="I24" s="286"/>
      <c r="J24" s="303"/>
    </row>
    <row r="25" spans="1:10" x14ac:dyDescent="0.2">
      <c r="A25" s="16"/>
      <c r="B25" s="16"/>
      <c r="C25" s="2"/>
      <c r="D25" s="2"/>
      <c r="E25" s="2"/>
      <c r="F25" s="54"/>
      <c r="G25" s="472"/>
      <c r="H25" s="287"/>
      <c r="I25" s="286"/>
      <c r="J25" s="303"/>
    </row>
    <row r="26" spans="1:10" x14ac:dyDescent="0.2">
      <c r="A26" s="16"/>
      <c r="B26" s="16"/>
      <c r="C26" s="2"/>
      <c r="D26" s="2"/>
      <c r="E26" s="2"/>
      <c r="F26" s="54"/>
      <c r="G26" s="472"/>
      <c r="H26" s="287"/>
      <c r="I26" s="286"/>
      <c r="J26" s="303"/>
    </row>
    <row r="27" spans="1:10" ht="13.5" thickBot="1" x14ac:dyDescent="0.25">
      <c r="A27" s="17"/>
      <c r="B27" s="17"/>
      <c r="C27" s="23"/>
      <c r="D27" s="23"/>
      <c r="E27" s="23"/>
      <c r="F27" s="57"/>
      <c r="G27" s="483"/>
      <c r="H27" s="308"/>
      <c r="I27" s="487"/>
      <c r="J27" s="598"/>
    </row>
    <row r="28" spans="1:10" ht="13.5" thickBot="1" x14ac:dyDescent="0.25">
      <c r="A28" s="58"/>
      <c r="B28" s="58"/>
      <c r="C28" s="32" t="s">
        <v>100</v>
      </c>
      <c r="D28" s="35"/>
      <c r="E28" s="35"/>
      <c r="F28" s="33"/>
      <c r="G28" s="484">
        <f>SUM(G16:G20)</f>
        <v>8250000</v>
      </c>
      <c r="H28" s="335">
        <f>SUM(H16:H21)</f>
        <v>1170000</v>
      </c>
      <c r="I28" s="488">
        <f>SUM(I16:I21)</f>
        <v>0</v>
      </c>
      <c r="J28" s="599">
        <f>SUM(J16:J27)</f>
        <v>9420000</v>
      </c>
    </row>
    <row r="29" spans="1:10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</row>
    <row r="30" spans="1:1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" customHeight="1" x14ac:dyDescent="0.2">
      <c r="A32" s="1"/>
      <c r="B32" s="1"/>
      <c r="C32" s="687" t="s">
        <v>162</v>
      </c>
      <c r="D32" s="687"/>
      <c r="E32" s="687"/>
      <c r="F32" s="687"/>
      <c r="G32" s="687"/>
      <c r="H32" s="687"/>
      <c r="I32" s="1"/>
      <c r="J32" s="1"/>
    </row>
    <row r="33" spans="1:10" ht="15" x14ac:dyDescent="0.25">
      <c r="A33" s="1"/>
      <c r="E33" s="703">
        <v>2018</v>
      </c>
      <c r="F33" s="703"/>
      <c r="G33" s="60"/>
      <c r="H33" s="1"/>
      <c r="I33" s="1"/>
      <c r="J33" s="1"/>
    </row>
    <row r="34" spans="1:10" ht="13.5" thickBot="1" x14ac:dyDescent="0.25">
      <c r="A34" s="24"/>
      <c r="B34" s="1"/>
      <c r="C34" s="1"/>
      <c r="D34" s="61"/>
      <c r="E34" s="1"/>
      <c r="F34" s="1"/>
      <c r="G34" s="1"/>
      <c r="H34" s="61"/>
      <c r="I34" s="61"/>
      <c r="J34" s="162" t="s">
        <v>160</v>
      </c>
    </row>
    <row r="35" spans="1:10" x14ac:dyDescent="0.2">
      <c r="A35" s="41"/>
      <c r="B35" s="41"/>
      <c r="C35" s="42"/>
      <c r="D35" s="42"/>
      <c r="E35" s="42"/>
      <c r="F35" s="42"/>
      <c r="G35" s="369"/>
      <c r="H35" s="43"/>
      <c r="I35" s="43"/>
      <c r="J35" s="62"/>
    </row>
    <row r="36" spans="1:10" ht="13.5" thickBot="1" x14ac:dyDescent="0.25">
      <c r="A36" s="44" t="s">
        <v>20</v>
      </c>
      <c r="B36" s="44" t="s">
        <v>21</v>
      </c>
      <c r="C36" s="45"/>
      <c r="D36" s="45" t="s">
        <v>22</v>
      </c>
      <c r="E36" s="45"/>
      <c r="F36" s="45"/>
      <c r="G36" s="243" t="s">
        <v>17</v>
      </c>
      <c r="H36" s="46" t="s">
        <v>243</v>
      </c>
      <c r="I36" s="46" t="s">
        <v>307</v>
      </c>
      <c r="J36" s="63" t="s">
        <v>220</v>
      </c>
    </row>
    <row r="37" spans="1:10" x14ac:dyDescent="0.2">
      <c r="A37" s="47" t="s">
        <v>23</v>
      </c>
      <c r="B37" s="47"/>
      <c r="C37" s="10" t="s">
        <v>24</v>
      </c>
      <c r="D37" s="11"/>
      <c r="E37" s="64"/>
      <c r="F37" s="36"/>
      <c r="G37" s="49"/>
      <c r="H37" s="431"/>
      <c r="I37" s="431"/>
      <c r="J37" s="51"/>
    </row>
    <row r="38" spans="1:10" hidden="1" x14ac:dyDescent="0.2">
      <c r="A38" s="16"/>
      <c r="B38" s="67"/>
      <c r="C38" s="68"/>
      <c r="D38" s="69"/>
      <c r="E38" s="69"/>
      <c r="F38" s="70"/>
      <c r="G38" s="71"/>
      <c r="H38" s="311"/>
      <c r="I38" s="311"/>
      <c r="J38" s="92"/>
    </row>
    <row r="39" spans="1:10" hidden="1" x14ac:dyDescent="0.2">
      <c r="A39" s="16"/>
      <c r="B39" s="16"/>
      <c r="C39" s="73"/>
      <c r="D39" s="2"/>
      <c r="E39" s="2"/>
      <c r="F39" s="54"/>
      <c r="G39" s="55"/>
      <c r="H39" s="287"/>
      <c r="I39" s="287"/>
      <c r="J39" s="56"/>
    </row>
    <row r="40" spans="1:10" hidden="1" x14ac:dyDescent="0.2">
      <c r="A40" s="16"/>
      <c r="B40" s="16"/>
      <c r="C40" s="72"/>
      <c r="D40" s="2"/>
      <c r="E40" s="2"/>
      <c r="F40" s="54"/>
      <c r="G40" s="55"/>
      <c r="H40" s="287"/>
      <c r="I40" s="287"/>
      <c r="J40" s="56"/>
    </row>
    <row r="41" spans="1:10" hidden="1" x14ac:dyDescent="0.2">
      <c r="A41" s="16"/>
      <c r="B41" s="16"/>
      <c r="C41" s="73"/>
      <c r="D41" s="29"/>
      <c r="E41" s="29"/>
      <c r="F41" s="74"/>
      <c r="G41" s="55"/>
      <c r="H41" s="287"/>
      <c r="I41" s="287"/>
      <c r="J41" s="56"/>
    </row>
    <row r="42" spans="1:10" x14ac:dyDescent="0.2">
      <c r="A42" s="16"/>
      <c r="B42" s="16"/>
      <c r="C42" s="73"/>
      <c r="D42" s="29"/>
      <c r="E42" s="29"/>
      <c r="F42" s="74"/>
      <c r="G42" s="55"/>
      <c r="H42" s="289"/>
      <c r="I42" s="289"/>
      <c r="J42" s="430"/>
    </row>
    <row r="43" spans="1:10" x14ac:dyDescent="0.2">
      <c r="A43" s="16"/>
      <c r="B43" s="602" t="s">
        <v>174</v>
      </c>
      <c r="C43" s="78" t="s">
        <v>176</v>
      </c>
      <c r="D43" s="76"/>
      <c r="E43" s="76"/>
      <c r="F43" s="77"/>
      <c r="G43" s="210">
        <v>15600000</v>
      </c>
      <c r="H43" s="290">
        <v>0</v>
      </c>
      <c r="I43" s="290">
        <v>2393175</v>
      </c>
      <c r="J43" s="307">
        <v>17993175</v>
      </c>
    </row>
    <row r="44" spans="1:10" x14ac:dyDescent="0.2">
      <c r="A44" s="16"/>
      <c r="B44" s="80"/>
      <c r="C44" s="75"/>
      <c r="D44" s="76"/>
      <c r="E44" s="76"/>
      <c r="F44" s="77"/>
      <c r="G44" s="195"/>
      <c r="H44" s="290"/>
      <c r="I44" s="290"/>
      <c r="J44" s="307"/>
    </row>
    <row r="45" spans="1:10" x14ac:dyDescent="0.2">
      <c r="A45" s="16"/>
      <c r="B45" s="603"/>
      <c r="C45" s="436" t="s">
        <v>223</v>
      </c>
      <c r="D45" s="95"/>
      <c r="E45" s="95"/>
      <c r="F45" s="132"/>
      <c r="G45" s="210"/>
      <c r="H45" s="290">
        <v>140351</v>
      </c>
      <c r="I45" s="290">
        <v>168825</v>
      </c>
      <c r="J45" s="307">
        <v>309176</v>
      </c>
    </row>
    <row r="46" spans="1:10" x14ac:dyDescent="0.2">
      <c r="A46" s="16"/>
      <c r="B46" s="80"/>
      <c r="C46" s="166"/>
      <c r="D46" s="76"/>
      <c r="E46" s="76"/>
      <c r="F46" s="77"/>
      <c r="G46" s="195"/>
      <c r="H46" s="290"/>
      <c r="I46" s="290"/>
      <c r="J46" s="307"/>
    </row>
    <row r="47" spans="1:10" x14ac:dyDescent="0.2">
      <c r="A47" s="16"/>
      <c r="B47" s="603"/>
      <c r="C47" s="72"/>
      <c r="D47" s="2"/>
      <c r="E47" s="2"/>
      <c r="F47" s="54"/>
      <c r="G47" s="195"/>
      <c r="H47" s="289"/>
      <c r="I47" s="289"/>
      <c r="J47" s="600"/>
    </row>
    <row r="48" spans="1:10" x14ac:dyDescent="0.2">
      <c r="A48" s="16"/>
      <c r="B48" s="602" t="s">
        <v>60</v>
      </c>
      <c r="C48" s="68" t="s">
        <v>224</v>
      </c>
      <c r="D48" s="69"/>
      <c r="E48" s="69"/>
      <c r="F48" s="70"/>
      <c r="G48" s="210"/>
      <c r="H48" s="290">
        <v>959887</v>
      </c>
      <c r="I48" s="290">
        <v>0</v>
      </c>
      <c r="J48" s="307">
        <v>959887</v>
      </c>
    </row>
    <row r="49" spans="1:10" x14ac:dyDescent="0.2">
      <c r="A49" s="16"/>
      <c r="B49" s="603"/>
      <c r="C49" s="75"/>
      <c r="D49" s="2"/>
      <c r="E49" s="2"/>
      <c r="F49" s="54"/>
      <c r="G49" s="195"/>
      <c r="H49" s="289"/>
      <c r="I49" s="289"/>
      <c r="J49" s="600"/>
    </row>
    <row r="50" spans="1:10" x14ac:dyDescent="0.2">
      <c r="A50" s="16"/>
      <c r="B50" s="604" t="s">
        <v>53</v>
      </c>
      <c r="C50" s="172" t="s">
        <v>310</v>
      </c>
      <c r="D50" s="95"/>
      <c r="E50" s="2"/>
      <c r="F50" s="54"/>
      <c r="G50" s="210"/>
      <c r="H50" s="289"/>
      <c r="I50" s="290">
        <v>216000</v>
      </c>
      <c r="J50" s="307">
        <v>216000</v>
      </c>
    </row>
    <row r="51" spans="1:10" x14ac:dyDescent="0.2">
      <c r="A51" s="16"/>
      <c r="B51" s="79"/>
      <c r="C51" s="121"/>
      <c r="D51" s="117"/>
      <c r="E51" s="76"/>
      <c r="F51" s="77"/>
      <c r="G51" s="195"/>
      <c r="H51" s="289"/>
      <c r="I51" s="289"/>
      <c r="J51" s="307"/>
    </row>
    <row r="52" spans="1:10" x14ac:dyDescent="0.2">
      <c r="A52" s="16"/>
      <c r="B52" s="604" t="s">
        <v>199</v>
      </c>
      <c r="C52" s="172" t="s">
        <v>311</v>
      </c>
      <c r="D52" s="2"/>
      <c r="E52" s="2"/>
      <c r="F52" s="54"/>
      <c r="G52" s="195"/>
      <c r="H52" s="289"/>
      <c r="I52" s="290">
        <v>588572</v>
      </c>
      <c r="J52" s="307">
        <v>588572</v>
      </c>
    </row>
    <row r="53" spans="1:10" x14ac:dyDescent="0.2">
      <c r="A53" s="16"/>
      <c r="B53" s="79"/>
      <c r="C53" s="213"/>
      <c r="D53" s="214"/>
      <c r="E53" s="214"/>
      <c r="F53" s="215"/>
      <c r="G53" s="209"/>
      <c r="H53" s="391"/>
      <c r="I53" s="391"/>
      <c r="J53" s="259"/>
    </row>
    <row r="54" spans="1:10" ht="13.5" thickBot="1" x14ac:dyDescent="0.25">
      <c r="A54" s="17"/>
      <c r="B54" s="17"/>
      <c r="C54" s="1"/>
      <c r="D54" s="1"/>
      <c r="E54" s="1"/>
      <c r="F54" s="81"/>
      <c r="G54" s="211"/>
      <c r="H54" s="432"/>
      <c r="I54" s="432"/>
      <c r="J54" s="601"/>
    </row>
    <row r="55" spans="1:10" ht="13.5" thickBot="1" x14ac:dyDescent="0.25">
      <c r="A55" s="58"/>
      <c r="B55" s="58"/>
      <c r="C55" s="32" t="s">
        <v>100</v>
      </c>
      <c r="D55" s="35"/>
      <c r="E55" s="35"/>
      <c r="F55" s="33"/>
      <c r="G55" s="212">
        <f>SUM(G43:G43)</f>
        <v>15600000</v>
      </c>
      <c r="H55" s="433">
        <f>H43+H45+H48</f>
        <v>1100238</v>
      </c>
      <c r="I55" s="433">
        <f>SUM(I43:I54)</f>
        <v>3366572</v>
      </c>
      <c r="J55" s="307">
        <f>SUM(J43:J54)</f>
        <v>20066810</v>
      </c>
    </row>
  </sheetData>
  <mergeCells count="5">
    <mergeCell ref="E33:F33"/>
    <mergeCell ref="D5:G5"/>
    <mergeCell ref="D7:G7"/>
    <mergeCell ref="E8:F8"/>
    <mergeCell ref="C32:H32"/>
  </mergeCells>
  <phoneticPr fontId="6" type="noConversion"/>
  <pageMargins left="0.75" right="0.75" top="1" bottom="1" header="0.5" footer="0.5"/>
  <pageSetup paperSize="9" orientation="portrait" r:id="rId1"/>
  <headerFooter alignWithMargins="0"/>
  <ignoredErrors>
    <ignoredError sqref="B43 B4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workbookViewId="0">
      <selection activeCell="A3" sqref="A3"/>
    </sheetView>
  </sheetViews>
  <sheetFormatPr defaultRowHeight="12.75" x14ac:dyDescent="0.2"/>
  <cols>
    <col min="1" max="1" width="7.140625" customWidth="1"/>
    <col min="2" max="2" width="6.140625" customWidth="1"/>
    <col min="5" max="5" width="16.7109375" customWidth="1"/>
    <col min="6" max="6" width="12.140625" customWidth="1"/>
    <col min="7" max="7" width="13.42578125" customWidth="1"/>
    <col min="8" max="8" width="12.42578125" customWidth="1"/>
    <col min="9" max="9" width="11.5703125" customWidth="1"/>
  </cols>
  <sheetData>
    <row r="1" spans="1:9" x14ac:dyDescent="0.2">
      <c r="A1" s="428" t="s">
        <v>247</v>
      </c>
    </row>
    <row r="3" spans="1:9" x14ac:dyDescent="0.2">
      <c r="A3" s="428" t="s">
        <v>346</v>
      </c>
    </row>
    <row r="4" spans="1:9" x14ac:dyDescent="0.2">
      <c r="A4" s="1"/>
      <c r="B4" s="1"/>
      <c r="D4" s="1"/>
      <c r="E4" s="1"/>
      <c r="F4" s="1"/>
      <c r="G4" s="1"/>
      <c r="H4" s="1"/>
    </row>
    <row r="5" spans="1:9" x14ac:dyDescent="0.2">
      <c r="A5" s="6"/>
      <c r="B5" s="6"/>
      <c r="C5" s="687" t="s">
        <v>15</v>
      </c>
      <c r="D5" s="687"/>
      <c r="E5" s="687"/>
      <c r="F5" s="687"/>
      <c r="G5" s="1"/>
      <c r="H5" s="1"/>
    </row>
    <row r="6" spans="1:9" ht="13.5" thickBot="1" x14ac:dyDescent="0.25">
      <c r="A6" s="6"/>
      <c r="G6" s="370" t="s">
        <v>160</v>
      </c>
      <c r="H6" s="1"/>
    </row>
    <row r="7" spans="1:9" x14ac:dyDescent="0.2">
      <c r="A7" s="168"/>
      <c r="B7" s="169"/>
      <c r="C7" s="704" t="s">
        <v>25</v>
      </c>
      <c r="D7" s="704"/>
      <c r="E7" s="704"/>
      <c r="F7" s="704"/>
      <c r="G7" s="169"/>
      <c r="H7" s="219"/>
      <c r="I7" s="41"/>
    </row>
    <row r="8" spans="1:9" ht="13.5" thickBot="1" x14ac:dyDescent="0.25">
      <c r="A8" s="59"/>
      <c r="B8" s="1"/>
      <c r="C8" s="170"/>
      <c r="D8" s="167"/>
      <c r="E8" s="407">
        <v>2018</v>
      </c>
      <c r="F8" s="1"/>
      <c r="G8" s="24"/>
      <c r="H8" s="220"/>
      <c r="I8" s="58"/>
    </row>
    <row r="9" spans="1:9" ht="13.5" thickBot="1" x14ac:dyDescent="0.25">
      <c r="A9" s="22" t="s">
        <v>10</v>
      </c>
      <c r="B9" s="82"/>
      <c r="C9" s="83" t="s">
        <v>11</v>
      </c>
      <c r="D9" s="84"/>
      <c r="E9" s="84"/>
      <c r="F9" s="22" t="s">
        <v>12</v>
      </c>
      <c r="G9" s="22" t="s">
        <v>13</v>
      </c>
      <c r="H9" s="22" t="s">
        <v>9</v>
      </c>
      <c r="I9" s="617" t="s">
        <v>14</v>
      </c>
    </row>
    <row r="10" spans="1:9" ht="15" customHeight="1" thickBot="1" x14ac:dyDescent="0.25">
      <c r="A10" s="216" t="s">
        <v>20</v>
      </c>
      <c r="B10" s="59"/>
      <c r="C10" s="1"/>
      <c r="D10" s="1"/>
      <c r="E10" s="1"/>
      <c r="F10" s="218"/>
      <c r="G10" s="86"/>
      <c r="H10" s="86"/>
      <c r="I10" s="605"/>
    </row>
    <row r="11" spans="1:9" ht="15.75" customHeight="1" thickBot="1" x14ac:dyDescent="0.25">
      <c r="A11" s="111" t="s">
        <v>21</v>
      </c>
      <c r="B11" s="87" t="s">
        <v>22</v>
      </c>
      <c r="C11" s="88"/>
      <c r="D11" s="88"/>
      <c r="E11" s="88"/>
      <c r="F11" s="201" t="s">
        <v>17</v>
      </c>
      <c r="G11" s="201" t="s">
        <v>243</v>
      </c>
      <c r="H11" s="201" t="s">
        <v>307</v>
      </c>
      <c r="I11" s="616" t="s">
        <v>220</v>
      </c>
    </row>
    <row r="12" spans="1:9" x14ac:dyDescent="0.2">
      <c r="A12" s="217" t="s">
        <v>26</v>
      </c>
      <c r="B12" s="90"/>
      <c r="C12" s="15"/>
      <c r="D12" s="15"/>
      <c r="E12" s="15"/>
      <c r="F12" s="221"/>
      <c r="G12" s="203"/>
      <c r="H12" s="606"/>
      <c r="I12" s="615"/>
    </row>
    <row r="13" spans="1:9" x14ac:dyDescent="0.2">
      <c r="A13" s="263" t="s">
        <v>53</v>
      </c>
      <c r="B13" s="705" t="s">
        <v>184</v>
      </c>
      <c r="C13" s="706"/>
      <c r="D13" s="706"/>
      <c r="E13" s="707"/>
      <c r="F13" s="371">
        <v>11590284</v>
      </c>
      <c r="G13" s="371">
        <v>0</v>
      </c>
      <c r="H13" s="607">
        <v>0</v>
      </c>
      <c r="I13" s="618">
        <v>11590284</v>
      </c>
    </row>
    <row r="14" spans="1:9" x14ac:dyDescent="0.2">
      <c r="A14" s="72"/>
      <c r="B14" s="146"/>
      <c r="C14" s="1"/>
      <c r="D14" s="1"/>
      <c r="E14" s="81"/>
      <c r="F14" s="372"/>
      <c r="G14" s="372"/>
      <c r="H14" s="608"/>
      <c r="I14" s="618"/>
    </row>
    <row r="15" spans="1:9" x14ac:dyDescent="0.2">
      <c r="A15" s="72"/>
      <c r="B15" s="224" t="s">
        <v>185</v>
      </c>
      <c r="C15" s="171"/>
      <c r="D15" s="171"/>
      <c r="E15" s="225"/>
      <c r="F15" s="373">
        <v>4536170</v>
      </c>
      <c r="G15" s="373">
        <v>0</v>
      </c>
      <c r="H15" s="482">
        <v>0</v>
      </c>
      <c r="I15" s="618">
        <v>4536170</v>
      </c>
    </row>
    <row r="16" spans="1:9" x14ac:dyDescent="0.2">
      <c r="A16" s="228" t="s">
        <v>27</v>
      </c>
      <c r="B16" s="228"/>
      <c r="C16" s="386" t="s">
        <v>182</v>
      </c>
      <c r="D16" s="386"/>
      <c r="E16" s="387"/>
      <c r="F16" s="374">
        <v>1222040</v>
      </c>
      <c r="G16" s="374">
        <v>0</v>
      </c>
      <c r="H16" s="609">
        <v>0</v>
      </c>
      <c r="I16" s="620">
        <v>1222040</v>
      </c>
    </row>
    <row r="17" spans="1:9" x14ac:dyDescent="0.2">
      <c r="A17" s="72"/>
      <c r="B17" s="228"/>
      <c r="C17" s="386" t="s">
        <v>44</v>
      </c>
      <c r="D17" s="386"/>
      <c r="E17" s="387"/>
      <c r="F17" s="374">
        <v>2944000</v>
      </c>
      <c r="G17" s="374">
        <v>0</v>
      </c>
      <c r="H17" s="609">
        <v>0</v>
      </c>
      <c r="I17" s="620">
        <v>2944000</v>
      </c>
    </row>
    <row r="18" spans="1:9" x14ac:dyDescent="0.2">
      <c r="A18" s="72"/>
      <c r="B18" s="228"/>
      <c r="C18" s="386" t="s">
        <v>170</v>
      </c>
      <c r="D18" s="386"/>
      <c r="E18" s="387"/>
      <c r="F18" s="374">
        <v>100000</v>
      </c>
      <c r="G18" s="374">
        <v>0</v>
      </c>
      <c r="H18" s="609">
        <v>0</v>
      </c>
      <c r="I18" s="620">
        <v>100000</v>
      </c>
    </row>
    <row r="19" spans="1:9" x14ac:dyDescent="0.2">
      <c r="A19" s="72"/>
      <c r="B19" s="228"/>
      <c r="C19" s="386" t="s">
        <v>45</v>
      </c>
      <c r="D19" s="386"/>
      <c r="E19" s="387"/>
      <c r="F19" s="374">
        <v>270130</v>
      </c>
      <c r="G19" s="374">
        <v>0</v>
      </c>
      <c r="H19" s="609">
        <v>0</v>
      </c>
      <c r="I19" s="620">
        <v>270130</v>
      </c>
    </row>
    <row r="20" spans="1:9" x14ac:dyDescent="0.2">
      <c r="A20" s="72"/>
      <c r="B20" s="226"/>
      <c r="C20" s="171"/>
      <c r="D20" s="171"/>
      <c r="E20" s="227"/>
      <c r="F20" s="375"/>
      <c r="G20" s="375"/>
      <c r="H20" s="610"/>
      <c r="I20" s="618"/>
    </row>
    <row r="21" spans="1:9" x14ac:dyDescent="0.2">
      <c r="A21" s="72"/>
      <c r="B21" s="224" t="s">
        <v>52</v>
      </c>
      <c r="C21" s="136"/>
      <c r="D21" s="136"/>
      <c r="E21" s="227"/>
      <c r="F21" s="376">
        <v>5000000</v>
      </c>
      <c r="G21" s="376">
        <v>0</v>
      </c>
      <c r="H21" s="611">
        <v>0</v>
      </c>
      <c r="I21" s="618">
        <v>5000000</v>
      </c>
    </row>
    <row r="22" spans="1:9" x14ac:dyDescent="0.2">
      <c r="A22" s="72"/>
      <c r="B22" s="223"/>
      <c r="C22" s="136"/>
      <c r="D22" s="136"/>
      <c r="E22" s="227"/>
      <c r="F22" s="376"/>
      <c r="G22" s="376"/>
      <c r="H22" s="611"/>
      <c r="I22" s="618"/>
    </row>
    <row r="23" spans="1:9" x14ac:dyDescent="0.2">
      <c r="A23" s="72"/>
      <c r="B23" s="224" t="s">
        <v>104</v>
      </c>
      <c r="C23" s="171"/>
      <c r="D23" s="171"/>
      <c r="E23" s="225"/>
      <c r="F23" s="373">
        <v>122400</v>
      </c>
      <c r="G23" s="373">
        <v>0</v>
      </c>
      <c r="H23" s="482">
        <v>0</v>
      </c>
      <c r="I23" s="618">
        <v>122400</v>
      </c>
    </row>
    <row r="24" spans="1:9" x14ac:dyDescent="0.2">
      <c r="A24" s="72"/>
      <c r="B24" s="228"/>
      <c r="C24" s="14"/>
      <c r="D24" s="14"/>
      <c r="E24" s="91"/>
      <c r="F24" s="373"/>
      <c r="G24" s="373"/>
      <c r="H24" s="482"/>
      <c r="I24" s="618"/>
    </row>
    <row r="25" spans="1:9" x14ac:dyDescent="0.2">
      <c r="A25" s="72"/>
      <c r="B25" s="224" t="s">
        <v>105</v>
      </c>
      <c r="C25" s="171"/>
      <c r="D25" s="171"/>
      <c r="E25" s="225"/>
      <c r="F25" s="373">
        <v>1931714</v>
      </c>
      <c r="G25" s="373">
        <v>0</v>
      </c>
      <c r="H25" s="482">
        <v>0</v>
      </c>
      <c r="I25" s="618">
        <v>1931714</v>
      </c>
    </row>
    <row r="26" spans="1:9" x14ac:dyDescent="0.2">
      <c r="A26" s="72"/>
      <c r="B26" s="224"/>
      <c r="C26" s="171"/>
      <c r="D26" s="171"/>
      <c r="E26" s="225"/>
      <c r="F26" s="373"/>
      <c r="G26" s="373"/>
      <c r="H26" s="482"/>
      <c r="I26" s="618"/>
    </row>
    <row r="27" spans="1:9" x14ac:dyDescent="0.2">
      <c r="A27" s="72"/>
      <c r="B27" s="224"/>
      <c r="C27" s="171"/>
      <c r="D27" s="171"/>
      <c r="E27" s="225"/>
      <c r="F27" s="373"/>
      <c r="G27" s="373"/>
      <c r="H27" s="482"/>
      <c r="I27" s="618"/>
    </row>
    <row r="28" spans="1:9" x14ac:dyDescent="0.2">
      <c r="A28" s="72"/>
      <c r="B28" s="224" t="s">
        <v>205</v>
      </c>
      <c r="C28" s="171"/>
      <c r="D28" s="171"/>
      <c r="E28" s="225"/>
      <c r="F28" s="373">
        <v>2018100</v>
      </c>
      <c r="G28" s="373">
        <v>0</v>
      </c>
      <c r="H28" s="482">
        <v>0</v>
      </c>
      <c r="I28" s="618">
        <v>2018100</v>
      </c>
    </row>
    <row r="29" spans="1:9" x14ac:dyDescent="0.2">
      <c r="A29" s="72"/>
      <c r="B29" s="224"/>
      <c r="C29" s="171"/>
      <c r="D29" s="171"/>
      <c r="E29" s="225"/>
      <c r="F29" s="373"/>
      <c r="G29" s="373"/>
      <c r="H29" s="482"/>
      <c r="I29" s="618"/>
    </row>
    <row r="30" spans="1:9" ht="12.75" customHeight="1" x14ac:dyDescent="0.2">
      <c r="A30" s="384"/>
      <c r="B30" s="435" t="s">
        <v>163</v>
      </c>
      <c r="C30" s="382"/>
      <c r="D30" s="382"/>
      <c r="E30" s="383"/>
      <c r="F30" s="385">
        <v>4403000</v>
      </c>
      <c r="G30" s="385">
        <v>0</v>
      </c>
      <c r="H30" s="612">
        <v>0</v>
      </c>
      <c r="I30" s="618">
        <v>4403000</v>
      </c>
    </row>
    <row r="31" spans="1:9" x14ac:dyDescent="0.2">
      <c r="A31" s="72"/>
      <c r="B31" s="166"/>
      <c r="C31" s="118"/>
      <c r="D31" s="118"/>
      <c r="E31" s="264"/>
      <c r="F31" s="374"/>
      <c r="G31" s="374"/>
      <c r="H31" s="609"/>
      <c r="I31" s="618"/>
    </row>
    <row r="32" spans="1:9" x14ac:dyDescent="0.2">
      <c r="A32" s="72"/>
      <c r="B32" s="172" t="s">
        <v>38</v>
      </c>
      <c r="C32" s="76"/>
      <c r="D32" s="118"/>
      <c r="E32" s="264"/>
      <c r="F32" s="377">
        <v>442880</v>
      </c>
      <c r="G32" s="377">
        <v>0</v>
      </c>
      <c r="H32" s="258">
        <v>0</v>
      </c>
      <c r="I32" s="618">
        <v>442880</v>
      </c>
    </row>
    <row r="33" spans="1:11" x14ac:dyDescent="0.2">
      <c r="A33" s="72"/>
      <c r="B33" s="434"/>
      <c r="C33" s="265"/>
      <c r="D33" s="265"/>
      <c r="E33" s="266"/>
      <c r="F33" s="372"/>
      <c r="G33" s="372"/>
      <c r="H33" s="608"/>
      <c r="I33" s="618"/>
      <c r="K33" s="173"/>
    </row>
    <row r="34" spans="1:11" x14ac:dyDescent="0.2">
      <c r="A34" s="72"/>
      <c r="B34" s="436" t="s">
        <v>89</v>
      </c>
      <c r="C34" s="76"/>
      <c r="D34" s="76"/>
      <c r="E34" s="264"/>
      <c r="F34" s="377">
        <v>3100000</v>
      </c>
      <c r="G34" s="377">
        <v>0</v>
      </c>
      <c r="H34" s="258">
        <v>0</v>
      </c>
      <c r="I34" s="618">
        <v>3100000</v>
      </c>
    </row>
    <row r="35" spans="1:11" x14ac:dyDescent="0.2">
      <c r="A35" s="72"/>
      <c r="B35" s="434"/>
      <c r="C35" s="265"/>
      <c r="D35" s="265"/>
      <c r="E35" s="266"/>
      <c r="F35" s="372"/>
      <c r="G35" s="372"/>
      <c r="H35" s="608"/>
      <c r="I35" s="618"/>
    </row>
    <row r="36" spans="1:11" x14ac:dyDescent="0.2">
      <c r="A36" s="72"/>
      <c r="B36" s="172" t="s">
        <v>106</v>
      </c>
      <c r="C36" s="118"/>
      <c r="D36" s="118"/>
      <c r="E36" s="267"/>
      <c r="F36" s="377">
        <v>1800000</v>
      </c>
      <c r="G36" s="377">
        <v>0</v>
      </c>
      <c r="H36" s="258">
        <v>0</v>
      </c>
      <c r="I36" s="618">
        <v>1800000</v>
      </c>
    </row>
    <row r="37" spans="1:11" x14ac:dyDescent="0.2">
      <c r="A37" s="72"/>
      <c r="B37" s="172"/>
      <c r="C37" s="95"/>
      <c r="D37" s="95"/>
      <c r="E37" s="132"/>
      <c r="F37" s="377"/>
      <c r="G37" s="377"/>
      <c r="H37" s="258"/>
      <c r="I37" s="618"/>
    </row>
    <row r="38" spans="1:11" x14ac:dyDescent="0.2">
      <c r="A38" s="189"/>
      <c r="B38" s="229" t="s">
        <v>225</v>
      </c>
      <c r="C38" s="202"/>
      <c r="D38" s="202"/>
      <c r="E38" s="230"/>
      <c r="F38" s="378"/>
      <c r="G38" s="378">
        <v>315225</v>
      </c>
      <c r="H38" s="613">
        <v>0</v>
      </c>
      <c r="I38" s="618">
        <v>315225</v>
      </c>
    </row>
    <row r="39" spans="1:11" x14ac:dyDescent="0.2">
      <c r="A39" s="189"/>
      <c r="B39" s="229"/>
      <c r="C39" s="202"/>
      <c r="D39" s="202"/>
      <c r="E39" s="230"/>
      <c r="F39" s="378"/>
      <c r="G39" s="378"/>
      <c r="H39" s="613"/>
      <c r="I39" s="618"/>
    </row>
    <row r="40" spans="1:11" x14ac:dyDescent="0.2">
      <c r="A40" s="189"/>
      <c r="B40" s="229" t="s">
        <v>240</v>
      </c>
      <c r="C40" s="202"/>
      <c r="D40" s="202"/>
      <c r="E40" s="230"/>
      <c r="F40" s="378"/>
      <c r="G40" s="378">
        <v>1273100</v>
      </c>
      <c r="H40" s="613">
        <v>0</v>
      </c>
      <c r="I40" s="618">
        <v>1273100</v>
      </c>
    </row>
    <row r="41" spans="1:11" x14ac:dyDescent="0.2">
      <c r="A41" s="189"/>
      <c r="B41" s="229"/>
      <c r="C41" s="202"/>
      <c r="D41" s="202"/>
      <c r="E41" s="230"/>
      <c r="F41" s="378"/>
      <c r="G41" s="378"/>
      <c r="H41" s="613"/>
      <c r="I41" s="618"/>
    </row>
    <row r="42" spans="1:11" x14ac:dyDescent="0.2">
      <c r="A42" s="189"/>
      <c r="B42" s="229" t="s">
        <v>226</v>
      </c>
      <c r="C42" s="202"/>
      <c r="D42" s="202"/>
      <c r="E42" s="230"/>
      <c r="F42" s="378"/>
      <c r="G42" s="378">
        <v>284480</v>
      </c>
      <c r="H42" s="613">
        <v>0</v>
      </c>
      <c r="I42" s="618">
        <v>284480</v>
      </c>
    </row>
    <row r="43" spans="1:11" x14ac:dyDescent="0.2">
      <c r="A43" s="189"/>
      <c r="B43" s="229"/>
      <c r="C43" s="202"/>
      <c r="D43" s="202"/>
      <c r="E43" s="230"/>
      <c r="F43" s="378"/>
      <c r="G43" s="378"/>
      <c r="H43" s="613"/>
      <c r="I43" s="618"/>
    </row>
    <row r="44" spans="1:11" x14ac:dyDescent="0.2">
      <c r="A44" s="189"/>
      <c r="B44" s="229" t="s">
        <v>227</v>
      </c>
      <c r="C44" s="202"/>
      <c r="D44" s="202"/>
      <c r="E44" s="230"/>
      <c r="F44" s="378"/>
      <c r="G44" s="378">
        <v>3525</v>
      </c>
      <c r="H44" s="613">
        <v>2941</v>
      </c>
      <c r="I44" s="618">
        <v>6466</v>
      </c>
    </row>
    <row r="45" spans="1:11" x14ac:dyDescent="0.2">
      <c r="A45" s="189"/>
      <c r="B45" s="229"/>
      <c r="C45" s="202"/>
      <c r="D45" s="202"/>
      <c r="E45" s="230"/>
      <c r="F45" s="378"/>
      <c r="G45" s="378"/>
      <c r="H45" s="613"/>
      <c r="I45" s="618"/>
    </row>
    <row r="46" spans="1:11" x14ac:dyDescent="0.2">
      <c r="A46" s="189"/>
      <c r="B46" s="229" t="s">
        <v>312</v>
      </c>
      <c r="C46" s="202"/>
      <c r="D46" s="202"/>
      <c r="E46" s="230"/>
      <c r="F46" s="378"/>
      <c r="G46" s="378"/>
      <c r="H46" s="613">
        <v>960120</v>
      </c>
      <c r="I46" s="618">
        <v>960120</v>
      </c>
    </row>
    <row r="47" spans="1:11" x14ac:dyDescent="0.2">
      <c r="A47" s="189"/>
      <c r="B47" s="229"/>
      <c r="C47" s="202"/>
      <c r="D47" s="202"/>
      <c r="E47" s="230"/>
      <c r="F47" s="378"/>
      <c r="G47" s="378"/>
      <c r="H47" s="613"/>
      <c r="I47" s="618"/>
    </row>
    <row r="48" spans="1:11" x14ac:dyDescent="0.2">
      <c r="A48" s="189"/>
      <c r="B48" s="229" t="s">
        <v>313</v>
      </c>
      <c r="C48" s="202"/>
      <c r="D48" s="202"/>
      <c r="E48" s="230"/>
      <c r="F48" s="378"/>
      <c r="G48" s="378"/>
      <c r="H48" s="613">
        <v>528000</v>
      </c>
      <c r="I48" s="618">
        <v>528000</v>
      </c>
    </row>
    <row r="49" spans="1:9" x14ac:dyDescent="0.2">
      <c r="A49" s="189"/>
      <c r="B49" s="229"/>
      <c r="C49" s="202"/>
      <c r="D49" s="202"/>
      <c r="E49" s="230"/>
      <c r="F49" s="378"/>
      <c r="G49" s="378"/>
      <c r="H49" s="613"/>
      <c r="I49" s="618"/>
    </row>
    <row r="50" spans="1:9" x14ac:dyDescent="0.2">
      <c r="A50" s="189"/>
      <c r="B50" s="229" t="s">
        <v>314</v>
      </c>
      <c r="C50" s="202"/>
      <c r="D50" s="202"/>
      <c r="E50" s="230"/>
      <c r="F50" s="378"/>
      <c r="G50" s="378"/>
      <c r="H50" s="613">
        <v>473578</v>
      </c>
      <c r="I50" s="618">
        <v>473578</v>
      </c>
    </row>
    <row r="51" spans="1:9" ht="13.5" thickBot="1" x14ac:dyDescent="0.25">
      <c r="A51" s="189"/>
      <c r="B51" s="189"/>
      <c r="C51" s="23"/>
      <c r="D51" s="23"/>
      <c r="E51" s="57"/>
      <c r="F51" s="379"/>
      <c r="G51" s="379"/>
      <c r="H51" s="247"/>
      <c r="I51" s="618"/>
    </row>
    <row r="52" spans="1:9" ht="13.5" thickBot="1" x14ac:dyDescent="0.25">
      <c r="A52" s="18"/>
      <c r="B52" s="32" t="s">
        <v>100</v>
      </c>
      <c r="C52" s="38"/>
      <c r="D52" s="38"/>
      <c r="E52" s="100"/>
      <c r="F52" s="380">
        <v>23354264</v>
      </c>
      <c r="G52" s="380">
        <f>G13+G28+G30+G32+G34+G36+G38+G40+G42+G44</f>
        <v>1876330</v>
      </c>
      <c r="H52" s="614">
        <f>H13+H28+H30+H32+H34+H36+H38+H40+H42+H44</f>
        <v>2941</v>
      </c>
      <c r="I52" s="619">
        <f>I15+I21+I23+I25+I28+I30+I32+I34+I36+I38+I40+I42+I44+I46+I48+I50</f>
        <v>27195233</v>
      </c>
    </row>
    <row r="55" spans="1:9" x14ac:dyDescent="0.2">
      <c r="A55" s="173"/>
      <c r="B55" s="1"/>
      <c r="C55" s="1"/>
      <c r="E55" s="1"/>
      <c r="F55" s="1"/>
      <c r="G55" s="1"/>
      <c r="H55" s="1"/>
      <c r="I55" s="1"/>
    </row>
  </sheetData>
  <mergeCells count="3">
    <mergeCell ref="C5:F5"/>
    <mergeCell ref="C7:F7"/>
    <mergeCell ref="B13:E13"/>
  </mergeCells>
  <phoneticPr fontId="6" type="noConversion"/>
  <pageMargins left="0.75" right="0.75" top="1" bottom="1" header="0.5" footer="0.5"/>
  <pageSetup paperSize="9" orientation="portrait" r:id="rId1"/>
  <headerFooter alignWithMargins="0"/>
  <ignoredErrors>
    <ignoredError sqref="A1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6CFC1-5425-4E54-95B9-5FEB1E62339A}">
  <sheetPr>
    <pageSetUpPr fitToPage="1"/>
  </sheetPr>
  <dimension ref="A1:N36"/>
  <sheetViews>
    <sheetView workbookViewId="0">
      <selection activeCell="D3" sqref="D3"/>
    </sheetView>
  </sheetViews>
  <sheetFormatPr defaultRowHeight="12.75" x14ac:dyDescent="0.2"/>
  <cols>
    <col min="3" max="3" width="11.140625" customWidth="1"/>
    <col min="4" max="4" width="6.7109375" customWidth="1"/>
    <col min="5" max="5" width="9.140625" hidden="1" customWidth="1"/>
    <col min="6" max="13" width="10.7109375" customWidth="1"/>
  </cols>
  <sheetData>
    <row r="1" spans="1:14" x14ac:dyDescent="0.2">
      <c r="D1" s="428" t="s">
        <v>334</v>
      </c>
    </row>
    <row r="3" spans="1:14" x14ac:dyDescent="0.2">
      <c r="D3" s="428" t="s">
        <v>347</v>
      </c>
      <c r="E3" s="428"/>
      <c r="F3" s="428"/>
      <c r="G3" s="428"/>
      <c r="H3" s="428"/>
      <c r="I3" s="428"/>
      <c r="J3" s="428"/>
      <c r="K3" s="428"/>
      <c r="L3" s="428"/>
      <c r="M3" s="428"/>
      <c r="N3" s="428"/>
    </row>
    <row r="4" spans="1:14" x14ac:dyDescent="0.2">
      <c r="B4" s="173"/>
      <c r="F4" s="173"/>
      <c r="I4" s="1"/>
      <c r="K4" s="1"/>
      <c r="L4" s="1"/>
      <c r="M4" s="1"/>
    </row>
    <row r="5" spans="1:14" x14ac:dyDescent="0.2">
      <c r="A5" s="4"/>
      <c r="B5" s="4"/>
      <c r="C5" s="4"/>
      <c r="F5" s="701" t="s">
        <v>321</v>
      </c>
      <c r="G5" s="701"/>
      <c r="H5" s="701"/>
    </row>
    <row r="6" spans="1:14" x14ac:dyDescent="0.2">
      <c r="A6" s="4"/>
      <c r="B6" s="4"/>
      <c r="C6" s="4"/>
    </row>
    <row r="7" spans="1:14" x14ac:dyDescent="0.2">
      <c r="A7" s="4"/>
      <c r="B7" s="700" t="s">
        <v>322</v>
      </c>
      <c r="C7" s="700"/>
      <c r="D7" s="700"/>
      <c r="E7" s="700"/>
      <c r="F7" s="700"/>
      <c r="G7" s="700"/>
      <c r="H7" s="700"/>
      <c r="I7" s="700"/>
      <c r="J7" s="700"/>
      <c r="K7" s="700"/>
      <c r="L7" s="700"/>
      <c r="M7" s="4"/>
    </row>
    <row r="8" spans="1:14" x14ac:dyDescent="0.2">
      <c r="A8" s="4"/>
      <c r="B8" s="4"/>
      <c r="C8" s="4"/>
      <c r="D8" s="4"/>
      <c r="E8" s="4"/>
      <c r="F8" s="4"/>
      <c r="G8" s="576">
        <v>2018</v>
      </c>
      <c r="H8" s="4"/>
      <c r="I8" s="4"/>
      <c r="J8" s="4"/>
      <c r="K8" s="4"/>
      <c r="L8" s="4"/>
      <c r="M8" s="268"/>
    </row>
    <row r="9" spans="1:14" ht="13.5" thickBo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268" t="s">
        <v>160</v>
      </c>
    </row>
    <row r="10" spans="1:14" ht="13.5" thickBot="1" x14ac:dyDescent="0.25">
      <c r="A10" s="32"/>
      <c r="B10" s="575" t="s">
        <v>10</v>
      </c>
      <c r="C10" s="99"/>
      <c r="D10" s="99"/>
      <c r="E10" s="624"/>
      <c r="F10" s="709" t="s">
        <v>11</v>
      </c>
      <c r="G10" s="710"/>
      <c r="H10" s="709" t="s">
        <v>12</v>
      </c>
      <c r="I10" s="710"/>
      <c r="J10" s="709" t="s">
        <v>13</v>
      </c>
      <c r="K10" s="710"/>
      <c r="L10" s="709" t="s">
        <v>9</v>
      </c>
      <c r="M10" s="710"/>
    </row>
    <row r="11" spans="1:14" x14ac:dyDescent="0.2">
      <c r="A11" s="109" t="s">
        <v>20</v>
      </c>
      <c r="B11" s="109" t="s">
        <v>22</v>
      </c>
      <c r="C11" s="625"/>
      <c r="D11" s="625"/>
      <c r="E11" s="626"/>
      <c r="F11" s="711" t="s">
        <v>323</v>
      </c>
      <c r="G11" s="712"/>
      <c r="H11" s="711" t="s">
        <v>324</v>
      </c>
      <c r="I11" s="712"/>
      <c r="J11" s="711" t="s">
        <v>325</v>
      </c>
      <c r="K11" s="712"/>
      <c r="L11" s="711" t="s">
        <v>67</v>
      </c>
      <c r="M11" s="712"/>
    </row>
    <row r="12" spans="1:14" ht="13.5" thickBot="1" x14ac:dyDescent="0.25">
      <c r="A12" s="627" t="s">
        <v>21</v>
      </c>
      <c r="B12" s="628"/>
      <c r="C12" s="629"/>
      <c r="D12" s="629"/>
      <c r="E12" s="630"/>
      <c r="F12" s="243" t="s">
        <v>17</v>
      </c>
      <c r="G12" s="631" t="s">
        <v>220</v>
      </c>
      <c r="H12" s="243" t="s">
        <v>17</v>
      </c>
      <c r="I12" s="631" t="s">
        <v>220</v>
      </c>
      <c r="J12" s="243" t="s">
        <v>17</v>
      </c>
      <c r="K12" s="631" t="s">
        <v>220</v>
      </c>
      <c r="L12" s="632" t="s">
        <v>17</v>
      </c>
      <c r="M12" s="631" t="s">
        <v>220</v>
      </c>
    </row>
    <row r="13" spans="1:14" x14ac:dyDescent="0.2">
      <c r="A13" s="10" t="s">
        <v>18</v>
      </c>
      <c r="B13" s="10"/>
      <c r="C13" s="64"/>
      <c r="D13" s="64"/>
      <c r="E13" s="36"/>
      <c r="F13" s="633"/>
      <c r="G13" s="142"/>
      <c r="H13" s="633"/>
      <c r="I13" s="142"/>
      <c r="J13" s="633"/>
      <c r="K13" s="142"/>
      <c r="L13" s="633"/>
      <c r="M13" s="142"/>
    </row>
    <row r="14" spans="1:14" x14ac:dyDescent="0.2">
      <c r="A14" s="634"/>
      <c r="B14" s="73"/>
      <c r="C14" s="29"/>
      <c r="D14" s="2"/>
      <c r="E14" s="54"/>
      <c r="F14" s="231"/>
      <c r="G14" s="232"/>
      <c r="H14" s="195"/>
      <c r="I14" s="232"/>
      <c r="J14" s="195"/>
      <c r="K14" s="232"/>
      <c r="L14" s="195"/>
      <c r="M14" s="232"/>
    </row>
    <row r="15" spans="1:14" x14ac:dyDescent="0.2">
      <c r="A15" s="239" t="s">
        <v>58</v>
      </c>
      <c r="B15" s="688" t="s">
        <v>326</v>
      </c>
      <c r="C15" s="708"/>
      <c r="D15" s="708"/>
      <c r="E15" s="54"/>
      <c r="F15" s="231">
        <v>4859609</v>
      </c>
      <c r="G15" s="233">
        <v>4967109</v>
      </c>
      <c r="H15" s="195">
        <v>873272</v>
      </c>
      <c r="I15" s="232">
        <v>879408</v>
      </c>
      <c r="J15" s="195">
        <v>3045677</v>
      </c>
      <c r="K15" s="232">
        <v>3951217</v>
      </c>
      <c r="L15" s="635">
        <f t="shared" ref="L15:M30" si="0">F15+H15+J15</f>
        <v>8778558</v>
      </c>
      <c r="M15" s="259">
        <f t="shared" si="0"/>
        <v>9797734</v>
      </c>
    </row>
    <row r="16" spans="1:14" x14ac:dyDescent="0.2">
      <c r="A16" s="239" t="s">
        <v>55</v>
      </c>
      <c r="B16" s="228" t="s">
        <v>90</v>
      </c>
      <c r="C16" s="14"/>
      <c r="D16" s="14"/>
      <c r="E16" s="54"/>
      <c r="F16" s="636"/>
      <c r="G16" s="233"/>
      <c r="H16" s="195"/>
      <c r="I16" s="232"/>
      <c r="J16" s="195">
        <v>228600</v>
      </c>
      <c r="K16" s="232">
        <v>228600</v>
      </c>
      <c r="L16" s="210">
        <f t="shared" si="0"/>
        <v>228600</v>
      </c>
      <c r="M16" s="259">
        <f t="shared" si="0"/>
        <v>228600</v>
      </c>
    </row>
    <row r="17" spans="1:13" x14ac:dyDescent="0.2">
      <c r="A17" s="239" t="s">
        <v>53</v>
      </c>
      <c r="B17" s="228" t="s">
        <v>327</v>
      </c>
      <c r="C17" s="14"/>
      <c r="D17" s="14"/>
      <c r="E17" s="54"/>
      <c r="F17" s="636"/>
      <c r="G17" s="637"/>
      <c r="H17" s="195"/>
      <c r="I17" s="232"/>
      <c r="J17" s="195"/>
      <c r="K17" s="232">
        <v>2900</v>
      </c>
      <c r="L17" s="210">
        <f t="shared" si="0"/>
        <v>0</v>
      </c>
      <c r="M17" s="259">
        <f t="shared" si="0"/>
        <v>2900</v>
      </c>
    </row>
    <row r="18" spans="1:13" x14ac:dyDescent="0.2">
      <c r="A18" s="239" t="s">
        <v>199</v>
      </c>
      <c r="B18" s="228" t="s">
        <v>328</v>
      </c>
      <c r="C18" s="14"/>
      <c r="D18" s="14"/>
      <c r="E18" s="54"/>
      <c r="F18" s="636"/>
      <c r="G18" s="637">
        <v>2149160</v>
      </c>
      <c r="H18" s="195"/>
      <c r="I18" s="232">
        <v>200000</v>
      </c>
      <c r="J18" s="195"/>
      <c r="K18" s="232">
        <v>203200</v>
      </c>
      <c r="L18" s="210">
        <f t="shared" si="0"/>
        <v>0</v>
      </c>
      <c r="M18" s="259">
        <f t="shared" si="0"/>
        <v>2552360</v>
      </c>
    </row>
    <row r="19" spans="1:13" x14ac:dyDescent="0.2">
      <c r="A19" s="239" t="s">
        <v>174</v>
      </c>
      <c r="B19" s="228" t="s">
        <v>176</v>
      </c>
      <c r="C19" s="14"/>
      <c r="D19" s="14"/>
      <c r="E19" s="54"/>
      <c r="F19" s="638">
        <v>11631250</v>
      </c>
      <c r="G19" s="637">
        <v>11874590</v>
      </c>
      <c r="H19" s="195">
        <v>1443213</v>
      </c>
      <c r="I19" s="232">
        <v>1443213</v>
      </c>
      <c r="J19" s="195">
        <v>4275797</v>
      </c>
      <c r="K19" s="232">
        <v>7276816</v>
      </c>
      <c r="L19" s="210">
        <f t="shared" si="0"/>
        <v>17350260</v>
      </c>
      <c r="M19" s="259">
        <f t="shared" si="0"/>
        <v>20594619</v>
      </c>
    </row>
    <row r="20" spans="1:13" x14ac:dyDescent="0.2">
      <c r="A20" s="239" t="s">
        <v>84</v>
      </c>
      <c r="B20" s="228" t="s">
        <v>329</v>
      </c>
      <c r="C20" s="14"/>
      <c r="D20" s="14"/>
      <c r="E20" s="54"/>
      <c r="F20" s="639"/>
      <c r="G20" s="233"/>
      <c r="H20" s="195"/>
      <c r="I20" s="232"/>
      <c r="J20" s="195">
        <v>270130</v>
      </c>
      <c r="K20" s="232">
        <v>270130</v>
      </c>
      <c r="L20" s="210">
        <f t="shared" si="0"/>
        <v>270130</v>
      </c>
      <c r="M20" s="259">
        <f t="shared" si="0"/>
        <v>270130</v>
      </c>
    </row>
    <row r="21" spans="1:13" x14ac:dyDescent="0.2">
      <c r="A21" s="239" t="s">
        <v>57</v>
      </c>
      <c r="B21" s="228" t="s">
        <v>330</v>
      </c>
      <c r="C21" s="14"/>
      <c r="D21" s="14"/>
      <c r="E21" s="54"/>
      <c r="F21" s="231"/>
      <c r="G21" s="233"/>
      <c r="H21" s="195"/>
      <c r="I21" s="232"/>
      <c r="J21" s="195">
        <v>415290</v>
      </c>
      <c r="K21" s="232">
        <v>415290</v>
      </c>
      <c r="L21" s="210">
        <f t="shared" si="0"/>
        <v>415290</v>
      </c>
      <c r="M21" s="259">
        <f t="shared" si="0"/>
        <v>415290</v>
      </c>
    </row>
    <row r="22" spans="1:13" x14ac:dyDescent="0.2">
      <c r="A22" s="239" t="s">
        <v>59</v>
      </c>
      <c r="B22" s="228" t="s">
        <v>111</v>
      </c>
      <c r="C22" s="14"/>
      <c r="D22" s="14"/>
      <c r="E22" s="54"/>
      <c r="F22" s="231"/>
      <c r="G22" s="233"/>
      <c r="H22" s="195"/>
      <c r="I22" s="232"/>
      <c r="J22" s="195">
        <v>2944000</v>
      </c>
      <c r="K22" s="232">
        <v>2944000</v>
      </c>
      <c r="L22" s="210">
        <f t="shared" si="0"/>
        <v>2944000</v>
      </c>
      <c r="M22" s="259">
        <f t="shared" si="0"/>
        <v>2944000</v>
      </c>
    </row>
    <row r="23" spans="1:13" x14ac:dyDescent="0.2">
      <c r="A23" s="239" t="s">
        <v>83</v>
      </c>
      <c r="B23" s="228" t="s">
        <v>112</v>
      </c>
      <c r="C23" s="14"/>
      <c r="D23" s="14"/>
      <c r="E23" s="54"/>
      <c r="F23" s="231"/>
      <c r="G23" s="233"/>
      <c r="H23" s="195"/>
      <c r="I23" s="232"/>
      <c r="J23" s="195">
        <v>1222040</v>
      </c>
      <c r="K23" s="232">
        <v>1922040</v>
      </c>
      <c r="L23" s="210">
        <f t="shared" si="0"/>
        <v>1222040</v>
      </c>
      <c r="M23" s="259">
        <f t="shared" si="0"/>
        <v>1922040</v>
      </c>
    </row>
    <row r="24" spans="1:13" x14ac:dyDescent="0.2">
      <c r="A24" s="239" t="s">
        <v>60</v>
      </c>
      <c r="B24" s="688" t="s">
        <v>113</v>
      </c>
      <c r="C24" s="708"/>
      <c r="D24" s="708"/>
      <c r="E24" s="54"/>
      <c r="F24" s="231">
        <v>2857637</v>
      </c>
      <c r="G24" s="233">
        <v>3704614</v>
      </c>
      <c r="H24" s="195">
        <v>587953</v>
      </c>
      <c r="I24" s="232">
        <v>749829</v>
      </c>
      <c r="J24" s="195">
        <v>6442303</v>
      </c>
      <c r="K24" s="232">
        <v>7500532</v>
      </c>
      <c r="L24" s="210">
        <f t="shared" si="0"/>
        <v>9887893</v>
      </c>
      <c r="M24" s="259">
        <f t="shared" si="0"/>
        <v>11954975</v>
      </c>
    </row>
    <row r="25" spans="1:13" x14ac:dyDescent="0.2">
      <c r="A25" s="239" t="s">
        <v>61</v>
      </c>
      <c r="B25" s="228" t="s">
        <v>331</v>
      </c>
      <c r="C25" s="14"/>
      <c r="D25" s="14"/>
      <c r="E25" s="54"/>
      <c r="F25" s="231">
        <v>792000</v>
      </c>
      <c r="G25" s="233">
        <v>792000</v>
      </c>
      <c r="H25" s="195">
        <v>154440</v>
      </c>
      <c r="I25" s="232">
        <v>154440</v>
      </c>
      <c r="J25" s="195">
        <v>25400</v>
      </c>
      <c r="K25" s="232">
        <v>406400</v>
      </c>
      <c r="L25" s="210">
        <f t="shared" si="0"/>
        <v>971840</v>
      </c>
      <c r="M25" s="259">
        <f t="shared" si="0"/>
        <v>1352840</v>
      </c>
    </row>
    <row r="26" spans="1:13" x14ac:dyDescent="0.2">
      <c r="A26" s="239" t="s">
        <v>56</v>
      </c>
      <c r="B26" s="228" t="s">
        <v>98</v>
      </c>
      <c r="C26" s="14"/>
      <c r="D26" s="640"/>
      <c r="E26" s="81"/>
      <c r="F26" s="641"/>
      <c r="G26" s="642"/>
      <c r="H26" s="234"/>
      <c r="I26" s="235"/>
      <c r="J26" s="234">
        <v>171450</v>
      </c>
      <c r="K26" s="235">
        <v>171450</v>
      </c>
      <c r="L26" s="643">
        <f t="shared" si="0"/>
        <v>171450</v>
      </c>
      <c r="M26" s="644">
        <f t="shared" si="0"/>
        <v>171450</v>
      </c>
    </row>
    <row r="27" spans="1:13" x14ac:dyDescent="0.2">
      <c r="A27" s="645" t="s">
        <v>62</v>
      </c>
      <c r="B27" s="240" t="s">
        <v>332</v>
      </c>
      <c r="C27" s="646"/>
      <c r="D27" s="241"/>
      <c r="E27" s="57"/>
      <c r="F27" s="636"/>
      <c r="G27" s="647"/>
      <c r="H27" s="236"/>
      <c r="I27" s="237"/>
      <c r="J27" s="236">
        <v>2019740</v>
      </c>
      <c r="K27" s="237">
        <v>2169740</v>
      </c>
      <c r="L27" s="648">
        <f t="shared" si="0"/>
        <v>2019740</v>
      </c>
      <c r="M27" s="649">
        <f t="shared" si="0"/>
        <v>2169740</v>
      </c>
    </row>
    <row r="28" spans="1:13" x14ac:dyDescent="0.2">
      <c r="A28" s="645" t="s">
        <v>64</v>
      </c>
      <c r="B28" s="240" t="s">
        <v>38</v>
      </c>
      <c r="C28" s="241"/>
      <c r="D28" s="241"/>
      <c r="E28" s="650"/>
      <c r="F28" s="236"/>
      <c r="G28" s="237"/>
      <c r="H28" s="236"/>
      <c r="I28" s="237"/>
      <c r="J28" s="236">
        <v>1905000</v>
      </c>
      <c r="K28" s="237">
        <v>1905000</v>
      </c>
      <c r="L28" s="648">
        <f t="shared" si="0"/>
        <v>1905000</v>
      </c>
      <c r="M28" s="649">
        <f t="shared" si="0"/>
        <v>1905000</v>
      </c>
    </row>
    <row r="29" spans="1:13" x14ac:dyDescent="0.2">
      <c r="A29" s="645" t="s">
        <v>65</v>
      </c>
      <c r="B29" s="240" t="s">
        <v>89</v>
      </c>
      <c r="C29" s="646"/>
      <c r="D29" s="241"/>
      <c r="E29" s="57"/>
      <c r="F29" s="236">
        <v>2952461</v>
      </c>
      <c r="G29" s="237">
        <v>3117395</v>
      </c>
      <c r="H29" s="236">
        <v>606444</v>
      </c>
      <c r="I29" s="237">
        <v>618960</v>
      </c>
      <c r="J29" s="236">
        <v>1092500</v>
      </c>
      <c r="K29" s="237">
        <v>1096500</v>
      </c>
      <c r="L29" s="648">
        <f t="shared" si="0"/>
        <v>4651405</v>
      </c>
      <c r="M29" s="649">
        <f t="shared" si="0"/>
        <v>4832855</v>
      </c>
    </row>
    <row r="30" spans="1:13" x14ac:dyDescent="0.2">
      <c r="A30" s="645" t="s">
        <v>168</v>
      </c>
      <c r="B30" s="240" t="s">
        <v>333</v>
      </c>
      <c r="C30" s="646"/>
      <c r="D30" s="241"/>
      <c r="E30" s="57"/>
      <c r="F30" s="236"/>
      <c r="G30" s="237"/>
      <c r="H30" s="236"/>
      <c r="I30" s="237"/>
      <c r="J30" s="236"/>
      <c r="K30" s="237">
        <v>960120</v>
      </c>
      <c r="L30" s="648">
        <f t="shared" si="0"/>
        <v>0</v>
      </c>
      <c r="M30" s="649">
        <f t="shared" si="0"/>
        <v>960120</v>
      </c>
    </row>
    <row r="31" spans="1:13" x14ac:dyDescent="0.2">
      <c r="A31" s="645"/>
      <c r="B31" s="240"/>
      <c r="C31" s="646"/>
      <c r="D31" s="241"/>
      <c r="E31" s="57"/>
      <c r="F31" s="236"/>
      <c r="G31" s="237"/>
      <c r="H31" s="236"/>
      <c r="I31" s="237"/>
      <c r="J31" s="236"/>
      <c r="K31" s="237"/>
      <c r="L31" s="236"/>
      <c r="M31" s="237"/>
    </row>
    <row r="32" spans="1:13" ht="13.5" thickBot="1" x14ac:dyDescent="0.25">
      <c r="A32" s="651"/>
      <c r="B32" s="240"/>
      <c r="C32" s="646"/>
      <c r="D32" s="241"/>
      <c r="E32" s="57"/>
      <c r="F32" s="652"/>
      <c r="G32" s="653"/>
      <c r="H32" s="211"/>
      <c r="I32" s="653"/>
      <c r="J32" s="211"/>
      <c r="K32" s="653"/>
      <c r="L32" s="211"/>
      <c r="M32" s="653"/>
    </row>
    <row r="33" spans="1:13" ht="13.5" thickBot="1" x14ac:dyDescent="0.25">
      <c r="A33" s="654"/>
      <c r="B33" s="242" t="s">
        <v>100</v>
      </c>
      <c r="C33" s="35"/>
      <c r="D33" s="35"/>
      <c r="E33" s="33"/>
      <c r="F33" s="212">
        <f>SUM(F15:F32)</f>
        <v>23092957</v>
      </c>
      <c r="G33" s="238">
        <f>SUM(G15:G32)</f>
        <v>26604868</v>
      </c>
      <c r="H33" s="212">
        <f>SUM(H15:H32)</f>
        <v>3665322</v>
      </c>
      <c r="I33" s="238">
        <f>SUM(I15:I32)</f>
        <v>4045850</v>
      </c>
      <c r="J33" s="212">
        <v>24039967</v>
      </c>
      <c r="K33" s="238">
        <f>SUM(K15:K32)</f>
        <v>31423935</v>
      </c>
      <c r="L33" s="655">
        <f>SUM(L15:L32)</f>
        <v>50816206</v>
      </c>
      <c r="M33" s="238">
        <f>SUM(M15:M32)</f>
        <v>62074653</v>
      </c>
    </row>
    <row r="36" spans="1:13" x14ac:dyDescent="0.2">
      <c r="A36" s="173"/>
      <c r="D36" s="1"/>
      <c r="F36" s="1"/>
      <c r="G36" s="1"/>
      <c r="H36" s="1"/>
    </row>
  </sheetData>
  <mergeCells count="12">
    <mergeCell ref="B24:D24"/>
    <mergeCell ref="F5:H5"/>
    <mergeCell ref="B7:L7"/>
    <mergeCell ref="F10:G10"/>
    <mergeCell ref="H10:I10"/>
    <mergeCell ref="J10:K10"/>
    <mergeCell ref="L10:M10"/>
    <mergeCell ref="F11:G11"/>
    <mergeCell ref="H11:I11"/>
    <mergeCell ref="J11:K11"/>
    <mergeCell ref="L11:M11"/>
    <mergeCell ref="B15:D15"/>
  </mergeCells>
  <pageMargins left="0.78740157480314965" right="0.39370078740157483" top="0.98425196850393704" bottom="0.98425196850393704" header="0.51181102362204722" footer="0.51181102362204722"/>
  <pageSetup paperSize="9" fitToWidth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8F338-709E-4263-A9EE-0F16B77900A5}">
  <sheetPr>
    <pageSetUpPr fitToPage="1"/>
  </sheetPr>
  <dimension ref="A1:T78"/>
  <sheetViews>
    <sheetView workbookViewId="0">
      <selection activeCell="F3" sqref="F3"/>
    </sheetView>
  </sheetViews>
  <sheetFormatPr defaultRowHeight="12.75" x14ac:dyDescent="0.2"/>
  <cols>
    <col min="2" max="2" width="9.7109375" customWidth="1"/>
    <col min="3" max="3" width="8.7109375" customWidth="1"/>
    <col min="4" max="5" width="7.42578125" customWidth="1"/>
    <col min="6" max="6" width="8.85546875" customWidth="1"/>
    <col min="7" max="7" width="9.7109375" customWidth="1"/>
    <col min="8" max="8" width="7.85546875" customWidth="1"/>
    <col min="9" max="9" width="7.5703125" customWidth="1"/>
    <col min="10" max="10" width="8.7109375" customWidth="1"/>
    <col min="11" max="11" width="8.5703125" customWidth="1"/>
    <col min="12" max="12" width="8.7109375" customWidth="1"/>
    <col min="13" max="14" width="8.28515625" customWidth="1"/>
    <col min="15" max="17" width="8.85546875" customWidth="1"/>
    <col min="18" max="18" width="8.5703125" customWidth="1"/>
    <col min="19" max="19" width="9.7109375" customWidth="1"/>
    <col min="20" max="20" width="10.140625" bestFit="1" customWidth="1"/>
  </cols>
  <sheetData>
    <row r="1" spans="1:20" x14ac:dyDescent="0.2">
      <c r="F1" s="428" t="s">
        <v>320</v>
      </c>
    </row>
    <row r="3" spans="1:20" x14ac:dyDescent="0.2">
      <c r="F3" s="428" t="s">
        <v>348</v>
      </c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8"/>
      <c r="R3" s="428"/>
    </row>
    <row r="4" spans="1:20" x14ac:dyDescent="0.2">
      <c r="J4" s="173"/>
      <c r="P4" s="40"/>
      <c r="Q4" s="40"/>
    </row>
    <row r="5" spans="1:20" x14ac:dyDescent="0.2">
      <c r="A5" s="4"/>
      <c r="B5" s="4"/>
      <c r="C5" s="4"/>
      <c r="D5" s="4"/>
      <c r="E5" s="4"/>
      <c r="F5" s="4"/>
      <c r="G5" s="4"/>
      <c r="H5" s="701" t="s">
        <v>15</v>
      </c>
      <c r="I5" s="701"/>
      <c r="J5" s="701"/>
      <c r="K5" s="701"/>
      <c r="L5" s="701"/>
    </row>
    <row r="6" spans="1:20" x14ac:dyDescent="0.2">
      <c r="A6" s="4"/>
      <c r="B6" s="4"/>
      <c r="C6" s="4"/>
      <c r="D6" s="4"/>
      <c r="E6" s="4"/>
      <c r="F6" s="4"/>
      <c r="G6" s="4"/>
    </row>
    <row r="7" spans="1:20" x14ac:dyDescent="0.2">
      <c r="A7" s="4"/>
      <c r="B7" s="4"/>
      <c r="C7" s="700" t="s">
        <v>164</v>
      </c>
      <c r="D7" s="700"/>
      <c r="E7" s="700"/>
      <c r="F7" s="700"/>
      <c r="G7" s="700"/>
      <c r="H7" s="700"/>
      <c r="I7" s="700"/>
      <c r="J7" s="700"/>
      <c r="K7" s="700"/>
      <c r="L7" s="700"/>
      <c r="M7" s="700"/>
      <c r="N7" s="700"/>
      <c r="O7" s="700"/>
    </row>
    <row r="8" spans="1:20" x14ac:dyDescent="0.2">
      <c r="A8" s="133"/>
      <c r="B8" s="134"/>
      <c r="H8" s="4"/>
      <c r="I8" s="4"/>
      <c r="J8" s="552">
        <v>2018</v>
      </c>
      <c r="K8" s="552"/>
      <c r="L8" s="4"/>
      <c r="M8" s="4"/>
      <c r="N8" s="4"/>
      <c r="O8" s="4"/>
      <c r="P8" s="4"/>
      <c r="Q8" s="4"/>
    </row>
    <row r="9" spans="1:20" ht="13.5" thickBot="1" x14ac:dyDescent="0.25">
      <c r="B9" s="4"/>
      <c r="C9" s="4"/>
      <c r="D9" s="4"/>
      <c r="E9" s="4"/>
      <c r="F9" s="4"/>
      <c r="G9" s="4"/>
      <c r="H9" s="4"/>
      <c r="I9" s="4"/>
      <c r="J9" s="4"/>
      <c r="K9" s="552"/>
      <c r="L9" s="4"/>
      <c r="M9" s="4"/>
      <c r="N9" s="4"/>
      <c r="O9" s="4"/>
      <c r="S9" s="268" t="s">
        <v>160</v>
      </c>
    </row>
    <row r="10" spans="1:20" x14ac:dyDescent="0.2">
      <c r="A10" s="692" t="s">
        <v>66</v>
      </c>
      <c r="B10" s="713"/>
      <c r="C10" s="270" t="s">
        <v>58</v>
      </c>
      <c r="D10" s="271" t="s">
        <v>55</v>
      </c>
      <c r="E10" s="271" t="s">
        <v>53</v>
      </c>
      <c r="F10" s="271" t="s">
        <v>199</v>
      </c>
      <c r="G10" s="271" t="s">
        <v>174</v>
      </c>
      <c r="H10" s="271" t="s">
        <v>84</v>
      </c>
      <c r="I10" s="271" t="s">
        <v>57</v>
      </c>
      <c r="J10" s="271" t="s">
        <v>59</v>
      </c>
      <c r="K10" s="271" t="s">
        <v>83</v>
      </c>
      <c r="L10" s="271" t="s">
        <v>60</v>
      </c>
      <c r="M10" s="271" t="s">
        <v>61</v>
      </c>
      <c r="N10" s="271" t="s">
        <v>56</v>
      </c>
      <c r="O10" s="271" t="s">
        <v>62</v>
      </c>
      <c r="P10" s="271" t="s">
        <v>64</v>
      </c>
      <c r="Q10" s="271" t="s">
        <v>168</v>
      </c>
      <c r="R10" s="272" t="s">
        <v>65</v>
      </c>
      <c r="S10" s="714" t="s">
        <v>67</v>
      </c>
    </row>
    <row r="11" spans="1:20" ht="13.5" thickBot="1" x14ac:dyDescent="0.25">
      <c r="A11" s="275"/>
      <c r="B11" s="276"/>
      <c r="C11" s="277" t="s">
        <v>117</v>
      </c>
      <c r="D11" s="278" t="s">
        <v>19</v>
      </c>
      <c r="E11" s="278" t="s">
        <v>315</v>
      </c>
      <c r="F11" s="278" t="s">
        <v>228</v>
      </c>
      <c r="G11" s="278" t="s">
        <v>175</v>
      </c>
      <c r="H11" s="278" t="s">
        <v>85</v>
      </c>
      <c r="I11" s="279" t="s">
        <v>191</v>
      </c>
      <c r="J11" s="278" t="s">
        <v>190</v>
      </c>
      <c r="K11" s="278" t="s">
        <v>86</v>
      </c>
      <c r="L11" s="278" t="s">
        <v>32</v>
      </c>
      <c r="M11" s="278" t="s">
        <v>192</v>
      </c>
      <c r="N11" s="278" t="s">
        <v>87</v>
      </c>
      <c r="O11" s="278" t="s">
        <v>88</v>
      </c>
      <c r="P11" s="278" t="s">
        <v>139</v>
      </c>
      <c r="Q11" s="278" t="s">
        <v>316</v>
      </c>
      <c r="R11" s="280" t="s">
        <v>140</v>
      </c>
      <c r="S11" s="715"/>
    </row>
    <row r="12" spans="1:20" x14ac:dyDescent="0.2">
      <c r="A12" s="401" t="s">
        <v>115</v>
      </c>
      <c r="B12" s="402"/>
      <c r="C12" s="395"/>
      <c r="D12" s="355"/>
      <c r="E12" s="355"/>
      <c r="F12" s="355">
        <v>2050000</v>
      </c>
      <c r="G12" s="404">
        <v>11325881</v>
      </c>
      <c r="H12" s="355"/>
      <c r="I12" s="355"/>
      <c r="J12" s="355"/>
      <c r="K12" s="355"/>
      <c r="L12" s="355">
        <v>2460477</v>
      </c>
      <c r="M12" s="355"/>
      <c r="N12" s="355"/>
      <c r="O12" s="355"/>
      <c r="P12" s="355"/>
      <c r="Q12" s="355"/>
      <c r="R12" s="396">
        <v>2762052</v>
      </c>
      <c r="S12" s="621">
        <f>SUM(C12:R12)</f>
        <v>18598410</v>
      </c>
      <c r="T12" s="408"/>
    </row>
    <row r="13" spans="1:20" x14ac:dyDescent="0.2">
      <c r="A13" s="401" t="s">
        <v>232</v>
      </c>
      <c r="B13" s="402"/>
      <c r="C13" s="395"/>
      <c r="D13" s="355"/>
      <c r="E13" s="355"/>
      <c r="F13" s="355">
        <v>80000</v>
      </c>
      <c r="G13" s="404">
        <v>220000</v>
      </c>
      <c r="H13" s="355"/>
      <c r="I13" s="355"/>
      <c r="J13" s="355"/>
      <c r="K13" s="355"/>
      <c r="L13" s="355"/>
      <c r="M13" s="355"/>
      <c r="N13" s="355"/>
      <c r="O13" s="355"/>
      <c r="P13" s="355"/>
      <c r="Q13" s="355"/>
      <c r="R13" s="396">
        <v>104434</v>
      </c>
      <c r="S13" s="377">
        <f>SUM(C13:R13)</f>
        <v>404434</v>
      </c>
      <c r="T13" s="408"/>
    </row>
    <row r="14" spans="1:20" x14ac:dyDescent="0.2">
      <c r="A14" s="401"/>
      <c r="B14" s="402"/>
      <c r="C14" s="395"/>
      <c r="D14" s="355"/>
      <c r="E14" s="355"/>
      <c r="F14" s="355"/>
      <c r="G14" s="404"/>
      <c r="H14" s="355"/>
      <c r="I14" s="355"/>
      <c r="J14" s="355"/>
      <c r="K14" s="355"/>
      <c r="L14" s="355"/>
      <c r="M14" s="355"/>
      <c r="N14" s="355"/>
      <c r="O14" s="355"/>
      <c r="P14" s="355"/>
      <c r="Q14" s="355"/>
      <c r="R14" s="396"/>
      <c r="S14" s="377"/>
      <c r="T14" s="408"/>
    </row>
    <row r="15" spans="1:20" x14ac:dyDescent="0.2">
      <c r="A15" s="401" t="s">
        <v>233</v>
      </c>
      <c r="B15" s="402"/>
      <c r="C15" s="395"/>
      <c r="D15" s="355"/>
      <c r="E15" s="355"/>
      <c r="F15" s="355"/>
      <c r="G15" s="404"/>
      <c r="H15" s="355"/>
      <c r="I15" s="355"/>
      <c r="J15" s="355"/>
      <c r="K15" s="355"/>
      <c r="L15" s="355"/>
      <c r="M15" s="355"/>
      <c r="N15" s="355"/>
      <c r="O15" s="355"/>
      <c r="P15" s="355"/>
      <c r="Q15" s="355"/>
      <c r="R15" s="396">
        <v>5300</v>
      </c>
      <c r="S15" s="377">
        <v>5300</v>
      </c>
      <c r="T15" s="408"/>
    </row>
    <row r="16" spans="1:20" x14ac:dyDescent="0.2">
      <c r="A16" s="401"/>
      <c r="B16" s="402"/>
      <c r="C16" s="395"/>
      <c r="D16" s="355"/>
      <c r="E16" s="355"/>
      <c r="F16" s="355"/>
      <c r="G16" s="404"/>
      <c r="H16" s="355"/>
      <c r="I16" s="355"/>
      <c r="J16" s="355"/>
      <c r="K16" s="355"/>
      <c r="L16" s="355"/>
      <c r="M16" s="355"/>
      <c r="N16" s="355"/>
      <c r="O16" s="355"/>
      <c r="P16" s="355"/>
      <c r="Q16" s="355"/>
      <c r="R16" s="396"/>
      <c r="S16" s="377"/>
      <c r="T16" s="408"/>
    </row>
    <row r="17" spans="1:20" x14ac:dyDescent="0.2">
      <c r="A17" s="401" t="s">
        <v>173</v>
      </c>
      <c r="B17" s="402"/>
      <c r="C17" s="395">
        <v>5000</v>
      </c>
      <c r="D17" s="355"/>
      <c r="E17" s="355"/>
      <c r="F17" s="355"/>
      <c r="G17" s="404"/>
      <c r="H17" s="355"/>
      <c r="I17" s="355"/>
      <c r="J17" s="355"/>
      <c r="K17" s="355"/>
      <c r="L17" s="355">
        <v>1011228</v>
      </c>
      <c r="M17" s="355">
        <v>792000</v>
      </c>
      <c r="N17" s="355"/>
      <c r="O17" s="355"/>
      <c r="P17" s="355"/>
      <c r="Q17" s="355"/>
      <c r="R17" s="396"/>
      <c r="S17" s="377">
        <f>SUM(C17:R17)</f>
        <v>1808228</v>
      </c>
      <c r="T17" s="408"/>
    </row>
    <row r="18" spans="1:20" x14ac:dyDescent="0.2">
      <c r="A18" s="401"/>
      <c r="B18" s="402"/>
      <c r="C18" s="395"/>
      <c r="D18" s="355"/>
      <c r="E18" s="355"/>
      <c r="F18" s="355"/>
      <c r="G18" s="404"/>
      <c r="H18" s="355"/>
      <c r="I18" s="355"/>
      <c r="J18" s="355"/>
      <c r="K18" s="355"/>
      <c r="L18" s="355"/>
      <c r="M18" s="355"/>
      <c r="N18" s="355"/>
      <c r="O18" s="355"/>
      <c r="P18" s="355"/>
      <c r="Q18" s="355"/>
      <c r="R18" s="396"/>
      <c r="S18" s="377"/>
      <c r="T18" s="408"/>
    </row>
    <row r="19" spans="1:20" x14ac:dyDescent="0.2">
      <c r="A19" s="228" t="s">
        <v>229</v>
      </c>
      <c r="B19" s="14"/>
      <c r="C19" s="195">
        <v>4232900</v>
      </c>
      <c r="D19" s="359"/>
      <c r="E19" s="359"/>
      <c r="F19" s="359"/>
      <c r="G19" s="359"/>
      <c r="H19" s="359"/>
      <c r="I19" s="359"/>
      <c r="J19" s="359"/>
      <c r="K19" s="359"/>
      <c r="L19" s="359"/>
      <c r="M19" s="359"/>
      <c r="N19" s="359"/>
      <c r="O19" s="359"/>
      <c r="P19" s="359"/>
      <c r="Q19" s="359"/>
      <c r="R19" s="390"/>
      <c r="S19" s="377">
        <f>SUM(C19:R19)</f>
        <v>4232900</v>
      </c>
      <c r="T19" s="408"/>
    </row>
    <row r="20" spans="1:20" x14ac:dyDescent="0.2">
      <c r="A20" s="228"/>
      <c r="B20" s="14"/>
      <c r="C20" s="210"/>
      <c r="D20" s="359"/>
      <c r="E20" s="359"/>
      <c r="F20" s="359"/>
      <c r="G20" s="359"/>
      <c r="H20" s="359"/>
      <c r="I20" s="359"/>
      <c r="J20" s="359"/>
      <c r="K20" s="359"/>
      <c r="L20" s="359"/>
      <c r="M20" s="359"/>
      <c r="N20" s="359"/>
      <c r="O20" s="359"/>
      <c r="P20" s="359"/>
      <c r="Q20" s="359"/>
      <c r="R20" s="390"/>
      <c r="S20" s="377"/>
      <c r="T20" s="408"/>
    </row>
    <row r="21" spans="1:20" x14ac:dyDescent="0.2">
      <c r="A21" s="228" t="s">
        <v>166</v>
      </c>
      <c r="B21" s="14"/>
      <c r="C21" s="195">
        <v>538800</v>
      </c>
      <c r="D21" s="359"/>
      <c r="E21" s="359"/>
      <c r="F21" s="359"/>
      <c r="G21" s="359"/>
      <c r="H21" s="359"/>
      <c r="I21" s="359"/>
      <c r="J21" s="359"/>
      <c r="K21" s="359"/>
      <c r="L21" s="359"/>
      <c r="M21" s="359"/>
      <c r="N21" s="359"/>
      <c r="O21" s="359"/>
      <c r="P21" s="359"/>
      <c r="Q21" s="359"/>
      <c r="R21" s="390"/>
      <c r="S21" s="377">
        <f>SUM(C21:R21)</f>
        <v>538800</v>
      </c>
      <c r="T21" s="408"/>
    </row>
    <row r="22" spans="1:20" x14ac:dyDescent="0.2">
      <c r="A22" s="228"/>
      <c r="B22" s="14"/>
      <c r="C22" s="195"/>
      <c r="D22" s="359"/>
      <c r="E22" s="359"/>
      <c r="F22" s="359"/>
      <c r="G22" s="359"/>
      <c r="H22" s="359"/>
      <c r="I22" s="359"/>
      <c r="J22" s="359"/>
      <c r="K22" s="359"/>
      <c r="L22" s="359"/>
      <c r="M22" s="359"/>
      <c r="N22" s="359"/>
      <c r="O22" s="359"/>
      <c r="P22" s="359"/>
      <c r="Q22" s="359"/>
      <c r="R22" s="390"/>
      <c r="S22" s="377"/>
      <c r="T22" s="408"/>
    </row>
    <row r="23" spans="1:20" x14ac:dyDescent="0.2">
      <c r="A23" s="228" t="s">
        <v>189</v>
      </c>
      <c r="B23" s="14"/>
      <c r="C23" s="195">
        <v>149009</v>
      </c>
      <c r="D23" s="359"/>
      <c r="E23" s="359"/>
      <c r="F23" s="359"/>
      <c r="G23" s="359">
        <v>191509</v>
      </c>
      <c r="H23" s="359"/>
      <c r="I23" s="359"/>
      <c r="J23" s="359"/>
      <c r="K23" s="359"/>
      <c r="L23" s="359">
        <v>191509</v>
      </c>
      <c r="M23" s="359"/>
      <c r="N23" s="359"/>
      <c r="O23" s="359"/>
      <c r="P23" s="359"/>
      <c r="Q23" s="359"/>
      <c r="R23" s="390">
        <v>191509</v>
      </c>
      <c r="S23" s="377">
        <f>SUM(C23:R23)</f>
        <v>723536</v>
      </c>
      <c r="T23" s="408"/>
    </row>
    <row r="24" spans="1:20" x14ac:dyDescent="0.2">
      <c r="A24" s="228" t="s">
        <v>116</v>
      </c>
      <c r="B24" s="14"/>
      <c r="C24" s="195">
        <v>41400</v>
      </c>
      <c r="D24" s="359"/>
      <c r="E24" s="359"/>
      <c r="F24" s="359"/>
      <c r="G24" s="359">
        <v>41400</v>
      </c>
      <c r="H24" s="359"/>
      <c r="I24" s="359"/>
      <c r="J24" s="359"/>
      <c r="K24" s="359"/>
      <c r="L24" s="359">
        <v>41400</v>
      </c>
      <c r="M24" s="359"/>
      <c r="N24" s="359"/>
      <c r="O24" s="359"/>
      <c r="P24" s="359"/>
      <c r="Q24" s="359"/>
      <c r="R24" s="390">
        <v>41400</v>
      </c>
      <c r="S24" s="377">
        <f>SUM(C24:R24)</f>
        <v>165600</v>
      </c>
      <c r="T24" s="408"/>
    </row>
    <row r="25" spans="1:20" x14ac:dyDescent="0.2">
      <c r="A25" s="228" t="s">
        <v>317</v>
      </c>
      <c r="B25" s="14"/>
      <c r="C25" s="195"/>
      <c r="D25" s="359"/>
      <c r="E25" s="359"/>
      <c r="F25" s="359"/>
      <c r="G25" s="359"/>
      <c r="H25" s="359"/>
      <c r="I25" s="359"/>
      <c r="J25" s="359"/>
      <c r="K25" s="359"/>
      <c r="L25" s="359"/>
      <c r="M25" s="359"/>
      <c r="N25" s="359"/>
      <c r="O25" s="359"/>
      <c r="P25" s="359"/>
      <c r="Q25" s="359"/>
      <c r="R25" s="390">
        <v>12700</v>
      </c>
      <c r="S25" s="377">
        <f>SUM(C25:R25)</f>
        <v>12700</v>
      </c>
      <c r="T25" s="408"/>
    </row>
    <row r="26" spans="1:20" x14ac:dyDescent="0.2">
      <c r="A26" s="240" t="s">
        <v>211</v>
      </c>
      <c r="B26" s="403"/>
      <c r="C26" s="236"/>
      <c r="D26" s="353"/>
      <c r="E26" s="353"/>
      <c r="F26" s="353">
        <v>19160</v>
      </c>
      <c r="G26" s="353">
        <v>95800</v>
      </c>
      <c r="H26" s="353"/>
      <c r="I26" s="353"/>
      <c r="J26" s="353"/>
      <c r="K26" s="353"/>
      <c r="L26" s="353"/>
      <c r="M26" s="353"/>
      <c r="N26" s="353"/>
      <c r="O26" s="353"/>
      <c r="P26" s="353"/>
      <c r="Q26" s="353"/>
      <c r="R26" s="397"/>
      <c r="S26" s="377">
        <f>SUM(C26:R26)</f>
        <v>114960</v>
      </c>
      <c r="T26" s="408"/>
    </row>
    <row r="27" spans="1:20" ht="13.5" thickBot="1" x14ac:dyDescent="0.25">
      <c r="A27" s="240"/>
      <c r="B27" s="241"/>
      <c r="C27" s="236"/>
      <c r="D27" s="353"/>
      <c r="E27" s="353"/>
      <c r="F27" s="353"/>
      <c r="G27" s="353"/>
      <c r="H27" s="353"/>
      <c r="I27" s="353"/>
      <c r="J27" s="353"/>
      <c r="K27" s="353"/>
      <c r="L27" s="353"/>
      <c r="M27" s="353"/>
      <c r="N27" s="353"/>
      <c r="O27" s="353"/>
      <c r="P27" s="353"/>
      <c r="Q27" s="353"/>
      <c r="R27" s="397"/>
      <c r="S27" s="622"/>
      <c r="T27" s="408"/>
    </row>
    <row r="28" spans="1:20" ht="13.5" thickBot="1" x14ac:dyDescent="0.25">
      <c r="A28" s="138" t="s">
        <v>194</v>
      </c>
      <c r="B28" s="99"/>
      <c r="C28" s="212">
        <f>SUM(C12:C27)</f>
        <v>4967109</v>
      </c>
      <c r="D28" s="358">
        <f t="shared" ref="D28:R28" si="0">SUM(D12:D27)</f>
        <v>0</v>
      </c>
      <c r="E28" s="358">
        <f t="shared" si="0"/>
        <v>0</v>
      </c>
      <c r="F28" s="358">
        <f t="shared" si="0"/>
        <v>2149160</v>
      </c>
      <c r="G28" s="358">
        <f t="shared" si="0"/>
        <v>11874590</v>
      </c>
      <c r="H28" s="358">
        <f t="shared" si="0"/>
        <v>0</v>
      </c>
      <c r="I28" s="358">
        <f t="shared" si="0"/>
        <v>0</v>
      </c>
      <c r="J28" s="358">
        <f t="shared" si="0"/>
        <v>0</v>
      </c>
      <c r="K28" s="358">
        <f t="shared" si="0"/>
        <v>0</v>
      </c>
      <c r="L28" s="358">
        <f t="shared" si="0"/>
        <v>3704614</v>
      </c>
      <c r="M28" s="358">
        <f t="shared" si="0"/>
        <v>792000</v>
      </c>
      <c r="N28" s="358">
        <f t="shared" si="0"/>
        <v>0</v>
      </c>
      <c r="O28" s="358">
        <f t="shared" si="0"/>
        <v>0</v>
      </c>
      <c r="P28" s="358">
        <f t="shared" si="0"/>
        <v>0</v>
      </c>
      <c r="Q28" s="358">
        <f t="shared" si="0"/>
        <v>0</v>
      </c>
      <c r="R28" s="238">
        <f t="shared" si="0"/>
        <v>3117395</v>
      </c>
      <c r="S28" s="393">
        <f>SUM(S12:S27)</f>
        <v>26604868</v>
      </c>
      <c r="T28" s="408"/>
    </row>
    <row r="29" spans="1:20" x14ac:dyDescent="0.2">
      <c r="A29" s="273"/>
      <c r="B29" s="269"/>
      <c r="C29" s="398"/>
      <c r="D29" s="398"/>
      <c r="E29" s="398"/>
      <c r="F29" s="398"/>
      <c r="G29" s="398"/>
      <c r="H29" s="398"/>
      <c r="I29" s="398"/>
      <c r="J29" s="398"/>
      <c r="K29" s="398"/>
      <c r="L29" s="398"/>
      <c r="M29" s="398"/>
      <c r="N29" s="398"/>
      <c r="O29" s="398"/>
      <c r="P29" s="398"/>
      <c r="Q29" s="398"/>
      <c r="R29" s="398"/>
      <c r="S29" s="399"/>
      <c r="T29" s="408"/>
    </row>
    <row r="30" spans="1:20" x14ac:dyDescent="0.2">
      <c r="A30" s="274" t="s">
        <v>196</v>
      </c>
      <c r="B30" s="135"/>
      <c r="C30" s="195">
        <v>806306</v>
      </c>
      <c r="D30" s="359"/>
      <c r="E30" s="359"/>
      <c r="F30" s="359">
        <v>200000</v>
      </c>
      <c r="G30" s="359">
        <v>1225369</v>
      </c>
      <c r="H30" s="359"/>
      <c r="I30" s="359"/>
      <c r="J30" s="359"/>
      <c r="K30" s="359"/>
      <c r="L30" s="359">
        <v>681985</v>
      </c>
      <c r="M30" s="359">
        <v>154440</v>
      </c>
      <c r="N30" s="359"/>
      <c r="O30" s="359"/>
      <c r="P30" s="359"/>
      <c r="Q30" s="359"/>
      <c r="R30" s="390">
        <v>538600</v>
      </c>
      <c r="S30" s="377">
        <f>SUM(C30:R30)</f>
        <v>3606700</v>
      </c>
      <c r="T30" s="408"/>
    </row>
    <row r="31" spans="1:20" x14ac:dyDescent="0.2">
      <c r="A31" s="274" t="s">
        <v>118</v>
      </c>
      <c r="B31" s="135"/>
      <c r="C31" s="195">
        <v>37151</v>
      </c>
      <c r="D31" s="359"/>
      <c r="E31" s="359"/>
      <c r="F31" s="359"/>
      <c r="G31" s="359">
        <v>34112</v>
      </c>
      <c r="H31" s="359"/>
      <c r="I31" s="359"/>
      <c r="J31" s="359"/>
      <c r="K31" s="359"/>
      <c r="L31" s="359">
        <v>34112</v>
      </c>
      <c r="M31" s="359"/>
      <c r="N31" s="359"/>
      <c r="O31" s="359"/>
      <c r="P31" s="359"/>
      <c r="Q31" s="359"/>
      <c r="R31" s="390">
        <v>37151</v>
      </c>
      <c r="S31" s="377">
        <f>SUM(C31:R31)</f>
        <v>142526</v>
      </c>
      <c r="T31" s="408"/>
    </row>
    <row r="32" spans="1:20" x14ac:dyDescent="0.2">
      <c r="A32" s="274" t="s">
        <v>119</v>
      </c>
      <c r="B32" s="135"/>
      <c r="C32" s="195">
        <v>35951</v>
      </c>
      <c r="D32" s="359"/>
      <c r="E32" s="359"/>
      <c r="F32" s="359"/>
      <c r="G32" s="359">
        <v>33732</v>
      </c>
      <c r="H32" s="359"/>
      <c r="I32" s="359"/>
      <c r="J32" s="359"/>
      <c r="K32" s="359"/>
      <c r="L32" s="359">
        <v>33732</v>
      </c>
      <c r="M32" s="359"/>
      <c r="N32" s="359"/>
      <c r="O32" s="359"/>
      <c r="P32" s="359"/>
      <c r="Q32" s="359"/>
      <c r="R32" s="390">
        <v>35951</v>
      </c>
      <c r="S32" s="377">
        <f>SUM(C32:R32)</f>
        <v>139366</v>
      </c>
      <c r="T32" s="408"/>
    </row>
    <row r="33" spans="1:20" x14ac:dyDescent="0.2">
      <c r="A33" s="274" t="s">
        <v>171</v>
      </c>
      <c r="B33" s="135"/>
      <c r="C33" s="195"/>
      <c r="D33" s="359"/>
      <c r="E33" s="359"/>
      <c r="F33" s="359"/>
      <c r="G33" s="359">
        <v>150000</v>
      </c>
      <c r="H33" s="359"/>
      <c r="I33" s="359"/>
      <c r="J33" s="359"/>
      <c r="K33" s="359"/>
      <c r="L33" s="359"/>
      <c r="M33" s="359"/>
      <c r="N33" s="359"/>
      <c r="O33" s="359"/>
      <c r="P33" s="359"/>
      <c r="Q33" s="359"/>
      <c r="R33" s="390">
        <v>7258</v>
      </c>
      <c r="S33" s="377">
        <f>SUM(C33:R33)</f>
        <v>157258</v>
      </c>
      <c r="T33" s="408"/>
    </row>
    <row r="34" spans="1:20" ht="13.5" thickBot="1" x14ac:dyDescent="0.25">
      <c r="A34" s="388"/>
      <c r="B34" s="389"/>
      <c r="C34" s="234"/>
      <c r="D34" s="361"/>
      <c r="E34" s="361"/>
      <c r="F34" s="361"/>
      <c r="G34" s="361"/>
      <c r="H34" s="361"/>
      <c r="I34" s="361"/>
      <c r="J34" s="361"/>
      <c r="K34" s="361"/>
      <c r="L34" s="361"/>
      <c r="M34" s="361"/>
      <c r="N34" s="361"/>
      <c r="O34" s="361"/>
      <c r="P34" s="361"/>
      <c r="Q34" s="361"/>
      <c r="R34" s="400"/>
      <c r="S34" s="623"/>
      <c r="T34" s="408"/>
    </row>
    <row r="35" spans="1:20" ht="13.5" thickBot="1" x14ac:dyDescent="0.25">
      <c r="A35" s="138" t="s">
        <v>193</v>
      </c>
      <c r="B35" s="99"/>
      <c r="C35" s="212">
        <f>SUM(C30:C34)</f>
        <v>879408</v>
      </c>
      <c r="D35" s="358">
        <f t="shared" ref="D35:S35" si="1">SUM(D30:D34)</f>
        <v>0</v>
      </c>
      <c r="E35" s="358">
        <f t="shared" si="1"/>
        <v>0</v>
      </c>
      <c r="F35" s="358">
        <f t="shared" si="1"/>
        <v>200000</v>
      </c>
      <c r="G35" s="358">
        <f t="shared" si="1"/>
        <v>1443213</v>
      </c>
      <c r="H35" s="358">
        <f t="shared" si="1"/>
        <v>0</v>
      </c>
      <c r="I35" s="358">
        <f t="shared" si="1"/>
        <v>0</v>
      </c>
      <c r="J35" s="358">
        <f t="shared" si="1"/>
        <v>0</v>
      </c>
      <c r="K35" s="358">
        <f t="shared" si="1"/>
        <v>0</v>
      </c>
      <c r="L35" s="358">
        <f t="shared" si="1"/>
        <v>749829</v>
      </c>
      <c r="M35" s="358">
        <f t="shared" si="1"/>
        <v>154440</v>
      </c>
      <c r="N35" s="358">
        <f t="shared" si="1"/>
        <v>0</v>
      </c>
      <c r="O35" s="358">
        <f t="shared" si="1"/>
        <v>0</v>
      </c>
      <c r="P35" s="358">
        <f t="shared" si="1"/>
        <v>0</v>
      </c>
      <c r="Q35" s="358">
        <f t="shared" si="1"/>
        <v>0</v>
      </c>
      <c r="R35" s="238">
        <f t="shared" si="1"/>
        <v>618960</v>
      </c>
      <c r="S35" s="393">
        <f t="shared" si="1"/>
        <v>4045850</v>
      </c>
      <c r="T35" s="408"/>
    </row>
    <row r="36" spans="1:20" x14ac:dyDescent="0.2">
      <c r="A36" s="409"/>
      <c r="B36" s="409"/>
      <c r="C36" s="410"/>
      <c r="D36" s="410"/>
      <c r="E36" s="410"/>
      <c r="F36" s="410"/>
      <c r="G36" s="410"/>
      <c r="H36" s="410"/>
      <c r="I36" s="410"/>
      <c r="J36" s="410"/>
      <c r="K36" s="410"/>
      <c r="L36" s="410"/>
      <c r="M36" s="410"/>
      <c r="N36" s="410"/>
      <c r="O36" s="410"/>
      <c r="P36" s="410"/>
      <c r="Q36" s="410"/>
      <c r="R36" s="410"/>
      <c r="S36" s="410"/>
    </row>
    <row r="37" spans="1:20" x14ac:dyDescent="0.2">
      <c r="A37" s="409"/>
      <c r="B37" s="409"/>
      <c r="C37" s="410"/>
      <c r="D37" s="410"/>
      <c r="E37" s="410"/>
      <c r="F37" s="410"/>
      <c r="G37" s="410"/>
      <c r="H37" s="410"/>
      <c r="I37" s="410"/>
      <c r="J37" s="410"/>
      <c r="K37" s="410"/>
      <c r="L37" s="410"/>
      <c r="M37" s="410"/>
      <c r="N37" s="410"/>
      <c r="O37" s="410"/>
      <c r="P37" s="410"/>
      <c r="Q37" s="410"/>
      <c r="R37" s="410"/>
      <c r="S37" s="410"/>
    </row>
    <row r="38" spans="1:20" x14ac:dyDescent="0.2">
      <c r="A38" s="409"/>
      <c r="B38" s="409"/>
      <c r="C38" s="410"/>
      <c r="D38" s="410"/>
      <c r="E38" s="410"/>
      <c r="F38" s="410"/>
      <c r="G38" s="410"/>
      <c r="H38" s="410"/>
      <c r="I38" s="410"/>
      <c r="J38" s="410"/>
      <c r="K38" s="410"/>
      <c r="L38" s="410"/>
      <c r="M38" s="410"/>
      <c r="N38" s="410"/>
      <c r="O38" s="410"/>
      <c r="P38" s="410"/>
      <c r="Q38" s="410"/>
      <c r="R38" s="410"/>
      <c r="S38" s="410"/>
    </row>
    <row r="39" spans="1:20" x14ac:dyDescent="0.2">
      <c r="A39" s="137"/>
      <c r="B39" s="137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1"/>
    </row>
    <row r="40" spans="1:20" x14ac:dyDescent="0.2">
      <c r="A40" s="137"/>
      <c r="B40" s="137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1"/>
    </row>
    <row r="41" spans="1:20" x14ac:dyDescent="0.2">
      <c r="R41" t="s">
        <v>33</v>
      </c>
    </row>
    <row r="42" spans="1:20" ht="13.5" thickBot="1" x14ac:dyDescent="0.25">
      <c r="S42" s="268" t="s">
        <v>160</v>
      </c>
    </row>
    <row r="43" spans="1:20" x14ac:dyDescent="0.2">
      <c r="A43" s="716" t="s">
        <v>66</v>
      </c>
      <c r="B43" s="704"/>
      <c r="C43" s="270" t="s">
        <v>58</v>
      </c>
      <c r="D43" s="271" t="s">
        <v>55</v>
      </c>
      <c r="E43" s="271" t="s">
        <v>53</v>
      </c>
      <c r="F43" s="271" t="s">
        <v>199</v>
      </c>
      <c r="G43" s="271" t="s">
        <v>174</v>
      </c>
      <c r="H43" s="271" t="s">
        <v>84</v>
      </c>
      <c r="I43" s="271" t="s">
        <v>57</v>
      </c>
      <c r="J43" s="271" t="s">
        <v>59</v>
      </c>
      <c r="K43" s="271" t="s">
        <v>83</v>
      </c>
      <c r="L43" s="271" t="s">
        <v>60</v>
      </c>
      <c r="M43" s="271" t="s">
        <v>61</v>
      </c>
      <c r="N43" s="271" t="s">
        <v>56</v>
      </c>
      <c r="O43" s="271" t="s">
        <v>62</v>
      </c>
      <c r="P43" s="271" t="s">
        <v>64</v>
      </c>
      <c r="Q43" s="271" t="s">
        <v>168</v>
      </c>
      <c r="R43" s="272" t="s">
        <v>65</v>
      </c>
      <c r="S43" s="714" t="s">
        <v>67</v>
      </c>
    </row>
    <row r="44" spans="1:20" ht="13.5" thickBot="1" x14ac:dyDescent="0.25">
      <c r="A44" s="281"/>
      <c r="B44" s="282"/>
      <c r="C44" s="277" t="s">
        <v>117</v>
      </c>
      <c r="D44" s="278" t="s">
        <v>19</v>
      </c>
      <c r="E44" s="278" t="s">
        <v>318</v>
      </c>
      <c r="F44" s="278" t="s">
        <v>228</v>
      </c>
      <c r="G44" s="278" t="s">
        <v>175</v>
      </c>
      <c r="H44" s="278" t="s">
        <v>85</v>
      </c>
      <c r="I44" s="279" t="s">
        <v>191</v>
      </c>
      <c r="J44" s="278" t="s">
        <v>190</v>
      </c>
      <c r="K44" s="278" t="s">
        <v>86</v>
      </c>
      <c r="L44" s="278" t="s">
        <v>32</v>
      </c>
      <c r="M44" s="278" t="s">
        <v>192</v>
      </c>
      <c r="N44" s="278" t="s">
        <v>87</v>
      </c>
      <c r="O44" s="278" t="s">
        <v>88</v>
      </c>
      <c r="P44" s="278" t="s">
        <v>139</v>
      </c>
      <c r="Q44" s="278" t="s">
        <v>319</v>
      </c>
      <c r="R44" s="280" t="s">
        <v>140</v>
      </c>
      <c r="S44" s="715"/>
    </row>
    <row r="45" spans="1:20" x14ac:dyDescent="0.2">
      <c r="A45" s="228" t="s">
        <v>120</v>
      </c>
      <c r="B45" s="29"/>
      <c r="C45" s="195"/>
      <c r="D45" s="359"/>
      <c r="E45" s="359"/>
      <c r="F45" s="359"/>
      <c r="G45" s="359">
        <v>157480</v>
      </c>
      <c r="H45" s="359"/>
      <c r="I45" s="359"/>
      <c r="J45" s="359"/>
      <c r="K45" s="359"/>
      <c r="L45" s="359">
        <v>25000</v>
      </c>
      <c r="M45" s="359"/>
      <c r="N45" s="359"/>
      <c r="O45" s="359"/>
      <c r="P45" s="359"/>
      <c r="Q45" s="359"/>
      <c r="R45" s="390">
        <v>25000</v>
      </c>
      <c r="S45" s="377">
        <f>SUM(C45:R45)</f>
        <v>207480</v>
      </c>
      <c r="T45" s="408"/>
    </row>
    <row r="46" spans="1:20" x14ac:dyDescent="0.2">
      <c r="A46" s="228" t="s">
        <v>121</v>
      </c>
      <c r="B46" s="29"/>
      <c r="C46" s="195">
        <v>80000</v>
      </c>
      <c r="D46" s="359"/>
      <c r="E46" s="359"/>
      <c r="F46" s="359"/>
      <c r="G46" s="359"/>
      <c r="H46" s="359"/>
      <c r="I46" s="359"/>
      <c r="J46" s="359"/>
      <c r="K46" s="359"/>
      <c r="L46" s="359"/>
      <c r="M46" s="359"/>
      <c r="N46" s="359"/>
      <c r="O46" s="359"/>
      <c r="P46" s="359"/>
      <c r="Q46" s="359"/>
      <c r="R46" s="390">
        <v>10000</v>
      </c>
      <c r="S46" s="377">
        <f>SUM(C46:R46)</f>
        <v>90000</v>
      </c>
      <c r="T46" s="408"/>
    </row>
    <row r="47" spans="1:20" x14ac:dyDescent="0.2">
      <c r="A47" s="228" t="s">
        <v>122</v>
      </c>
      <c r="B47" s="29"/>
      <c r="C47" s="195">
        <v>32000</v>
      </c>
      <c r="D47" s="359"/>
      <c r="E47" s="359"/>
      <c r="F47" s="359"/>
      <c r="G47" s="359"/>
      <c r="H47" s="359"/>
      <c r="I47" s="359"/>
      <c r="J47" s="359"/>
      <c r="K47" s="359"/>
      <c r="L47" s="359"/>
      <c r="M47" s="359"/>
      <c r="N47" s="359"/>
      <c r="O47" s="359"/>
      <c r="P47" s="359"/>
      <c r="Q47" s="359"/>
      <c r="R47" s="390"/>
      <c r="S47" s="377">
        <f>SUM(C47:R47)</f>
        <v>32000</v>
      </c>
      <c r="T47" s="408"/>
    </row>
    <row r="48" spans="1:20" hidden="1" x14ac:dyDescent="0.2">
      <c r="A48" s="228" t="s">
        <v>34</v>
      </c>
      <c r="B48" s="29"/>
      <c r="C48" s="195"/>
      <c r="D48" s="359"/>
      <c r="E48" s="359"/>
      <c r="F48" s="359"/>
      <c r="G48" s="359"/>
      <c r="H48" s="359"/>
      <c r="I48" s="359"/>
      <c r="J48" s="359"/>
      <c r="K48" s="359"/>
      <c r="L48" s="359"/>
      <c r="M48" s="359"/>
      <c r="N48" s="359"/>
      <c r="O48" s="359"/>
      <c r="P48" s="359"/>
      <c r="Q48" s="359"/>
      <c r="R48" s="390"/>
      <c r="S48" s="377"/>
      <c r="T48" s="408"/>
    </row>
    <row r="49" spans="1:20" x14ac:dyDescent="0.2">
      <c r="A49" s="228" t="s">
        <v>123</v>
      </c>
      <c r="B49" s="29"/>
      <c r="C49" s="195"/>
      <c r="D49" s="359">
        <v>40000</v>
      </c>
      <c r="E49" s="359"/>
      <c r="F49" s="359"/>
      <c r="G49" s="359">
        <v>1066619</v>
      </c>
      <c r="H49" s="359">
        <v>100000</v>
      </c>
      <c r="I49" s="359"/>
      <c r="J49" s="359"/>
      <c r="K49" s="359">
        <v>600000</v>
      </c>
      <c r="L49" s="359"/>
      <c r="M49" s="359"/>
      <c r="N49" s="359"/>
      <c r="O49" s="359"/>
      <c r="P49" s="359"/>
      <c r="Q49" s="359"/>
      <c r="R49" s="390">
        <v>500000</v>
      </c>
      <c r="S49" s="377">
        <f>SUM(C49:R49)</f>
        <v>2306619</v>
      </c>
      <c r="T49" s="408"/>
    </row>
    <row r="50" spans="1:20" x14ac:dyDescent="0.2">
      <c r="A50" s="228" t="s">
        <v>124</v>
      </c>
      <c r="B50" s="29"/>
      <c r="C50" s="195">
        <v>125000</v>
      </c>
      <c r="D50" s="359"/>
      <c r="E50" s="359"/>
      <c r="F50" s="359"/>
      <c r="G50" s="359"/>
      <c r="H50" s="359"/>
      <c r="I50" s="359"/>
      <c r="J50" s="359"/>
      <c r="K50" s="359">
        <v>500000</v>
      </c>
      <c r="L50" s="359">
        <v>400000</v>
      </c>
      <c r="M50" s="359"/>
      <c r="N50" s="359"/>
      <c r="O50" s="359">
        <v>295000</v>
      </c>
      <c r="P50" s="359"/>
      <c r="Q50" s="359"/>
      <c r="R50" s="390"/>
      <c r="S50" s="377">
        <f>SUM(C50:R50)</f>
        <v>1320000</v>
      </c>
      <c r="T50" s="408"/>
    </row>
    <row r="51" spans="1:20" x14ac:dyDescent="0.2">
      <c r="A51" s="228" t="s">
        <v>125</v>
      </c>
      <c r="B51" s="29"/>
      <c r="C51" s="195">
        <v>40000</v>
      </c>
      <c r="D51" s="359">
        <v>110000</v>
      </c>
      <c r="E51" s="359"/>
      <c r="F51" s="359">
        <v>160000</v>
      </c>
      <c r="G51" s="359">
        <v>1839175</v>
      </c>
      <c r="H51" s="359">
        <v>62700</v>
      </c>
      <c r="I51" s="359"/>
      <c r="J51" s="359"/>
      <c r="K51" s="359">
        <v>370000</v>
      </c>
      <c r="L51" s="359">
        <v>500000</v>
      </c>
      <c r="M51" s="359">
        <v>250000</v>
      </c>
      <c r="N51" s="359"/>
      <c r="O51" s="359">
        <v>125000</v>
      </c>
      <c r="P51" s="359"/>
      <c r="Q51" s="359">
        <v>756000</v>
      </c>
      <c r="R51" s="390">
        <v>25000</v>
      </c>
      <c r="S51" s="377">
        <f>SUM(C51:R51)</f>
        <v>4237875</v>
      </c>
      <c r="T51" s="408"/>
    </row>
    <row r="52" spans="1:20" x14ac:dyDescent="0.2">
      <c r="A52" s="228" t="s">
        <v>126</v>
      </c>
      <c r="B52" s="29"/>
      <c r="C52" s="195">
        <v>30000</v>
      </c>
      <c r="D52" s="359"/>
      <c r="E52" s="359"/>
      <c r="F52" s="359"/>
      <c r="G52" s="359">
        <v>2662425</v>
      </c>
      <c r="H52" s="359"/>
      <c r="I52" s="359"/>
      <c r="J52" s="359"/>
      <c r="K52" s="359"/>
      <c r="L52" s="359">
        <v>100000</v>
      </c>
      <c r="M52" s="359"/>
      <c r="N52" s="359"/>
      <c r="O52" s="359"/>
      <c r="P52" s="359"/>
      <c r="Q52" s="359"/>
      <c r="R52" s="390"/>
      <c r="S52" s="377">
        <f>SUM(C52:R52)</f>
        <v>2792425</v>
      </c>
      <c r="T52" s="408"/>
    </row>
    <row r="53" spans="1:20" x14ac:dyDescent="0.2">
      <c r="A53" s="224" t="s">
        <v>35</v>
      </c>
      <c r="B53" s="37"/>
      <c r="C53" s="210">
        <f>SUM(C45:C52)</f>
        <v>307000</v>
      </c>
      <c r="D53" s="391">
        <f>SUM(D45:D52)</f>
        <v>150000</v>
      </c>
      <c r="E53" s="391"/>
      <c r="F53" s="391">
        <f>SUM(F45:F52)</f>
        <v>160000</v>
      </c>
      <c r="G53" s="391">
        <f>SUM(G45:G52)</f>
        <v>5725699</v>
      </c>
      <c r="H53" s="391">
        <f>SUM(H45:H52)</f>
        <v>162700</v>
      </c>
      <c r="I53" s="391">
        <v>0</v>
      </c>
      <c r="J53" s="391">
        <v>0</v>
      </c>
      <c r="K53" s="391">
        <f>SUM(K45:K52)</f>
        <v>1470000</v>
      </c>
      <c r="L53" s="391">
        <f>SUM(L45:L52)</f>
        <v>1025000</v>
      </c>
      <c r="M53" s="391">
        <f>SUM(M45:M52)</f>
        <v>250000</v>
      </c>
      <c r="N53" s="391">
        <v>0</v>
      </c>
      <c r="O53" s="391">
        <f>SUM(O45:O52)</f>
        <v>420000</v>
      </c>
      <c r="P53" s="391">
        <v>0</v>
      </c>
      <c r="Q53" s="391">
        <v>756000</v>
      </c>
      <c r="R53" s="392">
        <f>SUM(R45:R52)</f>
        <v>560000</v>
      </c>
      <c r="S53" s="377">
        <f>SUM(C53:R53)</f>
        <v>10986399</v>
      </c>
      <c r="T53" s="408"/>
    </row>
    <row r="54" spans="1:20" x14ac:dyDescent="0.2">
      <c r="A54" s="228"/>
      <c r="B54" s="29"/>
      <c r="C54" s="195"/>
      <c r="D54" s="359"/>
      <c r="E54" s="359"/>
      <c r="F54" s="359"/>
      <c r="G54" s="359"/>
      <c r="H54" s="359"/>
      <c r="I54" s="359"/>
      <c r="J54" s="359"/>
      <c r="K54" s="359"/>
      <c r="L54" s="359"/>
      <c r="M54" s="359"/>
      <c r="N54" s="359"/>
      <c r="O54" s="359"/>
      <c r="P54" s="359"/>
      <c r="Q54" s="359"/>
      <c r="R54" s="390"/>
      <c r="S54" s="377"/>
      <c r="T54" s="408"/>
    </row>
    <row r="55" spans="1:20" x14ac:dyDescent="0.2">
      <c r="A55" s="228" t="s">
        <v>127</v>
      </c>
      <c r="B55" s="29"/>
      <c r="C55" s="195">
        <v>480000</v>
      </c>
      <c r="D55" s="359"/>
      <c r="E55" s="359"/>
      <c r="F55" s="359"/>
      <c r="G55" s="359">
        <v>28000</v>
      </c>
      <c r="H55" s="359"/>
      <c r="I55" s="359"/>
      <c r="J55" s="359"/>
      <c r="K55" s="359"/>
      <c r="L55" s="359"/>
      <c r="M55" s="359"/>
      <c r="N55" s="359"/>
      <c r="O55" s="359"/>
      <c r="P55" s="359"/>
      <c r="Q55" s="359"/>
      <c r="R55" s="390">
        <v>28000</v>
      </c>
      <c r="S55" s="377">
        <f>SUM(C55:R55)</f>
        <v>536000</v>
      </c>
      <c r="T55" s="408"/>
    </row>
    <row r="56" spans="1:20" x14ac:dyDescent="0.2">
      <c r="A56" s="228" t="s">
        <v>128</v>
      </c>
      <c r="B56" s="29"/>
      <c r="C56" s="195">
        <v>128000</v>
      </c>
      <c r="D56" s="359"/>
      <c r="E56" s="359"/>
      <c r="F56" s="359"/>
      <c r="G56" s="359">
        <v>11000</v>
      </c>
      <c r="H56" s="359"/>
      <c r="I56" s="359"/>
      <c r="J56" s="359"/>
      <c r="K56" s="359"/>
      <c r="L56" s="359"/>
      <c r="M56" s="359"/>
      <c r="N56" s="359"/>
      <c r="O56" s="359"/>
      <c r="P56" s="359"/>
      <c r="Q56" s="359"/>
      <c r="R56" s="390">
        <v>11000</v>
      </c>
      <c r="S56" s="377">
        <f>SUM(C56:R56)</f>
        <v>150000</v>
      </c>
      <c r="T56" s="408"/>
    </row>
    <row r="57" spans="1:20" x14ac:dyDescent="0.2">
      <c r="A57" s="224" t="s">
        <v>36</v>
      </c>
      <c r="B57" s="37"/>
      <c r="C57" s="210">
        <f>SUM(C55:C56)</f>
        <v>608000</v>
      </c>
      <c r="D57" s="391">
        <v>0</v>
      </c>
      <c r="E57" s="391">
        <v>0</v>
      </c>
      <c r="F57" s="391"/>
      <c r="G57" s="391">
        <f>SUM(G55:G56)</f>
        <v>39000</v>
      </c>
      <c r="H57" s="391">
        <v>0</v>
      </c>
      <c r="I57" s="391">
        <v>0</v>
      </c>
      <c r="J57" s="391">
        <v>0</v>
      </c>
      <c r="K57" s="391">
        <v>0</v>
      </c>
      <c r="L57" s="391">
        <v>0</v>
      </c>
      <c r="M57" s="391">
        <v>0</v>
      </c>
      <c r="N57" s="391">
        <v>0</v>
      </c>
      <c r="O57" s="391">
        <v>0</v>
      </c>
      <c r="P57" s="391">
        <v>0</v>
      </c>
      <c r="Q57" s="391">
        <v>0</v>
      </c>
      <c r="R57" s="392">
        <f>SUM(R55:R56)</f>
        <v>39000</v>
      </c>
      <c r="S57" s="377">
        <f>SUM(C57:R57)</f>
        <v>686000</v>
      </c>
      <c r="T57" s="408"/>
    </row>
    <row r="58" spans="1:20" x14ac:dyDescent="0.2">
      <c r="A58" s="224"/>
      <c r="B58" s="37"/>
      <c r="C58" s="210"/>
      <c r="D58" s="391"/>
      <c r="E58" s="391"/>
      <c r="F58" s="391"/>
      <c r="G58" s="391"/>
      <c r="H58" s="391"/>
      <c r="I58" s="391"/>
      <c r="J58" s="391"/>
      <c r="K58" s="391"/>
      <c r="L58" s="391"/>
      <c r="M58" s="391"/>
      <c r="N58" s="391"/>
      <c r="O58" s="391"/>
      <c r="P58" s="391"/>
      <c r="Q58" s="391"/>
      <c r="R58" s="392"/>
      <c r="S58" s="377"/>
      <c r="T58" s="408"/>
    </row>
    <row r="59" spans="1:20" x14ac:dyDescent="0.2">
      <c r="A59" s="228" t="s">
        <v>129</v>
      </c>
      <c r="B59" s="29"/>
      <c r="C59" s="195"/>
      <c r="D59" s="359"/>
      <c r="E59" s="359"/>
      <c r="F59" s="359"/>
      <c r="G59" s="359"/>
      <c r="H59" s="359"/>
      <c r="I59" s="359"/>
      <c r="J59" s="359"/>
      <c r="K59" s="359"/>
      <c r="L59" s="359"/>
      <c r="M59" s="359"/>
      <c r="N59" s="359"/>
      <c r="O59" s="359"/>
      <c r="P59" s="359">
        <v>1500000</v>
      </c>
      <c r="Q59" s="359"/>
      <c r="R59" s="390"/>
      <c r="S59" s="377">
        <f t="shared" ref="S59:S70" si="2">SUM(C59:R59)</f>
        <v>1500000</v>
      </c>
      <c r="T59" s="408"/>
    </row>
    <row r="60" spans="1:20" x14ac:dyDescent="0.2">
      <c r="A60" s="228" t="s">
        <v>130</v>
      </c>
      <c r="B60" s="29"/>
      <c r="C60" s="195"/>
      <c r="D60" s="359"/>
      <c r="E60" s="359"/>
      <c r="F60" s="359"/>
      <c r="G60" s="359"/>
      <c r="H60" s="359"/>
      <c r="I60" s="359"/>
      <c r="J60" s="359"/>
      <c r="K60" s="359"/>
      <c r="L60" s="359">
        <v>30000</v>
      </c>
      <c r="M60" s="359"/>
      <c r="N60" s="359"/>
      <c r="O60" s="359"/>
      <c r="P60" s="359"/>
      <c r="Q60" s="359"/>
      <c r="R60" s="390"/>
      <c r="S60" s="377">
        <f t="shared" si="2"/>
        <v>30000</v>
      </c>
      <c r="T60" s="408"/>
    </row>
    <row r="61" spans="1:20" x14ac:dyDescent="0.2">
      <c r="A61" s="228" t="s">
        <v>131</v>
      </c>
      <c r="B61" s="29"/>
      <c r="C61" s="231">
        <v>100000</v>
      </c>
      <c r="D61" s="357"/>
      <c r="E61" s="357"/>
      <c r="F61" s="357"/>
      <c r="G61" s="357"/>
      <c r="H61" s="359"/>
      <c r="I61" s="359"/>
      <c r="J61" s="359"/>
      <c r="K61" s="359"/>
      <c r="L61" s="359">
        <v>420000</v>
      </c>
      <c r="M61" s="359"/>
      <c r="N61" s="359">
        <v>15000</v>
      </c>
      <c r="O61" s="359">
        <v>270000</v>
      </c>
      <c r="P61" s="359"/>
      <c r="Q61" s="359"/>
      <c r="R61" s="390"/>
      <c r="S61" s="377">
        <f t="shared" si="2"/>
        <v>805000</v>
      </c>
      <c r="T61" s="408"/>
    </row>
    <row r="62" spans="1:20" x14ac:dyDescent="0.2">
      <c r="A62" s="228" t="s">
        <v>132</v>
      </c>
      <c r="B62" s="29"/>
      <c r="C62" s="195">
        <v>120000</v>
      </c>
      <c r="D62" s="359">
        <v>10000</v>
      </c>
      <c r="E62" s="359"/>
      <c r="F62" s="359"/>
      <c r="G62" s="359"/>
      <c r="H62" s="359"/>
      <c r="I62" s="359"/>
      <c r="J62" s="359">
        <v>420000</v>
      </c>
      <c r="K62" s="359"/>
      <c r="L62" s="359">
        <v>633250</v>
      </c>
      <c r="M62" s="359"/>
      <c r="N62" s="359">
        <v>8000</v>
      </c>
      <c r="O62" s="359">
        <v>170000</v>
      </c>
      <c r="P62" s="359"/>
      <c r="Q62" s="359"/>
      <c r="R62" s="390"/>
      <c r="S62" s="377">
        <f t="shared" si="2"/>
        <v>1361250</v>
      </c>
      <c r="T62" s="408"/>
    </row>
    <row r="63" spans="1:20" x14ac:dyDescent="0.2">
      <c r="A63" s="228" t="s">
        <v>197</v>
      </c>
      <c r="B63" s="29"/>
      <c r="C63" s="195">
        <v>150000</v>
      </c>
      <c r="D63" s="359">
        <v>20000</v>
      </c>
      <c r="E63" s="359"/>
      <c r="F63" s="359"/>
      <c r="G63" s="359"/>
      <c r="H63" s="359"/>
      <c r="I63" s="359"/>
      <c r="J63" s="359"/>
      <c r="K63" s="359"/>
      <c r="L63" s="359">
        <v>750000</v>
      </c>
      <c r="M63" s="359"/>
      <c r="N63" s="359">
        <v>2000</v>
      </c>
      <c r="O63" s="359">
        <v>52000</v>
      </c>
      <c r="P63" s="359"/>
      <c r="Q63" s="359"/>
      <c r="R63" s="390"/>
      <c r="S63" s="377">
        <f t="shared" si="2"/>
        <v>974000</v>
      </c>
      <c r="T63" s="408"/>
    </row>
    <row r="64" spans="1:20" x14ac:dyDescent="0.2">
      <c r="A64" s="228" t="s">
        <v>133</v>
      </c>
      <c r="B64" s="29"/>
      <c r="C64" s="195">
        <v>60000</v>
      </c>
      <c r="D64" s="359"/>
      <c r="E64" s="359"/>
      <c r="F64" s="359"/>
      <c r="G64" s="359">
        <v>351969</v>
      </c>
      <c r="H64" s="359">
        <v>10000</v>
      </c>
      <c r="I64" s="359"/>
      <c r="J64" s="359"/>
      <c r="K64" s="359">
        <v>192236</v>
      </c>
      <c r="L64" s="359">
        <v>1500000</v>
      </c>
      <c r="M64" s="359">
        <v>10000</v>
      </c>
      <c r="N64" s="359"/>
      <c r="O64" s="359">
        <v>50000</v>
      </c>
      <c r="P64" s="359"/>
      <c r="Q64" s="359"/>
      <c r="R64" s="390">
        <v>150000</v>
      </c>
      <c r="S64" s="377">
        <f t="shared" si="2"/>
        <v>2324205</v>
      </c>
      <c r="T64" s="408"/>
    </row>
    <row r="65" spans="1:20" x14ac:dyDescent="0.2">
      <c r="A65" s="228" t="s">
        <v>137</v>
      </c>
      <c r="B65" s="29"/>
      <c r="C65" s="195">
        <v>806000</v>
      </c>
      <c r="D65" s="359"/>
      <c r="E65" s="359"/>
      <c r="F65" s="359"/>
      <c r="G65" s="359"/>
      <c r="H65" s="359"/>
      <c r="I65" s="359"/>
      <c r="J65" s="359"/>
      <c r="K65" s="359"/>
      <c r="L65" s="359"/>
      <c r="M65" s="359"/>
      <c r="N65" s="359"/>
      <c r="O65" s="359"/>
      <c r="P65" s="359"/>
      <c r="Q65" s="359"/>
      <c r="R65" s="390"/>
      <c r="S65" s="377">
        <f t="shared" si="2"/>
        <v>806000</v>
      </c>
      <c r="T65" s="408"/>
    </row>
    <row r="66" spans="1:20" x14ac:dyDescent="0.2">
      <c r="A66" s="228" t="s">
        <v>134</v>
      </c>
      <c r="B66" s="29"/>
      <c r="C66" s="195">
        <v>750000</v>
      </c>
      <c r="D66" s="359"/>
      <c r="E66" s="359"/>
      <c r="F66" s="359"/>
      <c r="G66" s="359">
        <v>307480</v>
      </c>
      <c r="H66" s="359">
        <v>40000</v>
      </c>
      <c r="I66" s="359">
        <v>327000</v>
      </c>
      <c r="J66" s="359">
        <v>1897716</v>
      </c>
      <c r="K66" s="359"/>
      <c r="L66" s="359">
        <v>300000</v>
      </c>
      <c r="M66" s="359">
        <v>60000</v>
      </c>
      <c r="N66" s="359">
        <v>110000</v>
      </c>
      <c r="O66" s="359">
        <v>800000</v>
      </c>
      <c r="P66" s="359"/>
      <c r="Q66" s="359"/>
      <c r="R66" s="390"/>
      <c r="S66" s="377">
        <f t="shared" si="2"/>
        <v>4592196</v>
      </c>
      <c r="T66" s="408"/>
    </row>
    <row r="67" spans="1:20" x14ac:dyDescent="0.2">
      <c r="A67" s="228" t="s">
        <v>138</v>
      </c>
      <c r="B67" s="29"/>
      <c r="C67" s="195">
        <v>10000</v>
      </c>
      <c r="D67" s="359"/>
      <c r="E67" s="359"/>
      <c r="F67" s="359"/>
      <c r="G67" s="359"/>
      <c r="H67" s="359"/>
      <c r="I67" s="359"/>
      <c r="J67" s="359"/>
      <c r="K67" s="359"/>
      <c r="L67" s="359">
        <v>10000</v>
      </c>
      <c r="M67" s="359"/>
      <c r="N67" s="359"/>
      <c r="O67" s="359"/>
      <c r="P67" s="359"/>
      <c r="Q67" s="359"/>
      <c r="R67" s="390"/>
      <c r="S67" s="377">
        <f t="shared" si="2"/>
        <v>20000</v>
      </c>
      <c r="T67" s="408"/>
    </row>
    <row r="68" spans="1:20" x14ac:dyDescent="0.2">
      <c r="A68" s="228" t="s">
        <v>135</v>
      </c>
      <c r="B68" s="29"/>
      <c r="C68" s="195">
        <v>220000</v>
      </c>
      <c r="D68" s="359"/>
      <c r="E68" s="359"/>
      <c r="F68" s="359"/>
      <c r="G68" s="359"/>
      <c r="H68" s="359"/>
      <c r="I68" s="359"/>
      <c r="J68" s="359"/>
      <c r="K68" s="359"/>
      <c r="L68" s="359">
        <v>40000</v>
      </c>
      <c r="M68" s="359"/>
      <c r="N68" s="359"/>
      <c r="O68" s="359"/>
      <c r="P68" s="359"/>
      <c r="Q68" s="359"/>
      <c r="R68" s="390">
        <v>128000</v>
      </c>
      <c r="S68" s="377">
        <f t="shared" si="2"/>
        <v>388000</v>
      </c>
      <c r="T68" s="408"/>
    </row>
    <row r="69" spans="1:20" x14ac:dyDescent="0.2">
      <c r="A69" s="228" t="s">
        <v>230</v>
      </c>
      <c r="B69" s="29"/>
      <c r="C69" s="195">
        <v>67717</v>
      </c>
      <c r="D69" s="359"/>
      <c r="E69" s="359"/>
      <c r="F69" s="359"/>
      <c r="G69" s="359"/>
      <c r="H69" s="359"/>
      <c r="I69" s="359"/>
      <c r="J69" s="359"/>
      <c r="K69" s="359"/>
      <c r="L69" s="359">
        <v>1223622</v>
      </c>
      <c r="M69" s="359"/>
      <c r="N69" s="359"/>
      <c r="O69" s="359"/>
      <c r="P69" s="359"/>
      <c r="Q69" s="359"/>
      <c r="R69" s="390"/>
      <c r="S69" s="377">
        <f t="shared" si="2"/>
        <v>1291339</v>
      </c>
      <c r="T69" s="408"/>
    </row>
    <row r="70" spans="1:20" x14ac:dyDescent="0.2">
      <c r="A70" s="224" t="s">
        <v>110</v>
      </c>
      <c r="B70" s="37"/>
      <c r="C70" s="210">
        <f>SUM(C59:C69)</f>
        <v>2283717</v>
      </c>
      <c r="D70" s="391">
        <f t="shared" ref="D70:K70" si="3">SUM(D59:D69)</f>
        <v>30000</v>
      </c>
      <c r="E70" s="391">
        <f t="shared" si="3"/>
        <v>0</v>
      </c>
      <c r="F70" s="391"/>
      <c r="G70" s="391">
        <f t="shared" si="3"/>
        <v>659449</v>
      </c>
      <c r="H70" s="391">
        <f t="shared" si="3"/>
        <v>50000</v>
      </c>
      <c r="I70" s="391">
        <f t="shared" si="3"/>
        <v>327000</v>
      </c>
      <c r="J70" s="391">
        <f t="shared" si="3"/>
        <v>2317716</v>
      </c>
      <c r="K70" s="391">
        <f t="shared" si="3"/>
        <v>192236</v>
      </c>
      <c r="L70" s="391">
        <f>SUM(L59:L69)</f>
        <v>4906872</v>
      </c>
      <c r="M70" s="391">
        <v>70000</v>
      </c>
      <c r="N70" s="391">
        <f>SUM(N59:N69)</f>
        <v>135000</v>
      </c>
      <c r="O70" s="391">
        <f>SUM(O59:O69)</f>
        <v>1342000</v>
      </c>
      <c r="P70" s="391">
        <f>SUM(P59:P69)</f>
        <v>1500000</v>
      </c>
      <c r="Q70" s="391">
        <f>SUM(Q59:Q69)</f>
        <v>0</v>
      </c>
      <c r="R70" s="392">
        <v>278000</v>
      </c>
      <c r="S70" s="377">
        <f t="shared" si="2"/>
        <v>14091990</v>
      </c>
      <c r="T70" s="408"/>
    </row>
    <row r="71" spans="1:20" x14ac:dyDescent="0.2">
      <c r="A71" s="228"/>
      <c r="B71" s="29"/>
      <c r="C71" s="195"/>
      <c r="D71" s="359"/>
      <c r="E71" s="359"/>
      <c r="F71" s="359"/>
      <c r="G71" s="359"/>
      <c r="H71" s="359"/>
      <c r="I71" s="359"/>
      <c r="J71" s="359"/>
      <c r="K71" s="359"/>
      <c r="L71" s="359"/>
      <c r="M71" s="359"/>
      <c r="N71" s="359"/>
      <c r="O71" s="359"/>
      <c r="P71" s="359"/>
      <c r="Q71" s="359"/>
      <c r="R71" s="390"/>
      <c r="S71" s="377"/>
      <c r="T71" s="408"/>
    </row>
    <row r="72" spans="1:20" x14ac:dyDescent="0.2">
      <c r="A72" s="228" t="s">
        <v>136</v>
      </c>
      <c r="B72" s="29"/>
      <c r="C72" s="195">
        <v>150000</v>
      </c>
      <c r="D72" s="391"/>
      <c r="E72" s="391"/>
      <c r="F72" s="391"/>
      <c r="G72" s="391"/>
      <c r="H72" s="359"/>
      <c r="I72" s="359"/>
      <c r="J72" s="359"/>
      <c r="K72" s="359"/>
      <c r="L72" s="359"/>
      <c r="M72" s="359"/>
      <c r="N72" s="359"/>
      <c r="O72" s="359"/>
      <c r="P72" s="359"/>
      <c r="Q72" s="359"/>
      <c r="R72" s="390"/>
      <c r="S72" s="377">
        <f>SUM(C72:R72)</f>
        <v>150000</v>
      </c>
      <c r="T72" s="408"/>
    </row>
    <row r="73" spans="1:20" x14ac:dyDescent="0.2">
      <c r="A73" s="228" t="s">
        <v>231</v>
      </c>
      <c r="B73" s="29"/>
      <c r="C73" s="195"/>
      <c r="D73" s="359"/>
      <c r="E73" s="359">
        <v>2900</v>
      </c>
      <c r="F73" s="359"/>
      <c r="G73" s="359"/>
      <c r="H73" s="359"/>
      <c r="I73" s="359"/>
      <c r="J73" s="359"/>
      <c r="K73" s="359"/>
      <c r="L73" s="359"/>
      <c r="M73" s="359"/>
      <c r="N73" s="359"/>
      <c r="O73" s="359"/>
      <c r="P73" s="359"/>
      <c r="Q73" s="359"/>
      <c r="R73" s="390"/>
      <c r="S73" s="377">
        <f>SUM(C73:R73)</f>
        <v>2900</v>
      </c>
      <c r="T73" s="408"/>
    </row>
    <row r="74" spans="1:20" x14ac:dyDescent="0.2">
      <c r="A74" s="224" t="s">
        <v>37</v>
      </c>
      <c r="B74" s="37"/>
      <c r="C74" s="210">
        <v>602500</v>
      </c>
      <c r="D74" s="391">
        <v>48600</v>
      </c>
      <c r="E74" s="391"/>
      <c r="F74" s="391">
        <v>43200</v>
      </c>
      <c r="G74" s="391">
        <v>852668</v>
      </c>
      <c r="H74" s="391">
        <v>57430</v>
      </c>
      <c r="I74" s="391">
        <v>88290</v>
      </c>
      <c r="J74" s="391">
        <v>626284</v>
      </c>
      <c r="K74" s="391">
        <v>259804</v>
      </c>
      <c r="L74" s="391">
        <v>1568660</v>
      </c>
      <c r="M74" s="391">
        <v>86400</v>
      </c>
      <c r="N74" s="391">
        <v>36450</v>
      </c>
      <c r="O74" s="391">
        <v>407740</v>
      </c>
      <c r="P74" s="391">
        <v>405000</v>
      </c>
      <c r="Q74" s="391">
        <v>204120</v>
      </c>
      <c r="R74" s="392">
        <v>219500</v>
      </c>
      <c r="S74" s="377">
        <f>SUM(C74:R74)</f>
        <v>5506646</v>
      </c>
      <c r="T74" s="408"/>
    </row>
    <row r="75" spans="1:20" ht="13.5" thickBot="1" x14ac:dyDescent="0.25">
      <c r="A75" s="228"/>
      <c r="B75" s="29"/>
      <c r="C75" s="195"/>
      <c r="D75" s="359"/>
      <c r="E75" s="359"/>
      <c r="F75" s="359"/>
      <c r="G75" s="359"/>
      <c r="H75" s="359"/>
      <c r="I75" s="359"/>
      <c r="J75" s="359"/>
      <c r="K75" s="359"/>
      <c r="L75" s="359"/>
      <c r="M75" s="359"/>
      <c r="N75" s="359"/>
      <c r="O75" s="359"/>
      <c r="P75" s="359"/>
      <c r="Q75" s="359"/>
      <c r="R75" s="390"/>
      <c r="S75" s="377"/>
      <c r="T75" s="408"/>
    </row>
    <row r="76" spans="1:20" ht="13.5" thickBot="1" x14ac:dyDescent="0.25">
      <c r="A76" s="242" t="s">
        <v>54</v>
      </c>
      <c r="B76" s="394"/>
      <c r="C76" s="212">
        <f>C53+C57+C70+C72+C74+C73</f>
        <v>3951217</v>
      </c>
      <c r="D76" s="358">
        <f t="shared" ref="D76:S76" si="4">D53+D57+D70+D72+D74+D73</f>
        <v>228600</v>
      </c>
      <c r="E76" s="358">
        <f t="shared" si="4"/>
        <v>2900</v>
      </c>
      <c r="F76" s="358">
        <f t="shared" si="4"/>
        <v>203200</v>
      </c>
      <c r="G76" s="358">
        <f t="shared" si="4"/>
        <v>7276816</v>
      </c>
      <c r="H76" s="358">
        <f t="shared" si="4"/>
        <v>270130</v>
      </c>
      <c r="I76" s="358">
        <f t="shared" si="4"/>
        <v>415290</v>
      </c>
      <c r="J76" s="358">
        <f t="shared" si="4"/>
        <v>2944000</v>
      </c>
      <c r="K76" s="358">
        <f t="shared" si="4"/>
        <v>1922040</v>
      </c>
      <c r="L76" s="358">
        <f t="shared" si="4"/>
        <v>7500532</v>
      </c>
      <c r="M76" s="358">
        <f t="shared" si="4"/>
        <v>406400</v>
      </c>
      <c r="N76" s="358">
        <f t="shared" si="4"/>
        <v>171450</v>
      </c>
      <c r="O76" s="358">
        <f t="shared" si="4"/>
        <v>2169740</v>
      </c>
      <c r="P76" s="358">
        <f t="shared" si="4"/>
        <v>1905000</v>
      </c>
      <c r="Q76" s="358">
        <f t="shared" si="4"/>
        <v>960120</v>
      </c>
      <c r="R76" s="238">
        <f t="shared" si="4"/>
        <v>1096500</v>
      </c>
      <c r="S76" s="393">
        <f t="shared" si="4"/>
        <v>31423935</v>
      </c>
      <c r="T76" s="408"/>
    </row>
    <row r="77" spans="1:20" x14ac:dyDescent="0.2">
      <c r="C77" s="408"/>
    </row>
    <row r="78" spans="1:20" x14ac:dyDescent="0.2">
      <c r="R78" s="40"/>
      <c r="S78" s="411"/>
    </row>
  </sheetData>
  <mergeCells count="6">
    <mergeCell ref="H5:L5"/>
    <mergeCell ref="C7:O7"/>
    <mergeCell ref="A10:B10"/>
    <mergeCell ref="S10:S11"/>
    <mergeCell ref="A43:B43"/>
    <mergeCell ref="S43:S44"/>
  </mergeCells>
  <pageMargins left="0.27559055118110237" right="3.937007874015748E-2" top="0.98425196850393704" bottom="0.98425196850393704" header="0.51181102362204722" footer="0.51181102362204722"/>
  <pageSetup paperSize="9" scale="89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5F34E-6833-4CF4-9AF2-CCB767C3B38C}">
  <dimension ref="A1:I30"/>
  <sheetViews>
    <sheetView workbookViewId="0">
      <selection activeCell="B3" sqref="B3"/>
    </sheetView>
  </sheetViews>
  <sheetFormatPr defaultRowHeight="12.75" x14ac:dyDescent="0.2"/>
  <cols>
    <col min="1" max="1" width="9.28515625" customWidth="1"/>
    <col min="2" max="2" width="8.140625" customWidth="1"/>
    <col min="5" max="5" width="10.140625" customWidth="1"/>
    <col min="6" max="6" width="10" customWidth="1"/>
    <col min="7" max="7" width="9.5703125" customWidth="1"/>
    <col min="8" max="9" width="9.7109375" customWidth="1"/>
  </cols>
  <sheetData>
    <row r="1" spans="1:9" x14ac:dyDescent="0.2">
      <c r="A1" s="428" t="s">
        <v>254</v>
      </c>
      <c r="B1" s="428"/>
      <c r="C1" s="428"/>
      <c r="D1" s="428"/>
      <c r="E1" s="428"/>
      <c r="F1" s="428"/>
      <c r="G1" s="428"/>
      <c r="H1" s="428"/>
      <c r="I1" s="428"/>
    </row>
    <row r="2" spans="1:9" x14ac:dyDescent="0.2">
      <c r="A2" s="428"/>
      <c r="B2" s="428"/>
      <c r="C2" s="428"/>
      <c r="D2" s="428"/>
      <c r="E2" s="428"/>
      <c r="F2" s="428"/>
      <c r="G2" s="428"/>
      <c r="H2" s="428"/>
      <c r="I2" s="428"/>
    </row>
    <row r="3" spans="1:9" x14ac:dyDescent="0.2">
      <c r="A3" s="428"/>
      <c r="B3" s="428" t="s">
        <v>349</v>
      </c>
      <c r="C3" s="428"/>
      <c r="D3" s="428"/>
      <c r="E3" s="428"/>
      <c r="F3" s="428"/>
      <c r="G3" s="428"/>
      <c r="H3" s="428"/>
      <c r="I3" s="428"/>
    </row>
    <row r="4" spans="1:9" x14ac:dyDescent="0.2">
      <c r="A4" s="428"/>
      <c r="B4" s="428"/>
      <c r="C4" s="428"/>
      <c r="D4" s="428"/>
      <c r="E4" s="428"/>
      <c r="F4" s="428"/>
      <c r="G4" s="428"/>
      <c r="H4" s="428"/>
      <c r="I4" s="428"/>
    </row>
    <row r="5" spans="1:9" x14ac:dyDescent="0.2">
      <c r="A5" s="490"/>
      <c r="B5" s="490"/>
      <c r="C5" s="490"/>
      <c r="D5" s="490"/>
      <c r="E5" s="490"/>
      <c r="F5" s="490"/>
      <c r="G5" s="490"/>
      <c r="H5" s="490"/>
      <c r="I5" s="490"/>
    </row>
    <row r="6" spans="1:9" x14ac:dyDescent="0.2">
      <c r="A6" s="4"/>
      <c r="B6" s="4"/>
      <c r="C6" s="700" t="s">
        <v>15</v>
      </c>
      <c r="D6" s="700"/>
      <c r="E6" s="700"/>
      <c r="F6" s="700"/>
    </row>
    <row r="7" spans="1:9" x14ac:dyDescent="0.2">
      <c r="A7" s="174"/>
      <c r="B7" s="4"/>
      <c r="C7" s="4"/>
      <c r="D7" s="4"/>
      <c r="E7" s="4"/>
      <c r="F7" s="4"/>
      <c r="G7" s="4"/>
      <c r="H7" s="4"/>
      <c r="I7" s="4"/>
    </row>
    <row r="8" spans="1:9" ht="15" x14ac:dyDescent="0.25">
      <c r="A8" s="4"/>
      <c r="B8" s="491"/>
      <c r="C8" s="701" t="s">
        <v>249</v>
      </c>
      <c r="D8" s="701"/>
      <c r="E8" s="701"/>
      <c r="F8" s="701"/>
      <c r="G8" s="4"/>
      <c r="H8" s="4"/>
      <c r="I8" s="4"/>
    </row>
    <row r="9" spans="1:9" x14ac:dyDescent="0.2">
      <c r="C9" s="106"/>
      <c r="D9" s="701">
        <v>2018</v>
      </c>
      <c r="E9" s="701"/>
    </row>
    <row r="10" spans="1:9" ht="13.5" thickBot="1" x14ac:dyDescent="0.25">
      <c r="I10" s="268" t="s">
        <v>160</v>
      </c>
    </row>
    <row r="11" spans="1:9" ht="13.5" thickBot="1" x14ac:dyDescent="0.25">
      <c r="A11" s="107" t="s">
        <v>10</v>
      </c>
      <c r="B11" s="82"/>
      <c r="C11" s="83" t="s">
        <v>11</v>
      </c>
      <c r="D11" s="84"/>
      <c r="E11" s="85"/>
      <c r="F11" s="22" t="s">
        <v>12</v>
      </c>
      <c r="G11" s="22" t="s">
        <v>13</v>
      </c>
      <c r="H11" s="22" t="s">
        <v>9</v>
      </c>
      <c r="I11" s="22" t="s">
        <v>14</v>
      </c>
    </row>
    <row r="12" spans="1:9" x14ac:dyDescent="0.2">
      <c r="A12" s="108" t="s">
        <v>20</v>
      </c>
      <c r="B12" s="109" t="s">
        <v>28</v>
      </c>
      <c r="C12" s="101" t="s">
        <v>66</v>
      </c>
      <c r="D12" s="101"/>
      <c r="E12" s="110"/>
      <c r="F12" s="656" t="s">
        <v>335</v>
      </c>
      <c r="G12" s="492"/>
      <c r="H12" s="493"/>
      <c r="I12" s="494"/>
    </row>
    <row r="13" spans="1:9" ht="13.5" thickBot="1" x14ac:dyDescent="0.25">
      <c r="A13" s="111" t="s">
        <v>21</v>
      </c>
      <c r="B13" s="112"/>
      <c r="C13" s="45"/>
      <c r="D13" s="45"/>
      <c r="E13" s="113"/>
      <c r="F13" s="657" t="s">
        <v>17</v>
      </c>
      <c r="G13" s="495" t="s">
        <v>243</v>
      </c>
      <c r="H13" s="496" t="s">
        <v>307</v>
      </c>
      <c r="I13" s="497" t="s">
        <v>220</v>
      </c>
    </row>
    <row r="14" spans="1:9" x14ac:dyDescent="0.2">
      <c r="A14" s="498" t="s">
        <v>250</v>
      </c>
      <c r="B14" s="205"/>
      <c r="C14" s="11"/>
      <c r="D14" s="11"/>
      <c r="E14" s="11"/>
      <c r="F14" s="499"/>
      <c r="G14" s="500"/>
      <c r="H14" s="501"/>
      <c r="I14" s="502"/>
    </row>
    <row r="15" spans="1:9" x14ac:dyDescent="0.2">
      <c r="A15" s="503">
        <v>107060</v>
      </c>
      <c r="B15" s="717" t="s">
        <v>251</v>
      </c>
      <c r="C15" s="718"/>
      <c r="D15" s="718"/>
      <c r="E15" s="719"/>
      <c r="F15" s="504">
        <v>2200861</v>
      </c>
      <c r="G15" s="504">
        <v>0</v>
      </c>
      <c r="H15" s="659">
        <v>0</v>
      </c>
      <c r="I15" s="660">
        <v>2200861</v>
      </c>
    </row>
    <row r="16" spans="1:9" x14ac:dyDescent="0.2">
      <c r="A16" s="285"/>
      <c r="B16" s="69"/>
      <c r="C16" s="180" t="s">
        <v>252</v>
      </c>
      <c r="D16" s="69"/>
      <c r="E16" s="115"/>
      <c r="F16" s="463">
        <v>1900861</v>
      </c>
      <c r="G16" s="463">
        <v>0</v>
      </c>
      <c r="H16" s="661">
        <v>0</v>
      </c>
      <c r="I16" s="600">
        <v>1900861</v>
      </c>
    </row>
    <row r="17" spans="1:9" x14ac:dyDescent="0.2">
      <c r="A17" s="505"/>
      <c r="B17" s="69"/>
      <c r="C17" s="180" t="s">
        <v>253</v>
      </c>
      <c r="D17" s="69"/>
      <c r="E17" s="115"/>
      <c r="F17" s="463">
        <v>300000</v>
      </c>
      <c r="G17" s="463">
        <v>0</v>
      </c>
      <c r="H17" s="661">
        <v>0</v>
      </c>
      <c r="I17" s="600">
        <v>300000</v>
      </c>
    </row>
    <row r="18" spans="1:9" x14ac:dyDescent="0.2">
      <c r="A18" s="506"/>
      <c r="B18" s="118"/>
      <c r="C18" s="180"/>
      <c r="D18" s="118"/>
      <c r="E18" s="507"/>
      <c r="F18" s="463"/>
      <c r="G18" s="463"/>
      <c r="H18" s="661"/>
      <c r="I18" s="301"/>
    </row>
    <row r="19" spans="1:9" x14ac:dyDescent="0.2">
      <c r="A19" s="527" t="s">
        <v>53</v>
      </c>
      <c r="B19" s="214" t="s">
        <v>336</v>
      </c>
      <c r="C19" s="658"/>
      <c r="D19" s="214"/>
      <c r="E19" s="131"/>
      <c r="F19" s="291"/>
      <c r="G19" s="291">
        <v>0</v>
      </c>
      <c r="H19" s="291">
        <v>216000</v>
      </c>
      <c r="I19" s="307">
        <v>216000</v>
      </c>
    </row>
    <row r="20" spans="1:9" x14ac:dyDescent="0.2">
      <c r="A20" s="506"/>
      <c r="B20" s="118"/>
      <c r="C20" s="118"/>
      <c r="D20" s="118"/>
      <c r="E20" s="511"/>
      <c r="F20" s="463"/>
      <c r="G20" s="463"/>
      <c r="H20" s="286"/>
      <c r="I20" s="303"/>
    </row>
    <row r="21" spans="1:9" hidden="1" x14ac:dyDescent="0.2">
      <c r="A21" s="508"/>
      <c r="B21" s="509"/>
      <c r="C21" s="510"/>
      <c r="D21" s="118"/>
      <c r="E21" s="116"/>
      <c r="F21" s="287"/>
      <c r="G21" s="287"/>
      <c r="H21" s="287"/>
      <c r="I21" s="303"/>
    </row>
    <row r="22" spans="1:9" hidden="1" x14ac:dyDescent="0.2">
      <c r="A22" s="284"/>
      <c r="B22" s="76"/>
      <c r="C22" s="76"/>
      <c r="D22" s="76"/>
      <c r="E22" s="116"/>
      <c r="F22" s="287"/>
      <c r="G22" s="287"/>
      <c r="H22" s="287"/>
      <c r="I22" s="303"/>
    </row>
    <row r="23" spans="1:9" hidden="1" x14ac:dyDescent="0.2">
      <c r="A23" s="284"/>
      <c r="B23" s="76"/>
      <c r="C23" s="76"/>
      <c r="D23" s="2"/>
      <c r="E23" s="116"/>
      <c r="F23" s="288"/>
      <c r="G23" s="288"/>
      <c r="H23" s="305"/>
      <c r="I23" s="306"/>
    </row>
    <row r="24" spans="1:9" x14ac:dyDescent="0.2">
      <c r="A24" s="508"/>
      <c r="B24" s="509"/>
      <c r="C24" s="510"/>
      <c r="D24" s="118"/>
      <c r="E24" s="116"/>
      <c r="F24" s="287"/>
      <c r="G24" s="287"/>
      <c r="H24" s="305"/>
      <c r="I24" s="306"/>
    </row>
    <row r="25" spans="1:9" x14ac:dyDescent="0.2">
      <c r="A25" s="506"/>
      <c r="B25" s="118"/>
      <c r="C25" s="118"/>
      <c r="D25" s="118"/>
      <c r="E25" s="507"/>
      <c r="F25" s="289"/>
      <c r="G25" s="289"/>
      <c r="H25" s="305"/>
      <c r="I25" s="306"/>
    </row>
    <row r="26" spans="1:9" x14ac:dyDescent="0.2">
      <c r="A26" s="505"/>
      <c r="B26" s="93"/>
      <c r="C26" s="2"/>
      <c r="D26" s="2"/>
      <c r="E26" s="2"/>
      <c r="F26" s="287"/>
      <c r="G26" s="287"/>
      <c r="H26" s="286"/>
      <c r="I26" s="303"/>
    </row>
    <row r="27" spans="1:9" x14ac:dyDescent="0.2">
      <c r="A27" s="505"/>
      <c r="B27" s="2"/>
      <c r="C27" s="2"/>
      <c r="D27" s="2"/>
      <c r="E27" s="116"/>
      <c r="F27" s="287"/>
      <c r="G27" s="287"/>
      <c r="H27" s="287"/>
      <c r="I27" s="303"/>
    </row>
    <row r="28" spans="1:9" ht="15.75" thickBot="1" x14ac:dyDescent="0.3">
      <c r="A28" s="513"/>
      <c r="B28" s="45"/>
      <c r="C28" s="45"/>
      <c r="D28" s="45"/>
      <c r="E28" s="514"/>
      <c r="F28" s="515"/>
      <c r="G28" s="515"/>
      <c r="H28" s="662"/>
      <c r="I28" s="663"/>
    </row>
    <row r="29" spans="1:9" ht="13.5" thickBot="1" x14ac:dyDescent="0.25">
      <c r="A29" s="102"/>
      <c r="B29" s="122"/>
      <c r="C29" s="1"/>
      <c r="D29" s="1"/>
      <c r="E29" s="123"/>
      <c r="F29" s="292"/>
      <c r="G29" s="292"/>
      <c r="H29" s="292"/>
      <c r="I29" s="309"/>
    </row>
    <row r="30" spans="1:9" ht="14.25" thickTop="1" thickBot="1" x14ac:dyDescent="0.25">
      <c r="A30" s="124"/>
      <c r="B30" s="125" t="s">
        <v>100</v>
      </c>
      <c r="C30" s="125"/>
      <c r="D30" s="125"/>
      <c r="E30" s="126"/>
      <c r="F30" s="293">
        <v>2200861</v>
      </c>
      <c r="G30" s="293">
        <v>2200861</v>
      </c>
      <c r="H30" s="293">
        <v>216000</v>
      </c>
      <c r="I30" s="664">
        <v>2416861</v>
      </c>
    </row>
  </sheetData>
  <mergeCells count="4">
    <mergeCell ref="C6:F6"/>
    <mergeCell ref="C8:F8"/>
    <mergeCell ref="D9:E9"/>
    <mergeCell ref="B15:E15"/>
  </mergeCell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8"/>
  <sheetViews>
    <sheetView workbookViewId="0">
      <selection activeCell="A3" sqref="A3"/>
    </sheetView>
  </sheetViews>
  <sheetFormatPr defaultRowHeight="12.75" x14ac:dyDescent="0.2"/>
  <cols>
    <col min="1" max="1" width="9.7109375" customWidth="1"/>
    <col min="2" max="2" width="8.140625" customWidth="1"/>
    <col min="5" max="5" width="10.28515625" customWidth="1"/>
    <col min="6" max="6" width="10.140625" bestFit="1" customWidth="1"/>
    <col min="7" max="7" width="10.42578125" customWidth="1"/>
    <col min="8" max="8" width="9.7109375" customWidth="1"/>
    <col min="9" max="9" width="10.140625" customWidth="1"/>
  </cols>
  <sheetData>
    <row r="1" spans="1:9" x14ac:dyDescent="0.2">
      <c r="A1" s="428" t="s">
        <v>248</v>
      </c>
    </row>
    <row r="3" spans="1:9" x14ac:dyDescent="0.2">
      <c r="A3" s="428" t="s">
        <v>350</v>
      </c>
    </row>
    <row r="4" spans="1:9" x14ac:dyDescent="0.2">
      <c r="A4" s="174"/>
      <c r="B4" s="174"/>
      <c r="C4" s="174"/>
      <c r="D4" s="175"/>
      <c r="E4" s="175"/>
      <c r="F4" s="175"/>
      <c r="G4" s="175"/>
      <c r="H4" s="175"/>
      <c r="I4" s="175"/>
    </row>
    <row r="5" spans="1:9" x14ac:dyDescent="0.2">
      <c r="A5" s="40"/>
      <c r="C5" s="701" t="s">
        <v>15</v>
      </c>
      <c r="D5" s="701"/>
      <c r="E5" s="701"/>
      <c r="F5" s="701"/>
    </row>
    <row r="7" spans="1:9" x14ac:dyDescent="0.2">
      <c r="A7" s="40"/>
      <c r="B7" s="40"/>
      <c r="C7" s="40" t="s">
        <v>165</v>
      </c>
      <c r="D7" s="40"/>
      <c r="E7" s="40"/>
      <c r="F7" s="40"/>
      <c r="I7" s="4"/>
    </row>
    <row r="8" spans="1:9" x14ac:dyDescent="0.2">
      <c r="A8" s="40" t="s">
        <v>31</v>
      </c>
      <c r="B8" s="40"/>
      <c r="C8" s="106"/>
      <c r="D8" s="701">
        <v>2018</v>
      </c>
      <c r="E8" s="701"/>
      <c r="F8" s="40"/>
    </row>
    <row r="9" spans="1:9" ht="13.5" thickBot="1" x14ac:dyDescent="0.25">
      <c r="G9" s="34"/>
      <c r="H9" s="34"/>
      <c r="I9" s="268" t="s">
        <v>160</v>
      </c>
    </row>
    <row r="10" spans="1:9" ht="13.5" thickBot="1" x14ac:dyDescent="0.25">
      <c r="A10" s="107" t="s">
        <v>10</v>
      </c>
      <c r="B10" s="82"/>
      <c r="C10" s="83" t="s">
        <v>11</v>
      </c>
      <c r="D10" s="84"/>
      <c r="E10" s="85"/>
      <c r="F10" s="22" t="s">
        <v>12</v>
      </c>
      <c r="G10" s="22" t="s">
        <v>13</v>
      </c>
      <c r="H10" s="22" t="s">
        <v>9</v>
      </c>
      <c r="I10" s="22" t="s">
        <v>14</v>
      </c>
    </row>
    <row r="11" spans="1:9" x14ac:dyDescent="0.2">
      <c r="A11" s="108" t="s">
        <v>20</v>
      </c>
      <c r="B11" s="109" t="s">
        <v>28</v>
      </c>
      <c r="C11" s="101" t="s">
        <v>66</v>
      </c>
      <c r="D11" s="101"/>
      <c r="E11" s="110"/>
      <c r="F11" s="656" t="s">
        <v>335</v>
      </c>
      <c r="G11" s="43"/>
      <c r="H11" s="206"/>
      <c r="I11" s="298" t="s">
        <v>220</v>
      </c>
    </row>
    <row r="12" spans="1:9" ht="13.5" thickBot="1" x14ac:dyDescent="0.25">
      <c r="A12" s="111" t="s">
        <v>21</v>
      </c>
      <c r="B12" s="112"/>
      <c r="C12" s="45"/>
      <c r="D12" s="45"/>
      <c r="E12" s="113"/>
      <c r="F12" s="294" t="s">
        <v>17</v>
      </c>
      <c r="G12" s="46" t="s">
        <v>243</v>
      </c>
      <c r="H12" s="46" t="s">
        <v>307</v>
      </c>
      <c r="I12" s="63" t="s">
        <v>17</v>
      </c>
    </row>
    <row r="13" spans="1:9" x14ac:dyDescent="0.2">
      <c r="A13" s="165" t="s">
        <v>23</v>
      </c>
      <c r="B13" s="15" t="s">
        <v>24</v>
      </c>
      <c r="C13" s="15"/>
      <c r="D13" s="15"/>
      <c r="E13" s="89"/>
      <c r="F13" s="114"/>
      <c r="G13" s="114"/>
      <c r="H13" s="114"/>
      <c r="I13" s="668"/>
    </row>
    <row r="14" spans="1:9" x14ac:dyDescent="0.2">
      <c r="A14" s="283"/>
      <c r="B14" s="69"/>
      <c r="C14" s="69"/>
      <c r="D14" s="69"/>
      <c r="E14" s="115"/>
      <c r="F14" s="119"/>
      <c r="G14" s="119"/>
      <c r="H14" s="119"/>
      <c r="I14" s="430"/>
    </row>
    <row r="15" spans="1:9" x14ac:dyDescent="0.2">
      <c r="A15" s="297" t="s">
        <v>58</v>
      </c>
      <c r="B15" s="299" t="s">
        <v>186</v>
      </c>
      <c r="C15" s="69"/>
      <c r="D15" s="69"/>
      <c r="E15" s="115"/>
      <c r="F15" s="290">
        <f>F17+F29+F32+F44+F24+F46+F47</f>
        <v>5617998</v>
      </c>
      <c r="G15" s="290">
        <f>G17+G29+G32+G44+G24+G46+G47+G27</f>
        <v>21449</v>
      </c>
      <c r="H15" s="290">
        <v>0</v>
      </c>
      <c r="I15" s="307">
        <v>5639447</v>
      </c>
    </row>
    <row r="16" spans="1:9" x14ac:dyDescent="0.2">
      <c r="A16" s="297"/>
      <c r="B16" s="299"/>
      <c r="C16" s="69"/>
      <c r="D16" s="69"/>
      <c r="E16" s="115"/>
      <c r="F16" s="291"/>
      <c r="G16" s="291"/>
      <c r="H16" s="291"/>
      <c r="I16" s="600"/>
    </row>
    <row r="17" spans="1:9" x14ac:dyDescent="0.2">
      <c r="A17" s="55"/>
      <c r="B17" s="179" t="s">
        <v>43</v>
      </c>
      <c r="C17" s="69"/>
      <c r="D17" s="69"/>
      <c r="E17" s="115"/>
      <c r="F17" s="291">
        <f>SUM(F18:F22)</f>
        <v>1780338</v>
      </c>
      <c r="G17" s="291">
        <v>0</v>
      </c>
      <c r="H17" s="291">
        <v>0</v>
      </c>
      <c r="I17" s="307">
        <v>1780338</v>
      </c>
    </row>
    <row r="18" spans="1:9" x14ac:dyDescent="0.2">
      <c r="A18" s="55"/>
      <c r="B18" s="2"/>
      <c r="C18" s="29" t="s">
        <v>141</v>
      </c>
      <c r="D18" s="29"/>
      <c r="E18" s="300" t="s">
        <v>212</v>
      </c>
      <c r="F18" s="286">
        <v>161253</v>
      </c>
      <c r="G18" s="286">
        <v>0</v>
      </c>
      <c r="H18" s="286">
        <v>0</v>
      </c>
      <c r="I18" s="600">
        <v>161253</v>
      </c>
    </row>
    <row r="19" spans="1:9" x14ac:dyDescent="0.2">
      <c r="A19" s="55"/>
      <c r="B19" s="2"/>
      <c r="C19" s="29" t="s">
        <v>142</v>
      </c>
      <c r="D19" s="29"/>
      <c r="E19" s="300" t="s">
        <v>213</v>
      </c>
      <c r="F19" s="286">
        <v>36271</v>
      </c>
      <c r="G19" s="286">
        <v>0</v>
      </c>
      <c r="H19" s="286">
        <v>0</v>
      </c>
      <c r="I19" s="600">
        <v>36271</v>
      </c>
    </row>
    <row r="20" spans="1:9" x14ac:dyDescent="0.2">
      <c r="A20" s="55"/>
      <c r="B20" s="2"/>
      <c r="C20" s="29" t="s">
        <v>143</v>
      </c>
      <c r="D20" s="69"/>
      <c r="E20" s="300" t="s">
        <v>214</v>
      </c>
      <c r="F20" s="286">
        <v>704444</v>
      </c>
      <c r="G20" s="286">
        <v>0</v>
      </c>
      <c r="H20" s="286">
        <v>0</v>
      </c>
      <c r="I20" s="600">
        <v>704444</v>
      </c>
    </row>
    <row r="21" spans="1:9" x14ac:dyDescent="0.2">
      <c r="A21" s="55"/>
      <c r="B21" s="69"/>
      <c r="C21" s="29" t="s">
        <v>143</v>
      </c>
      <c r="D21" s="69"/>
      <c r="E21" s="300" t="s">
        <v>215</v>
      </c>
      <c r="F21" s="288">
        <v>166934</v>
      </c>
      <c r="G21" s="286">
        <v>0</v>
      </c>
      <c r="H21" s="288">
        <v>0</v>
      </c>
      <c r="I21" s="600">
        <v>166934</v>
      </c>
    </row>
    <row r="22" spans="1:9" x14ac:dyDescent="0.2">
      <c r="A22" s="55"/>
      <c r="B22" s="69"/>
      <c r="C22" s="29" t="s">
        <v>46</v>
      </c>
      <c r="D22" s="69"/>
      <c r="E22" s="300" t="s">
        <v>187</v>
      </c>
      <c r="F22" s="288">
        <v>711436</v>
      </c>
      <c r="G22" s="286">
        <v>0</v>
      </c>
      <c r="H22" s="288">
        <v>0</v>
      </c>
      <c r="I22" s="600">
        <v>711436</v>
      </c>
    </row>
    <row r="23" spans="1:9" x14ac:dyDescent="0.2">
      <c r="A23" s="55"/>
      <c r="B23" s="69"/>
      <c r="C23" s="29"/>
      <c r="D23" s="69"/>
      <c r="E23" s="300"/>
      <c r="F23" s="288"/>
      <c r="G23" s="288"/>
      <c r="H23" s="288"/>
      <c r="I23" s="600"/>
    </row>
    <row r="24" spans="1:9" x14ac:dyDescent="0.2">
      <c r="A24" s="55"/>
      <c r="B24" s="179" t="s">
        <v>201</v>
      </c>
      <c r="C24" s="29"/>
      <c r="D24" s="2"/>
      <c r="E24" s="116"/>
      <c r="F24" s="291">
        <f>F25</f>
        <v>40000</v>
      </c>
      <c r="G24" s="291">
        <f>G25</f>
        <v>0</v>
      </c>
      <c r="H24" s="291">
        <v>0</v>
      </c>
      <c r="I24" s="307">
        <v>40000</v>
      </c>
    </row>
    <row r="25" spans="1:9" x14ac:dyDescent="0.2">
      <c r="A25" s="55"/>
      <c r="B25" s="2"/>
      <c r="C25" s="29" t="s">
        <v>200</v>
      </c>
      <c r="D25" s="2"/>
      <c r="E25" s="116"/>
      <c r="F25" s="286">
        <v>40000</v>
      </c>
      <c r="G25" s="286">
        <v>0</v>
      </c>
      <c r="H25" s="286">
        <v>0</v>
      </c>
      <c r="I25" s="600">
        <v>40000</v>
      </c>
    </row>
    <row r="26" spans="1:9" x14ac:dyDescent="0.2">
      <c r="A26" s="55"/>
      <c r="B26" s="2"/>
      <c r="C26" s="29"/>
      <c r="D26" s="2"/>
      <c r="E26" s="116"/>
      <c r="F26" s="286"/>
      <c r="G26" s="286"/>
      <c r="H26" s="286"/>
      <c r="I26" s="600"/>
    </row>
    <row r="27" spans="1:9" x14ac:dyDescent="0.2">
      <c r="A27" s="55"/>
      <c r="B27" s="95" t="s">
        <v>238</v>
      </c>
      <c r="C27" s="29"/>
      <c r="D27" s="2"/>
      <c r="E27" s="116"/>
      <c r="F27" s="286"/>
      <c r="G27" s="291">
        <v>21449</v>
      </c>
      <c r="H27" s="291">
        <v>0</v>
      </c>
      <c r="I27" s="307">
        <v>21449</v>
      </c>
    </row>
    <row r="28" spans="1:9" x14ac:dyDescent="0.2">
      <c r="A28" s="55"/>
      <c r="B28" s="2"/>
      <c r="C28" s="29"/>
      <c r="D28" s="2"/>
      <c r="E28" s="116"/>
      <c r="F28" s="286"/>
      <c r="G28" s="286"/>
      <c r="H28" s="286"/>
      <c r="I28" s="600"/>
    </row>
    <row r="29" spans="1:9" x14ac:dyDescent="0.2">
      <c r="A29" s="55"/>
      <c r="B29" s="179" t="s">
        <v>51</v>
      </c>
      <c r="C29" s="95"/>
      <c r="D29" s="95"/>
      <c r="E29" s="131"/>
      <c r="F29" s="291">
        <f>F30</f>
        <v>152950</v>
      </c>
      <c r="G29" s="291">
        <v>0</v>
      </c>
      <c r="H29" s="291">
        <v>0</v>
      </c>
      <c r="I29" s="307">
        <v>152950</v>
      </c>
    </row>
    <row r="30" spans="1:9" x14ac:dyDescent="0.2">
      <c r="A30" s="55"/>
      <c r="B30" s="37"/>
      <c r="C30" s="29" t="s">
        <v>144</v>
      </c>
      <c r="D30" s="29"/>
      <c r="E30" s="300" t="s">
        <v>216</v>
      </c>
      <c r="F30" s="286">
        <v>152950</v>
      </c>
      <c r="G30" s="286">
        <v>0</v>
      </c>
      <c r="H30" s="286">
        <v>0</v>
      </c>
      <c r="I30" s="600">
        <v>152950</v>
      </c>
    </row>
    <row r="31" spans="1:9" x14ac:dyDescent="0.2">
      <c r="A31" s="55"/>
      <c r="B31" s="2"/>
      <c r="C31" s="29"/>
      <c r="D31" s="29"/>
      <c r="E31" s="116"/>
      <c r="F31" s="286"/>
      <c r="G31" s="286"/>
      <c r="H31" s="286"/>
      <c r="I31" s="600"/>
    </row>
    <row r="32" spans="1:9" x14ac:dyDescent="0.2">
      <c r="A32" s="55"/>
      <c r="B32" s="179" t="s">
        <v>30</v>
      </c>
      <c r="C32" s="69"/>
      <c r="D32" s="69"/>
      <c r="E32" s="115"/>
      <c r="F32" s="291">
        <f>SUM(F33:F43)</f>
        <v>50000</v>
      </c>
      <c r="G32" s="291">
        <v>0</v>
      </c>
      <c r="H32" s="291">
        <v>0</v>
      </c>
      <c r="I32" s="307">
        <v>50000</v>
      </c>
    </row>
    <row r="33" spans="1:9" x14ac:dyDescent="0.2">
      <c r="A33" s="55"/>
      <c r="B33" s="2"/>
      <c r="C33" s="29" t="s">
        <v>172</v>
      </c>
      <c r="D33" s="29"/>
      <c r="E33" s="116"/>
      <c r="F33" s="286">
        <v>50000</v>
      </c>
      <c r="G33" s="286">
        <v>0</v>
      </c>
      <c r="H33" s="286">
        <v>0</v>
      </c>
      <c r="I33" s="600">
        <v>50000</v>
      </c>
    </row>
    <row r="34" spans="1:9" hidden="1" x14ac:dyDescent="0.2">
      <c r="A34" s="55"/>
      <c r="B34" s="2"/>
      <c r="C34" s="29"/>
      <c r="D34" s="29"/>
      <c r="E34" s="127"/>
      <c r="F34" s="286"/>
      <c r="G34" s="286"/>
      <c r="H34" s="286"/>
      <c r="I34" s="600"/>
    </row>
    <row r="35" spans="1:9" hidden="1" x14ac:dyDescent="0.2">
      <c r="A35" s="55"/>
      <c r="B35" s="128"/>
      <c r="C35" s="129"/>
      <c r="D35" s="129"/>
      <c r="E35" s="176"/>
      <c r="F35" s="302"/>
      <c r="G35" s="302"/>
      <c r="H35" s="302"/>
      <c r="I35" s="665"/>
    </row>
    <row r="36" spans="1:9" hidden="1" x14ac:dyDescent="0.2">
      <c r="A36" s="55"/>
      <c r="B36" s="93"/>
      <c r="C36" s="29"/>
      <c r="D36" s="29"/>
      <c r="E36" s="127"/>
      <c r="F36" s="287"/>
      <c r="G36" s="287"/>
      <c r="H36" s="287"/>
      <c r="I36" s="600"/>
    </row>
    <row r="37" spans="1:9" hidden="1" x14ac:dyDescent="0.2">
      <c r="A37" s="55"/>
      <c r="B37" s="120"/>
      <c r="C37" s="29"/>
      <c r="D37" s="2"/>
      <c r="E37" s="127"/>
      <c r="F37" s="286"/>
      <c r="G37" s="286"/>
      <c r="H37" s="286"/>
      <c r="I37" s="600"/>
    </row>
    <row r="38" spans="1:9" hidden="1" x14ac:dyDescent="0.2">
      <c r="A38" s="55"/>
      <c r="B38" s="97"/>
      <c r="C38" s="95"/>
      <c r="D38" s="95"/>
      <c r="E38" s="116"/>
      <c r="F38" s="304"/>
      <c r="G38" s="304"/>
      <c r="H38" s="304"/>
      <c r="I38" s="600"/>
    </row>
    <row r="39" spans="1:9" hidden="1" x14ac:dyDescent="0.2">
      <c r="A39" s="55"/>
      <c r="B39" s="120"/>
      <c r="C39" s="29"/>
      <c r="D39" s="69"/>
      <c r="E39" s="115"/>
      <c r="F39" s="305"/>
      <c r="G39" s="305"/>
      <c r="H39" s="305"/>
      <c r="I39" s="600"/>
    </row>
    <row r="40" spans="1:9" hidden="1" x14ac:dyDescent="0.2">
      <c r="A40" s="295"/>
      <c r="B40" s="93"/>
      <c r="C40" s="2"/>
      <c r="D40" s="2"/>
      <c r="E40" s="116"/>
      <c r="F40" s="287"/>
      <c r="G40" s="287"/>
      <c r="H40" s="287"/>
      <c r="I40" s="600"/>
    </row>
    <row r="41" spans="1:9" hidden="1" x14ac:dyDescent="0.2">
      <c r="A41" s="296"/>
      <c r="B41" s="95"/>
      <c r="C41" s="95"/>
      <c r="D41" s="95"/>
      <c r="E41" s="131"/>
      <c r="F41" s="291"/>
      <c r="G41" s="291"/>
      <c r="H41" s="291"/>
      <c r="I41" s="600"/>
    </row>
    <row r="42" spans="1:9" hidden="1" x14ac:dyDescent="0.2">
      <c r="A42" s="55"/>
      <c r="B42" s="2"/>
      <c r="C42" s="29"/>
      <c r="D42" s="29"/>
      <c r="E42" s="127"/>
      <c r="F42" s="287"/>
      <c r="G42" s="287"/>
      <c r="H42" s="287"/>
      <c r="I42" s="600"/>
    </row>
    <row r="43" spans="1:9" x14ac:dyDescent="0.2">
      <c r="A43" s="285"/>
      <c r="B43" s="93"/>
      <c r="C43" s="29"/>
      <c r="D43" s="29"/>
      <c r="E43" s="116"/>
      <c r="F43" s="287"/>
      <c r="G43" s="287"/>
      <c r="H43" s="287"/>
      <c r="I43" s="600"/>
    </row>
    <row r="44" spans="1:9" x14ac:dyDescent="0.2">
      <c r="A44" s="285"/>
      <c r="B44" s="420" t="s">
        <v>29</v>
      </c>
      <c r="C44" s="29"/>
      <c r="D44" s="29"/>
      <c r="E44" s="421" t="s">
        <v>195</v>
      </c>
      <c r="F44" s="290">
        <v>200000</v>
      </c>
      <c r="G44" s="290">
        <v>0</v>
      </c>
      <c r="H44" s="290">
        <v>0</v>
      </c>
      <c r="I44" s="307">
        <v>200000</v>
      </c>
    </row>
    <row r="45" spans="1:9" x14ac:dyDescent="0.2">
      <c r="A45" s="285"/>
      <c r="B45" s="93"/>
      <c r="C45" s="29"/>
      <c r="D45" s="29"/>
      <c r="E45" s="2"/>
      <c r="F45" s="287"/>
      <c r="G45" s="287"/>
      <c r="H45" s="287"/>
      <c r="I45" s="600"/>
    </row>
    <row r="46" spans="1:9" x14ac:dyDescent="0.2">
      <c r="A46" s="285"/>
      <c r="B46" s="420" t="s">
        <v>209</v>
      </c>
      <c r="C46" s="29"/>
      <c r="D46" s="29" t="s">
        <v>210</v>
      </c>
      <c r="E46" s="2"/>
      <c r="F46" s="290">
        <v>2158000</v>
      </c>
      <c r="G46" s="290">
        <v>0</v>
      </c>
      <c r="H46" s="290">
        <v>0</v>
      </c>
      <c r="I46" s="307">
        <v>2158000</v>
      </c>
    </row>
    <row r="47" spans="1:9" x14ac:dyDescent="0.2">
      <c r="A47" s="381"/>
      <c r="B47" s="207"/>
      <c r="C47" s="29"/>
      <c r="D47" s="29" t="s">
        <v>217</v>
      </c>
      <c r="E47" s="406"/>
      <c r="F47" s="290">
        <v>1236710</v>
      </c>
      <c r="G47" s="290">
        <v>0</v>
      </c>
      <c r="H47" s="290">
        <v>0</v>
      </c>
      <c r="I47" s="307">
        <v>1236710</v>
      </c>
    </row>
    <row r="48" spans="1:9" x14ac:dyDescent="0.2">
      <c r="A48" s="284"/>
      <c r="B48" s="94"/>
      <c r="C48" s="310"/>
      <c r="D48" s="23"/>
      <c r="E48" s="127"/>
      <c r="F48" s="308"/>
      <c r="G48" s="308"/>
      <c r="H48" s="308"/>
      <c r="I48" s="307"/>
    </row>
    <row r="49" spans="1:9" x14ac:dyDescent="0.2">
      <c r="A49" s="452" t="s">
        <v>168</v>
      </c>
      <c r="B49" s="207" t="s">
        <v>145</v>
      </c>
      <c r="C49" s="29"/>
      <c r="D49" s="29"/>
      <c r="E49" s="406" t="s">
        <v>188</v>
      </c>
      <c r="F49" s="290">
        <v>2002139</v>
      </c>
      <c r="G49" s="290">
        <f>H49-F49</f>
        <v>-2002139</v>
      </c>
      <c r="H49" s="290">
        <v>0</v>
      </c>
      <c r="I49" s="307">
        <v>0</v>
      </c>
    </row>
    <row r="50" spans="1:9" x14ac:dyDescent="0.2">
      <c r="A50" s="452"/>
      <c r="B50" s="214"/>
      <c r="C50" s="29"/>
      <c r="D50" s="29"/>
      <c r="E50" s="406"/>
      <c r="F50" s="290"/>
      <c r="G50" s="290"/>
      <c r="H50" s="290"/>
      <c r="I50" s="307"/>
    </row>
    <row r="51" spans="1:9" x14ac:dyDescent="0.2">
      <c r="A51" s="452" t="s">
        <v>198</v>
      </c>
      <c r="B51" s="214" t="s">
        <v>145</v>
      </c>
      <c r="C51" s="29"/>
      <c r="D51" s="29"/>
      <c r="E51" s="406" t="s">
        <v>188</v>
      </c>
      <c r="F51" s="290"/>
      <c r="G51" s="290">
        <v>2002139</v>
      </c>
      <c r="H51" s="290">
        <v>250000</v>
      </c>
      <c r="I51" s="307">
        <v>2252139</v>
      </c>
    </row>
    <row r="52" spans="1:9" x14ac:dyDescent="0.2">
      <c r="A52" s="452"/>
      <c r="B52" s="214"/>
      <c r="C52" s="29"/>
      <c r="D52" s="29"/>
      <c r="E52" s="406"/>
      <c r="F52" s="290"/>
      <c r="G52" s="290"/>
      <c r="H52" s="290"/>
      <c r="I52" s="307"/>
    </row>
    <row r="53" spans="1:9" x14ac:dyDescent="0.2">
      <c r="A53" s="452" t="s">
        <v>53</v>
      </c>
      <c r="B53" s="214" t="s">
        <v>241</v>
      </c>
      <c r="C53" s="29"/>
      <c r="D53" s="29"/>
      <c r="E53" s="406"/>
      <c r="F53" s="290"/>
      <c r="G53" s="290">
        <v>320998</v>
      </c>
      <c r="H53" s="290">
        <v>0</v>
      </c>
      <c r="I53" s="307">
        <v>320998</v>
      </c>
    </row>
    <row r="54" spans="1:9" x14ac:dyDescent="0.2">
      <c r="A54" s="452"/>
      <c r="B54" s="214"/>
      <c r="C54" s="29"/>
      <c r="D54" s="29"/>
      <c r="E54" s="406"/>
      <c r="F54" s="290"/>
      <c r="G54" s="290"/>
      <c r="H54" s="290"/>
      <c r="I54" s="307"/>
    </row>
    <row r="55" spans="1:9" x14ac:dyDescent="0.2">
      <c r="A55" s="452" t="s">
        <v>60</v>
      </c>
      <c r="B55" s="214" t="s">
        <v>239</v>
      </c>
      <c r="C55" s="29"/>
      <c r="D55" s="29"/>
      <c r="E55" s="406"/>
      <c r="F55" s="290"/>
      <c r="G55" s="290">
        <v>1273100</v>
      </c>
      <c r="H55" s="290">
        <v>0</v>
      </c>
      <c r="I55" s="307">
        <v>1273100</v>
      </c>
    </row>
    <row r="56" spans="1:9" x14ac:dyDescent="0.2">
      <c r="A56" s="381"/>
      <c r="B56" s="214"/>
      <c r="C56" s="29"/>
      <c r="D56" s="29"/>
      <c r="E56" s="406"/>
      <c r="F56" s="290"/>
      <c r="G56" s="290"/>
      <c r="H56" s="290"/>
      <c r="I56" s="600"/>
    </row>
    <row r="57" spans="1:9" ht="13.5" thickBot="1" x14ac:dyDescent="0.25">
      <c r="A57" s="102"/>
      <c r="B57" s="122"/>
      <c r="C57" s="1"/>
      <c r="D57" s="1"/>
      <c r="E57" s="123"/>
      <c r="F57" s="292"/>
      <c r="G57" s="292"/>
      <c r="H57" s="292"/>
      <c r="I57" s="666"/>
    </row>
    <row r="58" spans="1:9" ht="16.5" thickTop="1" thickBot="1" x14ac:dyDescent="0.3">
      <c r="A58" s="124"/>
      <c r="B58" s="125" t="s">
        <v>100</v>
      </c>
      <c r="C58" s="125"/>
      <c r="D58" s="125"/>
      <c r="E58" s="126"/>
      <c r="F58" s="293">
        <f>F15+F49</f>
        <v>7620137</v>
      </c>
      <c r="G58" s="293">
        <f>G15+G49+G51+G53+G55</f>
        <v>1615547</v>
      </c>
      <c r="H58" s="293">
        <f>H15+H49+H51+H53+H55</f>
        <v>250000</v>
      </c>
      <c r="I58" s="667">
        <f>I15+I49+I51+I53+I55</f>
        <v>9485684</v>
      </c>
    </row>
  </sheetData>
  <mergeCells count="2">
    <mergeCell ref="C5:F5"/>
    <mergeCell ref="D8:E8"/>
  </mergeCells>
  <phoneticPr fontId="0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r:id="rId1"/>
  <headerFooter alignWithMargins="0"/>
  <ignoredErrors>
    <ignoredError sqref="A28:A49 A15:A25 A51 A53:A55" numberStoredAsText="1"/>
    <ignoredError sqref="F32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34"/>
  <sheetViews>
    <sheetView workbookViewId="0">
      <selection activeCell="D3" sqref="D3"/>
    </sheetView>
  </sheetViews>
  <sheetFormatPr defaultRowHeight="12.75" x14ac:dyDescent="0.2"/>
  <cols>
    <col min="2" max="2" width="17.5703125" customWidth="1"/>
    <col min="3" max="6" width="9" customWidth="1"/>
    <col min="7" max="7" width="9.42578125" bestFit="1" customWidth="1"/>
    <col min="9" max="10" width="9" customWidth="1"/>
    <col min="11" max="11" width="9.5703125" customWidth="1"/>
    <col min="12" max="12" width="9.42578125" customWidth="1"/>
    <col min="13" max="14" width="9.7109375" customWidth="1"/>
  </cols>
  <sheetData>
    <row r="1" spans="1:14" x14ac:dyDescent="0.2">
      <c r="D1" s="437" t="s">
        <v>255</v>
      </c>
    </row>
    <row r="3" spans="1:14" x14ac:dyDescent="0.2">
      <c r="D3" s="437" t="s">
        <v>351</v>
      </c>
    </row>
    <row r="4" spans="1:14" x14ac:dyDescent="0.2">
      <c r="C4" s="174"/>
      <c r="G4" s="174"/>
      <c r="M4" s="40"/>
    </row>
    <row r="5" spans="1:14" x14ac:dyDescent="0.2">
      <c r="A5" s="4"/>
      <c r="B5" s="4"/>
      <c r="C5" s="4"/>
      <c r="D5" s="4"/>
      <c r="E5" s="701" t="s">
        <v>15</v>
      </c>
      <c r="F5" s="701"/>
      <c r="G5" s="701"/>
      <c r="H5" s="701"/>
    </row>
    <row r="6" spans="1:14" x14ac:dyDescent="0.2">
      <c r="A6" s="4"/>
      <c r="B6" s="4"/>
      <c r="C6" s="4"/>
      <c r="D6" s="4"/>
      <c r="G6" s="174"/>
    </row>
    <row r="7" spans="1:14" x14ac:dyDescent="0.2">
      <c r="C7" s="4"/>
      <c r="D7" s="4"/>
      <c r="E7" s="700" t="s">
        <v>40</v>
      </c>
      <c r="F7" s="700"/>
      <c r="G7" s="700"/>
      <c r="H7" s="700"/>
      <c r="I7" s="4"/>
    </row>
    <row r="8" spans="1:14" x14ac:dyDescent="0.2">
      <c r="F8" s="700">
        <v>2018</v>
      </c>
      <c r="G8" s="700"/>
    </row>
    <row r="9" spans="1:14" ht="13.5" thickBot="1" x14ac:dyDescent="0.25">
      <c r="C9" t="s">
        <v>41</v>
      </c>
      <c r="N9" s="268" t="s">
        <v>160</v>
      </c>
    </row>
    <row r="10" spans="1:14" x14ac:dyDescent="0.2">
      <c r="A10" s="109" t="s">
        <v>42</v>
      </c>
      <c r="B10" s="145"/>
      <c r="C10" s="720" t="s">
        <v>146</v>
      </c>
      <c r="D10" s="722"/>
      <c r="E10" s="720" t="s">
        <v>147</v>
      </c>
      <c r="F10" s="722"/>
      <c r="G10" s="720" t="s">
        <v>153</v>
      </c>
      <c r="H10" s="722"/>
      <c r="I10" s="720" t="s">
        <v>148</v>
      </c>
      <c r="J10" s="722"/>
      <c r="K10" s="720" t="s">
        <v>149</v>
      </c>
      <c r="L10" s="722"/>
      <c r="M10" s="720" t="s">
        <v>150</v>
      </c>
      <c r="N10" s="721"/>
    </row>
    <row r="11" spans="1:14" ht="13.5" thickBot="1" x14ac:dyDescent="0.25">
      <c r="A11" s="146"/>
      <c r="B11" s="147"/>
      <c r="C11" s="314" t="s">
        <v>151</v>
      </c>
      <c r="D11" s="316" t="s">
        <v>234</v>
      </c>
      <c r="E11" s="314" t="s">
        <v>151</v>
      </c>
      <c r="F11" s="316" t="s">
        <v>234</v>
      </c>
      <c r="G11" s="314" t="s">
        <v>151</v>
      </c>
      <c r="H11" s="316" t="s">
        <v>234</v>
      </c>
      <c r="I11" s="314" t="s">
        <v>151</v>
      </c>
      <c r="J11" s="316" t="s">
        <v>234</v>
      </c>
      <c r="K11" s="314" t="s">
        <v>151</v>
      </c>
      <c r="L11" s="316" t="s">
        <v>234</v>
      </c>
      <c r="M11" s="314" t="s">
        <v>151</v>
      </c>
      <c r="N11" s="317" t="s">
        <v>234</v>
      </c>
    </row>
    <row r="12" spans="1:14" ht="13.5" thickBot="1" x14ac:dyDescent="0.25">
      <c r="A12" s="109" t="s">
        <v>18</v>
      </c>
      <c r="B12" s="145"/>
      <c r="C12" s="148"/>
      <c r="D12" s="149"/>
      <c r="E12" s="148"/>
      <c r="F12" s="149"/>
      <c r="G12" s="148"/>
      <c r="H12" s="149"/>
      <c r="I12" s="148"/>
      <c r="J12" s="149"/>
      <c r="K12" s="148"/>
      <c r="L12" s="149"/>
      <c r="M12" s="148"/>
      <c r="N12" s="150"/>
    </row>
    <row r="13" spans="1:14" ht="13.5" thickBot="1" x14ac:dyDescent="0.25">
      <c r="A13" s="723" t="s">
        <v>204</v>
      </c>
      <c r="B13" s="724"/>
      <c r="C13" s="318"/>
      <c r="D13" s="319"/>
      <c r="E13" s="318"/>
      <c r="F13" s="319"/>
      <c r="G13" s="318"/>
      <c r="H13" s="319"/>
      <c r="I13" s="318"/>
      <c r="J13" s="319"/>
      <c r="K13" s="342">
        <v>3920000</v>
      </c>
      <c r="L13" s="358">
        <v>3920000</v>
      </c>
      <c r="M13" s="320">
        <v>3920000</v>
      </c>
      <c r="N13" s="449">
        <f>D13+F13+H13+J13+L13</f>
        <v>3920000</v>
      </c>
    </row>
    <row r="14" spans="1:14" x14ac:dyDescent="0.2">
      <c r="A14" s="312" t="s">
        <v>75</v>
      </c>
      <c r="B14" s="152"/>
      <c r="C14" s="322"/>
      <c r="D14" s="323"/>
      <c r="E14" s="322"/>
      <c r="F14" s="323"/>
      <c r="G14" s="322"/>
      <c r="H14" s="323"/>
      <c r="I14" s="322"/>
      <c r="J14" s="323"/>
      <c r="K14" s="322">
        <v>3920000</v>
      </c>
      <c r="L14" s="323">
        <v>3920000</v>
      </c>
      <c r="M14" s="322">
        <v>3920000</v>
      </c>
      <c r="N14" s="324">
        <v>3920000</v>
      </c>
    </row>
    <row r="15" spans="1:14" ht="13.5" thickBot="1" x14ac:dyDescent="0.25">
      <c r="A15" s="153"/>
      <c r="B15" s="154"/>
      <c r="C15" s="325"/>
      <c r="D15" s="326"/>
      <c r="E15" s="325"/>
      <c r="F15" s="326"/>
      <c r="G15" s="325"/>
      <c r="H15" s="326"/>
      <c r="I15" s="325"/>
      <c r="J15" s="326"/>
      <c r="K15" s="325"/>
      <c r="L15" s="326"/>
      <c r="M15" s="325"/>
      <c r="N15" s="327"/>
    </row>
    <row r="16" spans="1:14" ht="13.5" thickBot="1" x14ac:dyDescent="0.25">
      <c r="A16" s="723" t="s">
        <v>219</v>
      </c>
      <c r="B16" s="724"/>
      <c r="C16" s="318"/>
      <c r="D16" s="319"/>
      <c r="E16" s="318"/>
      <c r="F16" s="319"/>
      <c r="G16" s="342"/>
      <c r="H16" s="319"/>
      <c r="I16" s="318"/>
      <c r="J16" s="319"/>
      <c r="K16" s="318"/>
      <c r="L16" s="319"/>
      <c r="M16" s="320"/>
      <c r="N16" s="321"/>
    </row>
    <row r="17" spans="1:16" x14ac:dyDescent="0.2">
      <c r="A17" s="155"/>
      <c r="B17" s="105"/>
      <c r="C17" s="328"/>
      <c r="D17" s="329"/>
      <c r="E17" s="328"/>
      <c r="F17" s="329"/>
      <c r="G17" s="328"/>
      <c r="H17" s="329"/>
      <c r="I17" s="328"/>
      <c r="J17" s="329"/>
      <c r="K17" s="328"/>
      <c r="L17" s="329"/>
      <c r="M17" s="328"/>
      <c r="N17" s="330"/>
    </row>
    <row r="18" spans="1:16" x14ac:dyDescent="0.2">
      <c r="A18" s="155"/>
      <c r="B18" s="105"/>
      <c r="C18" s="328"/>
      <c r="D18" s="329"/>
      <c r="E18" s="328"/>
      <c r="F18" s="329"/>
      <c r="G18" s="328"/>
      <c r="H18" s="329"/>
      <c r="I18" s="328"/>
      <c r="J18" s="329"/>
      <c r="K18" s="328"/>
      <c r="L18" s="329"/>
      <c r="M18" s="328"/>
      <c r="N18" s="330"/>
    </row>
    <row r="19" spans="1:16" x14ac:dyDescent="0.2">
      <c r="A19" s="156"/>
      <c r="B19" s="157"/>
      <c r="C19" s="331"/>
      <c r="D19" s="332"/>
      <c r="E19" s="331"/>
      <c r="F19" s="332"/>
      <c r="G19" s="333"/>
      <c r="H19" s="332"/>
      <c r="I19" s="331"/>
      <c r="J19" s="332"/>
      <c r="K19" s="331"/>
      <c r="L19" s="332"/>
      <c r="M19" s="333"/>
      <c r="N19" s="334"/>
      <c r="P19" s="1"/>
    </row>
    <row r="20" spans="1:16" ht="13.5" thickBot="1" x14ac:dyDescent="0.25">
      <c r="A20" s="158"/>
      <c r="B20" s="130"/>
      <c r="C20" s="325"/>
      <c r="D20" s="326"/>
      <c r="E20" s="325"/>
      <c r="F20" s="326"/>
      <c r="G20" s="325"/>
      <c r="H20" s="326"/>
      <c r="I20" s="325"/>
      <c r="J20" s="326"/>
      <c r="K20" s="325"/>
      <c r="L20" s="326"/>
      <c r="M20" s="325"/>
      <c r="N20" s="327"/>
    </row>
    <row r="21" spans="1:16" ht="13.5" thickBot="1" x14ac:dyDescent="0.25">
      <c r="A21" s="315" t="s">
        <v>63</v>
      </c>
      <c r="B21" s="159"/>
      <c r="C21" s="320"/>
      <c r="D21" s="335"/>
      <c r="E21" s="320"/>
      <c r="F21" s="335"/>
      <c r="G21" s="320"/>
      <c r="H21" s="335">
        <v>867772</v>
      </c>
      <c r="I21" s="320"/>
      <c r="J21" s="335">
        <f>SUM(J22)</f>
        <v>200000</v>
      </c>
      <c r="K21" s="320"/>
      <c r="L21" s="335"/>
      <c r="M21" s="320"/>
      <c r="N21" s="336">
        <f>D21+F21+H21+J21+L21</f>
        <v>1067772</v>
      </c>
    </row>
    <row r="22" spans="1:16" x14ac:dyDescent="0.2">
      <c r="A22" s="155" t="s">
        <v>235</v>
      </c>
      <c r="B22" s="105"/>
      <c r="C22" s="328"/>
      <c r="D22" s="329"/>
      <c r="E22" s="328"/>
      <c r="F22" s="329"/>
      <c r="G22" s="328"/>
      <c r="H22" s="329"/>
      <c r="I22" s="328"/>
      <c r="J22" s="329">
        <v>200000</v>
      </c>
      <c r="K22" s="328"/>
      <c r="L22" s="329"/>
      <c r="M22" s="328"/>
      <c r="N22" s="330">
        <f>D22+F22+H22+J22+L22</f>
        <v>200000</v>
      </c>
    </row>
    <row r="23" spans="1:16" x14ac:dyDescent="0.2">
      <c r="A23" s="155" t="s">
        <v>337</v>
      </c>
      <c r="B23" s="105"/>
      <c r="C23" s="328"/>
      <c r="D23" s="329"/>
      <c r="E23" s="328"/>
      <c r="F23" s="329"/>
      <c r="G23" s="328"/>
      <c r="H23" s="337">
        <v>867772</v>
      </c>
      <c r="I23" s="333"/>
      <c r="J23" s="337"/>
      <c r="K23" s="333"/>
      <c r="L23" s="337"/>
      <c r="M23" s="333"/>
      <c r="N23" s="334">
        <f>D23+F23+H23+J23+L23</f>
        <v>867772</v>
      </c>
    </row>
    <row r="24" spans="1:16" x14ac:dyDescent="0.2">
      <c r="A24" s="160"/>
      <c r="B24" s="105"/>
      <c r="C24" s="333"/>
      <c r="D24" s="337"/>
      <c r="E24" s="333"/>
      <c r="F24" s="337"/>
      <c r="G24" s="333"/>
      <c r="H24" s="337"/>
      <c r="I24" s="333"/>
      <c r="J24" s="337"/>
      <c r="K24" s="333"/>
      <c r="L24" s="337"/>
      <c r="M24" s="333"/>
      <c r="N24" s="334"/>
    </row>
    <row r="25" spans="1:16" ht="13.5" thickBot="1" x14ac:dyDescent="0.25">
      <c r="A25" s="161"/>
      <c r="B25" s="123"/>
      <c r="C25" s="338"/>
      <c r="D25" s="339"/>
      <c r="E25" s="338"/>
      <c r="F25" s="339"/>
      <c r="G25" s="338"/>
      <c r="H25" s="339"/>
      <c r="I25" s="338"/>
      <c r="J25" s="339"/>
      <c r="K25" s="338"/>
      <c r="L25" s="339"/>
      <c r="M25" s="338"/>
      <c r="N25" s="340"/>
    </row>
    <row r="26" spans="1:16" ht="13.5" thickBot="1" x14ac:dyDescent="0.25">
      <c r="A26" s="313" t="s">
        <v>152</v>
      </c>
      <c r="B26" s="151"/>
      <c r="C26" s="320"/>
      <c r="D26" s="335"/>
      <c r="E26" s="320"/>
      <c r="F26" s="335"/>
      <c r="G26" s="320"/>
      <c r="H26" s="335"/>
      <c r="I26" s="320"/>
      <c r="J26" s="335"/>
      <c r="K26" s="320"/>
      <c r="L26" s="335"/>
      <c r="M26" s="320"/>
      <c r="N26" s="321"/>
    </row>
    <row r="27" spans="1:16" x14ac:dyDescent="0.2">
      <c r="A27" s="438"/>
      <c r="B27" s="439"/>
      <c r="C27" s="440"/>
      <c r="D27" s="441"/>
      <c r="E27" s="440"/>
      <c r="F27" s="441"/>
      <c r="G27" s="440"/>
      <c r="H27" s="441"/>
      <c r="I27" s="440"/>
      <c r="J27" s="441"/>
      <c r="K27" s="440"/>
      <c r="L27" s="441"/>
      <c r="M27" s="440"/>
      <c r="N27" s="442"/>
    </row>
    <row r="28" spans="1:16" ht="13.5" thickBot="1" x14ac:dyDescent="0.25">
      <c r="A28" s="443"/>
      <c r="B28" s="444"/>
      <c r="C28" s="445"/>
      <c r="D28" s="446"/>
      <c r="E28" s="445"/>
      <c r="F28" s="446"/>
      <c r="G28" s="445"/>
      <c r="H28" s="446"/>
      <c r="I28" s="445"/>
      <c r="J28" s="446"/>
      <c r="K28" s="445"/>
      <c r="L28" s="446"/>
      <c r="M28" s="445"/>
      <c r="N28" s="447"/>
    </row>
    <row r="29" spans="1:16" ht="13.5" thickBot="1" x14ac:dyDescent="0.25">
      <c r="A29" s="426" t="s">
        <v>236</v>
      </c>
      <c r="B29" s="151"/>
      <c r="C29" s="320"/>
      <c r="D29" s="335"/>
      <c r="E29" s="320"/>
      <c r="F29" s="335"/>
      <c r="G29" s="320"/>
      <c r="H29" s="335">
        <v>107000</v>
      </c>
      <c r="I29" s="320"/>
      <c r="J29" s="335"/>
      <c r="K29" s="320"/>
      <c r="L29" s="335"/>
      <c r="M29" s="320"/>
      <c r="N29" s="321">
        <f>D29+F29+H29+J29+L29</f>
        <v>107000</v>
      </c>
    </row>
    <row r="30" spans="1:16" x14ac:dyDescent="0.2">
      <c r="A30" s="419"/>
      <c r="B30" s="157"/>
      <c r="C30" s="333"/>
      <c r="D30" s="337"/>
      <c r="E30" s="333"/>
      <c r="F30" s="337"/>
      <c r="G30" s="333"/>
      <c r="H30" s="337"/>
      <c r="I30" s="333"/>
      <c r="J30" s="337"/>
      <c r="K30" s="333"/>
      <c r="L30" s="337"/>
      <c r="M30" s="333"/>
      <c r="N30" s="334"/>
    </row>
    <row r="31" spans="1:16" x14ac:dyDescent="0.2">
      <c r="A31" s="156"/>
      <c r="B31" s="157"/>
      <c r="C31" s="333"/>
      <c r="D31" s="337"/>
      <c r="E31" s="333"/>
      <c r="F31" s="337"/>
      <c r="G31" s="333"/>
      <c r="H31" s="337"/>
      <c r="I31" s="333"/>
      <c r="J31" s="337"/>
      <c r="K31" s="333"/>
      <c r="L31" s="337"/>
      <c r="M31" s="333"/>
      <c r="N31" s="334"/>
    </row>
    <row r="32" spans="1:16" ht="13.5" thickBot="1" x14ac:dyDescent="0.25">
      <c r="A32" s="158"/>
      <c r="B32" s="130"/>
      <c r="C32" s="325"/>
      <c r="D32" s="326"/>
      <c r="E32" s="325"/>
      <c r="F32" s="326"/>
      <c r="G32" s="325"/>
      <c r="H32" s="326"/>
      <c r="I32" s="325"/>
      <c r="J32" s="326"/>
      <c r="K32" s="325"/>
      <c r="L32" s="326"/>
      <c r="M32" s="325"/>
      <c r="N32" s="327"/>
    </row>
    <row r="33" spans="1:14" ht="14.25" thickTop="1" thickBot="1" x14ac:dyDescent="0.25">
      <c r="A33" s="163" t="s">
        <v>100</v>
      </c>
      <c r="B33" s="164"/>
      <c r="C33" s="341">
        <f>C13+C16+C21+C26+C29</f>
        <v>0</v>
      </c>
      <c r="D33" s="341">
        <f t="shared" ref="D33:L33" si="0">D13+D16+D21+D26+D29</f>
        <v>0</v>
      </c>
      <c r="E33" s="341">
        <f t="shared" si="0"/>
        <v>0</v>
      </c>
      <c r="F33" s="341">
        <f t="shared" si="0"/>
        <v>0</v>
      </c>
      <c r="G33" s="341">
        <f t="shared" si="0"/>
        <v>0</v>
      </c>
      <c r="H33" s="341">
        <f t="shared" si="0"/>
        <v>974772</v>
      </c>
      <c r="I33" s="341">
        <f t="shared" si="0"/>
        <v>0</v>
      </c>
      <c r="J33" s="341">
        <f t="shared" si="0"/>
        <v>200000</v>
      </c>
      <c r="K33" s="341">
        <f t="shared" si="0"/>
        <v>3920000</v>
      </c>
      <c r="L33" s="341">
        <f t="shared" si="0"/>
        <v>3920000</v>
      </c>
      <c r="M33" s="341">
        <f>M13+M16+M21+M26+M29</f>
        <v>3920000</v>
      </c>
      <c r="N33" s="448">
        <f>N13+N16+N21+N26+N29</f>
        <v>5094772</v>
      </c>
    </row>
    <row r="34" spans="1:14" ht="13.5" thickTop="1" x14ac:dyDescent="0.2"/>
  </sheetData>
  <mergeCells count="11">
    <mergeCell ref="A16:B16"/>
    <mergeCell ref="E5:H5"/>
    <mergeCell ref="E7:H7"/>
    <mergeCell ref="F8:G8"/>
    <mergeCell ref="C10:D10"/>
    <mergeCell ref="A13:B13"/>
    <mergeCell ref="M10:N10"/>
    <mergeCell ref="K10:L10"/>
    <mergeCell ref="I10:J10"/>
    <mergeCell ref="G10:H10"/>
    <mergeCell ref="E10:F10"/>
  </mergeCells>
  <phoneticPr fontId="6" type="noConversion"/>
  <pageMargins left="0.35433070866141736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5"/>
  <sheetViews>
    <sheetView workbookViewId="0">
      <selection activeCell="C3" sqref="C3"/>
    </sheetView>
  </sheetViews>
  <sheetFormatPr defaultRowHeight="12.75" x14ac:dyDescent="0.2"/>
  <cols>
    <col min="2" max="2" width="16.140625" customWidth="1"/>
    <col min="3" max="3" width="9.85546875" bestFit="1" customWidth="1"/>
    <col min="5" max="5" width="9.42578125" bestFit="1" customWidth="1"/>
    <col min="7" max="7" width="9.42578125" bestFit="1" customWidth="1"/>
    <col min="11" max="11" width="9.85546875" bestFit="1" customWidth="1"/>
    <col min="12" max="12" width="9.42578125" bestFit="1" customWidth="1"/>
  </cols>
  <sheetData>
    <row r="1" spans="1:12" x14ac:dyDescent="0.2">
      <c r="C1" s="428" t="s">
        <v>256</v>
      </c>
    </row>
    <row r="3" spans="1:12" x14ac:dyDescent="0.2">
      <c r="C3" s="428" t="s">
        <v>352</v>
      </c>
    </row>
    <row r="4" spans="1:12" x14ac:dyDescent="0.2">
      <c r="C4" s="174"/>
      <c r="F4" s="174"/>
    </row>
    <row r="5" spans="1:12" x14ac:dyDescent="0.2">
      <c r="A5" s="4"/>
      <c r="B5" s="4"/>
      <c r="C5" s="4"/>
      <c r="D5" s="701" t="s">
        <v>15</v>
      </c>
      <c r="E5" s="701"/>
      <c r="F5" s="701"/>
      <c r="G5" s="701"/>
      <c r="H5" s="4"/>
    </row>
    <row r="6" spans="1:12" x14ac:dyDescent="0.2">
      <c r="A6" s="4"/>
      <c r="B6" s="4"/>
      <c r="C6" s="4"/>
      <c r="D6" s="199"/>
      <c r="E6" s="199"/>
      <c r="F6" s="199"/>
      <c r="G6" s="199"/>
      <c r="H6" s="4"/>
    </row>
    <row r="7" spans="1:12" x14ac:dyDescent="0.2">
      <c r="A7" s="4"/>
      <c r="B7" s="4"/>
      <c r="C7" s="4"/>
      <c r="D7" s="700" t="s">
        <v>158</v>
      </c>
      <c r="E7" s="700"/>
      <c r="F7" s="700"/>
      <c r="G7" s="700"/>
      <c r="H7" s="4"/>
    </row>
    <row r="8" spans="1:12" x14ac:dyDescent="0.2">
      <c r="A8" s="4"/>
      <c r="B8" s="4"/>
      <c r="C8" s="4"/>
      <c r="D8" s="4"/>
      <c r="E8" s="700">
        <v>2018</v>
      </c>
      <c r="F8" s="700"/>
      <c r="G8" s="4"/>
      <c r="H8" s="4"/>
    </row>
    <row r="9" spans="1:12" ht="13.5" thickBot="1" x14ac:dyDescent="0.25">
      <c r="L9" s="268" t="s">
        <v>160</v>
      </c>
    </row>
    <row r="10" spans="1:12" x14ac:dyDescent="0.2">
      <c r="A10" s="109" t="s">
        <v>42</v>
      </c>
      <c r="B10" s="145"/>
      <c r="C10" s="720" t="s">
        <v>154</v>
      </c>
      <c r="D10" s="722"/>
      <c r="E10" s="720" t="s">
        <v>155</v>
      </c>
      <c r="F10" s="722"/>
      <c r="G10" s="720" t="s">
        <v>156</v>
      </c>
      <c r="H10" s="722"/>
      <c r="I10" s="720" t="s">
        <v>157</v>
      </c>
      <c r="J10" s="722"/>
      <c r="K10" s="720" t="s">
        <v>150</v>
      </c>
      <c r="L10" s="721"/>
    </row>
    <row r="11" spans="1:12" ht="13.5" thickBot="1" x14ac:dyDescent="0.25">
      <c r="A11" s="146"/>
      <c r="B11" s="147"/>
      <c r="C11" s="314" t="s">
        <v>151</v>
      </c>
      <c r="D11" s="316" t="s">
        <v>234</v>
      </c>
      <c r="E11" s="314" t="s">
        <v>151</v>
      </c>
      <c r="F11" s="316" t="s">
        <v>234</v>
      </c>
      <c r="G11" s="314" t="s">
        <v>151</v>
      </c>
      <c r="H11" s="316" t="s">
        <v>234</v>
      </c>
      <c r="I11" s="314" t="s">
        <v>151</v>
      </c>
      <c r="J11" s="316" t="s">
        <v>234</v>
      </c>
      <c r="K11" s="314" t="s">
        <v>151</v>
      </c>
      <c r="L11" s="317" t="s">
        <v>234</v>
      </c>
    </row>
    <row r="12" spans="1:12" ht="13.5" thickBot="1" x14ac:dyDescent="0.25">
      <c r="A12" s="109" t="s">
        <v>18</v>
      </c>
      <c r="B12" s="145"/>
      <c r="C12" s="343"/>
      <c r="D12" s="344"/>
      <c r="E12" s="343"/>
      <c r="F12" s="344"/>
      <c r="G12" s="343"/>
      <c r="H12" s="344"/>
      <c r="I12" s="343"/>
      <c r="J12" s="344"/>
      <c r="K12" s="343"/>
      <c r="L12" s="345"/>
    </row>
    <row r="13" spans="1:12" ht="13.5" thickBot="1" x14ac:dyDescent="0.25">
      <c r="A13" s="723"/>
      <c r="B13" s="724"/>
      <c r="C13" s="346"/>
      <c r="D13" s="347"/>
      <c r="E13" s="346"/>
      <c r="F13" s="347"/>
      <c r="G13" s="346"/>
      <c r="H13" s="347"/>
      <c r="I13" s="346"/>
      <c r="J13" s="347"/>
      <c r="K13" s="342"/>
      <c r="L13" s="348"/>
    </row>
    <row r="14" spans="1:12" x14ac:dyDescent="0.2">
      <c r="A14" s="312"/>
      <c r="B14" s="152"/>
      <c r="C14" s="349"/>
      <c r="D14" s="350"/>
      <c r="E14" s="349"/>
      <c r="F14" s="350"/>
      <c r="G14" s="349"/>
      <c r="H14" s="350"/>
      <c r="I14" s="349"/>
      <c r="J14" s="350"/>
      <c r="K14" s="349"/>
      <c r="L14" s="351"/>
    </row>
    <row r="15" spans="1:12" ht="13.5" thickBot="1" x14ac:dyDescent="0.25">
      <c r="A15" s="153"/>
      <c r="B15" s="154"/>
      <c r="C15" s="352"/>
      <c r="D15" s="353"/>
      <c r="E15" s="352"/>
      <c r="F15" s="353"/>
      <c r="G15" s="352"/>
      <c r="H15" s="353"/>
      <c r="I15" s="352"/>
      <c r="J15" s="353"/>
      <c r="K15" s="352"/>
      <c r="L15" s="237"/>
    </row>
    <row r="16" spans="1:12" ht="13.5" thickBot="1" x14ac:dyDescent="0.25">
      <c r="A16" s="425" t="s">
        <v>208</v>
      </c>
      <c r="B16" s="151"/>
      <c r="C16" s="342"/>
      <c r="D16" s="358">
        <v>400000</v>
      </c>
      <c r="E16" s="342">
        <v>1000000</v>
      </c>
      <c r="F16" s="358">
        <f>SUM(F17:F18)</f>
        <v>1000000</v>
      </c>
      <c r="G16" s="342"/>
      <c r="H16" s="358"/>
      <c r="I16" s="342"/>
      <c r="J16" s="358"/>
      <c r="K16" s="342">
        <f>C16+E16+G16+I16</f>
        <v>1000000</v>
      </c>
      <c r="L16" s="449">
        <f>D16+F16+H16+J16</f>
        <v>1400000</v>
      </c>
    </row>
    <row r="17" spans="1:12" x14ac:dyDescent="0.2">
      <c r="A17" s="155" t="s">
        <v>338</v>
      </c>
      <c r="B17" s="105"/>
      <c r="C17" s="354"/>
      <c r="D17" s="355">
        <v>400000</v>
      </c>
      <c r="E17" s="354"/>
      <c r="F17" s="355"/>
      <c r="G17" s="354"/>
      <c r="H17" s="355"/>
      <c r="I17" s="354"/>
      <c r="J17" s="355"/>
      <c r="K17" s="349">
        <v>1000000</v>
      </c>
      <c r="L17" s="451">
        <f t="shared" ref="L17:L18" si="0">D17+F17+H17+J17</f>
        <v>400000</v>
      </c>
    </row>
    <row r="18" spans="1:12" x14ac:dyDescent="0.2">
      <c r="A18" s="155" t="s">
        <v>339</v>
      </c>
      <c r="B18" s="105"/>
      <c r="C18" s="354"/>
      <c r="D18" s="355"/>
      <c r="E18" s="354">
        <v>1000000</v>
      </c>
      <c r="F18" s="355">
        <v>1000000</v>
      </c>
      <c r="G18" s="354"/>
      <c r="H18" s="355"/>
      <c r="I18" s="354"/>
      <c r="J18" s="355"/>
      <c r="K18" s="357"/>
      <c r="L18" s="233">
        <f t="shared" si="0"/>
        <v>1000000</v>
      </c>
    </row>
    <row r="19" spans="1:12" ht="13.5" thickBot="1" x14ac:dyDescent="0.25">
      <c r="A19" s="158"/>
      <c r="B19" s="130"/>
      <c r="C19" s="670"/>
      <c r="D19" s="671"/>
      <c r="E19" s="670"/>
      <c r="F19" s="671"/>
      <c r="G19" s="352"/>
      <c r="H19" s="671"/>
      <c r="I19" s="670"/>
      <c r="J19" s="671"/>
      <c r="K19" s="360"/>
      <c r="L19" s="235"/>
    </row>
    <row r="20" spans="1:12" ht="13.5" thickBot="1" x14ac:dyDescent="0.25">
      <c r="A20" s="672" t="s">
        <v>340</v>
      </c>
      <c r="B20" s="673"/>
      <c r="C20" s="674"/>
      <c r="D20" s="358">
        <v>254000</v>
      </c>
      <c r="E20" s="342"/>
      <c r="F20" s="358"/>
      <c r="G20" s="342"/>
      <c r="H20" s="358"/>
      <c r="I20" s="342"/>
      <c r="J20" s="358"/>
      <c r="K20" s="342"/>
      <c r="L20" s="238">
        <v>254000</v>
      </c>
    </row>
    <row r="21" spans="1:12" x14ac:dyDescent="0.2">
      <c r="A21" s="675" t="s">
        <v>341</v>
      </c>
      <c r="B21" s="540"/>
      <c r="C21" s="360"/>
      <c r="D21" s="361">
        <v>254000</v>
      </c>
      <c r="E21" s="360"/>
      <c r="F21" s="361"/>
      <c r="G21" s="360"/>
      <c r="H21" s="361"/>
      <c r="I21" s="360"/>
      <c r="J21" s="361"/>
      <c r="K21" s="360"/>
      <c r="L21" s="235">
        <v>254000</v>
      </c>
    </row>
    <row r="22" spans="1:12" ht="13.5" thickBot="1" x14ac:dyDescent="0.25">
      <c r="A22" s="669"/>
      <c r="B22" s="540"/>
      <c r="C22" s="360"/>
      <c r="D22" s="361"/>
      <c r="E22" s="360"/>
      <c r="F22" s="361"/>
      <c r="G22" s="360"/>
      <c r="H22" s="361"/>
      <c r="I22" s="360"/>
      <c r="J22" s="361"/>
      <c r="K22" s="360"/>
      <c r="L22" s="235"/>
    </row>
    <row r="23" spans="1:12" ht="13.5" thickBot="1" x14ac:dyDescent="0.25">
      <c r="A23" s="315" t="s">
        <v>63</v>
      </c>
      <c r="B23" s="159"/>
      <c r="C23" s="342"/>
      <c r="D23" s="358">
        <f>SUM(D24:D25)</f>
        <v>330000</v>
      </c>
      <c r="E23" s="342">
        <v>2500000</v>
      </c>
      <c r="F23" s="358">
        <f>SUM(F24:F25)</f>
        <v>885880</v>
      </c>
      <c r="G23" s="342"/>
      <c r="H23" s="358"/>
      <c r="I23" s="342"/>
      <c r="J23" s="358"/>
      <c r="K23" s="342">
        <f>C23+E23+G23+I23</f>
        <v>2500000</v>
      </c>
      <c r="L23" s="238">
        <f>D23+F23+H23+J23</f>
        <v>1215880</v>
      </c>
    </row>
    <row r="24" spans="1:12" x14ac:dyDescent="0.2">
      <c r="A24" s="155" t="s">
        <v>218</v>
      </c>
      <c r="B24" s="105"/>
      <c r="C24" s="354"/>
      <c r="D24" s="355"/>
      <c r="E24" s="354">
        <v>2500000</v>
      </c>
      <c r="F24" s="355">
        <v>885880</v>
      </c>
      <c r="G24" s="354"/>
      <c r="H24" s="355"/>
      <c r="I24" s="354"/>
      <c r="J24" s="355"/>
      <c r="K24" s="349">
        <f t="shared" ref="K24" si="1">C24+E24+G24+I24</f>
        <v>2500000</v>
      </c>
      <c r="L24" s="351">
        <f t="shared" ref="L24:L25" si="2">D24+F24+H24+J24</f>
        <v>885880</v>
      </c>
    </row>
    <row r="25" spans="1:12" x14ac:dyDescent="0.2">
      <c r="A25" s="155" t="s">
        <v>237</v>
      </c>
      <c r="B25" s="105"/>
      <c r="C25" s="354"/>
      <c r="D25" s="355">
        <v>330000</v>
      </c>
      <c r="E25" s="354"/>
      <c r="F25" s="355"/>
      <c r="G25" s="354"/>
      <c r="H25" s="359"/>
      <c r="I25" s="357"/>
      <c r="J25" s="359"/>
      <c r="K25" s="357"/>
      <c r="L25" s="232">
        <f t="shared" si="2"/>
        <v>330000</v>
      </c>
    </row>
    <row r="26" spans="1:12" x14ac:dyDescent="0.2">
      <c r="A26" s="160"/>
      <c r="B26" s="105"/>
      <c r="C26" s="357"/>
      <c r="D26" s="359"/>
      <c r="E26" s="357"/>
      <c r="F26" s="359"/>
      <c r="G26" s="357"/>
      <c r="H26" s="359"/>
      <c r="I26" s="357"/>
      <c r="J26" s="359"/>
      <c r="K26" s="357"/>
      <c r="L26" s="232"/>
    </row>
    <row r="27" spans="1:12" ht="13.5" thickBot="1" x14ac:dyDescent="0.25">
      <c r="A27" s="161"/>
      <c r="B27" s="123"/>
      <c r="C27" s="360"/>
      <c r="D27" s="361"/>
      <c r="E27" s="360"/>
      <c r="F27" s="361"/>
      <c r="G27" s="360"/>
      <c r="H27" s="361"/>
      <c r="I27" s="360"/>
      <c r="J27" s="361"/>
      <c r="K27" s="360"/>
      <c r="L27" s="235"/>
    </row>
    <row r="28" spans="1:12" ht="13.5" thickBot="1" x14ac:dyDescent="0.25">
      <c r="A28" s="313" t="s">
        <v>152</v>
      </c>
      <c r="B28" s="151"/>
      <c r="C28" s="342"/>
      <c r="D28" s="358"/>
      <c r="E28" s="342">
        <v>420000</v>
      </c>
      <c r="F28" s="358">
        <f>SUM(F29:F30)</f>
        <v>420000</v>
      </c>
      <c r="G28" s="342"/>
      <c r="H28" s="358"/>
      <c r="I28" s="342"/>
      <c r="J28" s="358"/>
      <c r="K28" s="342">
        <f>C28+E28+G28+I28</f>
        <v>420000</v>
      </c>
      <c r="L28" s="449">
        <f>D28+F28+H28+J28</f>
        <v>420000</v>
      </c>
    </row>
    <row r="29" spans="1:12" x14ac:dyDescent="0.2">
      <c r="A29" s="725" t="s">
        <v>207</v>
      </c>
      <c r="B29" s="726"/>
      <c r="C29" s="354"/>
      <c r="D29" s="355"/>
      <c r="E29" s="354">
        <v>420000</v>
      </c>
      <c r="F29" s="355">
        <v>420000</v>
      </c>
      <c r="G29" s="354"/>
      <c r="H29" s="355"/>
      <c r="I29" s="354"/>
      <c r="J29" s="355"/>
      <c r="K29" s="349">
        <f t="shared" ref="K29" si="3">C29+E29+G29+I29</f>
        <v>420000</v>
      </c>
      <c r="L29" s="451">
        <f t="shared" ref="L29:L30" si="4">D29+F29+H29+J29</f>
        <v>420000</v>
      </c>
    </row>
    <row r="30" spans="1:12" x14ac:dyDescent="0.2">
      <c r="A30" s="419"/>
      <c r="B30" s="157"/>
      <c r="C30" s="357"/>
      <c r="D30" s="359"/>
      <c r="E30" s="357"/>
      <c r="F30" s="359"/>
      <c r="G30" s="357"/>
      <c r="H30" s="359"/>
      <c r="I30" s="357"/>
      <c r="J30" s="359"/>
      <c r="K30" s="357"/>
      <c r="L30" s="233">
        <f t="shared" si="4"/>
        <v>0</v>
      </c>
    </row>
    <row r="31" spans="1:12" x14ac:dyDescent="0.2">
      <c r="A31" s="156"/>
      <c r="B31" s="157"/>
      <c r="C31" s="357"/>
      <c r="D31" s="359"/>
      <c r="E31" s="357"/>
      <c r="F31" s="359"/>
      <c r="G31" s="357"/>
      <c r="H31" s="359"/>
      <c r="I31" s="357"/>
      <c r="J31" s="359"/>
      <c r="K31" s="354"/>
      <c r="L31" s="356"/>
    </row>
    <row r="32" spans="1:12" x14ac:dyDescent="0.2">
      <c r="A32" s="156"/>
      <c r="B32" s="157"/>
      <c r="C32" s="357"/>
      <c r="D32" s="359"/>
      <c r="E32" s="357"/>
      <c r="F32" s="359"/>
      <c r="G32" s="357"/>
      <c r="H32" s="359"/>
      <c r="I32" s="357"/>
      <c r="J32" s="359"/>
      <c r="K32" s="357"/>
      <c r="L32" s="232"/>
    </row>
    <row r="33" spans="1:12" ht="13.5" thickBot="1" x14ac:dyDescent="0.25">
      <c r="A33" s="158"/>
      <c r="B33" s="130"/>
      <c r="C33" s="352"/>
      <c r="D33" s="353"/>
      <c r="E33" s="352"/>
      <c r="F33" s="353"/>
      <c r="G33" s="352"/>
      <c r="H33" s="353"/>
      <c r="I33" s="352"/>
      <c r="J33" s="353"/>
      <c r="K33" s="352"/>
      <c r="L33" s="237"/>
    </row>
    <row r="34" spans="1:12" ht="14.25" thickTop="1" thickBot="1" x14ac:dyDescent="0.25">
      <c r="A34" s="163" t="s">
        <v>100</v>
      </c>
      <c r="B34" s="164"/>
      <c r="C34" s="362">
        <f t="shared" ref="C34:K34" si="5">C13+C16+C23+C28</f>
        <v>0</v>
      </c>
      <c r="D34" s="362">
        <f t="shared" si="5"/>
        <v>730000</v>
      </c>
      <c r="E34" s="362">
        <f t="shared" si="5"/>
        <v>3920000</v>
      </c>
      <c r="F34" s="362">
        <f t="shared" si="5"/>
        <v>2305880</v>
      </c>
      <c r="G34" s="362">
        <f t="shared" si="5"/>
        <v>0</v>
      </c>
      <c r="H34" s="362">
        <f t="shared" si="5"/>
        <v>0</v>
      </c>
      <c r="I34" s="362">
        <f t="shared" si="5"/>
        <v>0</v>
      </c>
      <c r="J34" s="362">
        <f t="shared" si="5"/>
        <v>0</v>
      </c>
      <c r="K34" s="362">
        <f t="shared" si="5"/>
        <v>3920000</v>
      </c>
      <c r="L34" s="450">
        <f>L16+L20+L23+L28</f>
        <v>3289880</v>
      </c>
    </row>
    <row r="35" spans="1:12" ht="13.5" thickTop="1" x14ac:dyDescent="0.2"/>
  </sheetData>
  <mergeCells count="10">
    <mergeCell ref="K10:L10"/>
    <mergeCell ref="A29:B29"/>
    <mergeCell ref="D5:G5"/>
    <mergeCell ref="D7:G7"/>
    <mergeCell ref="C10:D10"/>
    <mergeCell ref="E10:F10"/>
    <mergeCell ref="G10:H10"/>
    <mergeCell ref="I10:J10"/>
    <mergeCell ref="E8:F8"/>
    <mergeCell ref="A13:B13"/>
  </mergeCells>
  <phoneticPr fontId="6" type="noConversion"/>
  <pageMargins left="0.75" right="0.75" top="1" bottom="1" header="0.5" footer="0.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D857B-40E1-48A4-9CDE-76FCC43BFCAD}">
  <dimension ref="A1:G31"/>
  <sheetViews>
    <sheetView tabSelected="1" workbookViewId="0">
      <selection activeCell="O25" sqref="O25"/>
    </sheetView>
  </sheetViews>
  <sheetFormatPr defaultRowHeight="12.75" x14ac:dyDescent="0.2"/>
  <cols>
    <col min="4" max="4" width="17" customWidth="1"/>
    <col min="5" max="5" width="15.42578125" customWidth="1"/>
    <col min="6" max="6" width="15.28515625" customWidth="1"/>
    <col min="7" max="7" width="13.5703125" customWidth="1"/>
  </cols>
  <sheetData>
    <row r="1" spans="1:7" x14ac:dyDescent="0.2">
      <c r="A1" s="428" t="s">
        <v>277</v>
      </c>
      <c r="B1" s="428"/>
      <c r="C1" s="428"/>
      <c r="D1" s="428"/>
      <c r="E1" s="428"/>
      <c r="F1" s="428"/>
      <c r="G1" s="428"/>
    </row>
    <row r="2" spans="1:7" x14ac:dyDescent="0.2">
      <c r="C2" s="174"/>
      <c r="D2" s="174"/>
    </row>
    <row r="3" spans="1:7" x14ac:dyDescent="0.2">
      <c r="A3" s="40"/>
      <c r="B3" s="40"/>
      <c r="C3" s="701" t="s">
        <v>15</v>
      </c>
      <c r="D3" s="701"/>
      <c r="E3" s="701"/>
    </row>
    <row r="4" spans="1:7" x14ac:dyDescent="0.2">
      <c r="B4" s="40"/>
      <c r="C4" s="40"/>
      <c r="D4" s="40"/>
      <c r="E4" s="40"/>
    </row>
    <row r="5" spans="1:7" x14ac:dyDescent="0.2">
      <c r="B5" s="40"/>
      <c r="C5" s="701" t="s">
        <v>257</v>
      </c>
      <c r="D5" s="701"/>
      <c r="E5" s="701"/>
    </row>
    <row r="6" spans="1:7" x14ac:dyDescent="0.2">
      <c r="B6" s="4"/>
      <c r="C6" s="700">
        <v>2018</v>
      </c>
      <c r="D6" s="700"/>
      <c r="E6" s="700"/>
      <c r="F6" s="4"/>
    </row>
    <row r="7" spans="1:7" ht="13.5" thickBot="1" x14ac:dyDescent="0.25">
      <c r="B7" s="4"/>
      <c r="C7" s="4"/>
      <c r="D7" s="427"/>
      <c r="E7" s="4"/>
      <c r="F7" s="4"/>
      <c r="G7" s="268" t="s">
        <v>258</v>
      </c>
    </row>
    <row r="8" spans="1:7" ht="13.5" thickBot="1" x14ac:dyDescent="0.25">
      <c r="A8" s="516" t="s">
        <v>10</v>
      </c>
      <c r="B8" s="727" t="s">
        <v>11</v>
      </c>
      <c r="C8" s="728"/>
      <c r="D8" s="517" t="s">
        <v>12</v>
      </c>
      <c r="E8" s="517" t="s">
        <v>13</v>
      </c>
      <c r="F8" s="517" t="s">
        <v>9</v>
      </c>
      <c r="G8" s="518" t="s">
        <v>14</v>
      </c>
    </row>
    <row r="9" spans="1:7" x14ac:dyDescent="0.2">
      <c r="A9" s="519" t="s">
        <v>259</v>
      </c>
      <c r="B9" s="90" t="s">
        <v>66</v>
      </c>
      <c r="C9" s="89"/>
      <c r="D9" s="520" t="s">
        <v>260</v>
      </c>
      <c r="E9" s="521" t="s">
        <v>261</v>
      </c>
      <c r="F9" s="522" t="s">
        <v>262</v>
      </c>
      <c r="G9" s="523" t="s">
        <v>67</v>
      </c>
    </row>
    <row r="10" spans="1:7" x14ac:dyDescent="0.2">
      <c r="A10" s="524" t="s">
        <v>23</v>
      </c>
      <c r="B10" s="96"/>
      <c r="C10" s="154"/>
      <c r="D10" s="96"/>
      <c r="E10" s="96"/>
      <c r="F10" s="525"/>
      <c r="G10" s="526"/>
    </row>
    <row r="11" spans="1:7" x14ac:dyDescent="0.2">
      <c r="A11" s="527" t="s">
        <v>58</v>
      </c>
      <c r="B11" s="729" t="s">
        <v>263</v>
      </c>
      <c r="C11" s="730"/>
      <c r="D11" s="528">
        <v>1</v>
      </c>
      <c r="E11" s="122"/>
      <c r="F11" s="528">
        <v>4</v>
      </c>
      <c r="G11" s="529">
        <v>5</v>
      </c>
    </row>
    <row r="12" spans="1:7" x14ac:dyDescent="0.2">
      <c r="A12" s="530"/>
      <c r="B12" s="531" t="s">
        <v>264</v>
      </c>
      <c r="C12" s="532"/>
      <c r="D12" s="533">
        <v>1</v>
      </c>
      <c r="E12" s="122"/>
      <c r="F12" s="533"/>
      <c r="G12" s="534"/>
    </row>
    <row r="13" spans="1:7" x14ac:dyDescent="0.2">
      <c r="A13" s="530"/>
      <c r="B13" s="531" t="s">
        <v>265</v>
      </c>
      <c r="C13" s="532"/>
      <c r="D13" s="533"/>
      <c r="E13" s="122"/>
      <c r="F13" s="533">
        <v>1</v>
      </c>
      <c r="G13" s="534"/>
    </row>
    <row r="14" spans="1:7" x14ac:dyDescent="0.2">
      <c r="A14" s="530"/>
      <c r="B14" s="531" t="s">
        <v>266</v>
      </c>
      <c r="C14" s="532"/>
      <c r="D14" s="533"/>
      <c r="E14" s="122"/>
      <c r="F14" s="533">
        <v>3</v>
      </c>
      <c r="G14" s="534"/>
    </row>
    <row r="15" spans="1:7" x14ac:dyDescent="0.2">
      <c r="A15" s="530"/>
      <c r="B15" s="531"/>
      <c r="C15" s="532"/>
      <c r="D15" s="533"/>
      <c r="E15" s="122"/>
      <c r="F15" s="533"/>
      <c r="G15" s="534"/>
    </row>
    <row r="16" spans="1:7" x14ac:dyDescent="0.2">
      <c r="A16" s="527" t="s">
        <v>174</v>
      </c>
      <c r="B16" s="535" t="s">
        <v>267</v>
      </c>
      <c r="C16" s="532"/>
      <c r="D16" s="528">
        <v>11</v>
      </c>
      <c r="E16" s="122"/>
      <c r="F16" s="533"/>
      <c r="G16" s="529">
        <v>11</v>
      </c>
    </row>
    <row r="17" spans="1:7" x14ac:dyDescent="0.2">
      <c r="A17" s="527"/>
      <c r="B17" s="531" t="s">
        <v>268</v>
      </c>
      <c r="C17" s="536"/>
      <c r="D17" s="533">
        <v>10</v>
      </c>
      <c r="E17" s="122"/>
      <c r="F17" s="533"/>
      <c r="G17" s="534">
        <v>10</v>
      </c>
    </row>
    <row r="18" spans="1:7" x14ac:dyDescent="0.2">
      <c r="A18" s="527"/>
      <c r="B18" s="531" t="s">
        <v>269</v>
      </c>
      <c r="C18" s="537"/>
      <c r="D18" s="533">
        <v>1</v>
      </c>
      <c r="E18" s="122"/>
      <c r="F18" s="533"/>
      <c r="G18" s="534">
        <v>1</v>
      </c>
    </row>
    <row r="19" spans="1:7" x14ac:dyDescent="0.2">
      <c r="A19" s="527" t="s">
        <v>60</v>
      </c>
      <c r="B19" s="538" t="s">
        <v>270</v>
      </c>
      <c r="C19" s="539"/>
      <c r="D19" s="528">
        <v>1</v>
      </c>
      <c r="E19" s="122"/>
      <c r="F19" s="528">
        <v>1</v>
      </c>
      <c r="G19" s="529">
        <v>2</v>
      </c>
    </row>
    <row r="20" spans="1:7" x14ac:dyDescent="0.2">
      <c r="A20" s="527"/>
      <c r="B20" s="531" t="s">
        <v>271</v>
      </c>
      <c r="C20" s="123"/>
      <c r="D20" s="533"/>
      <c r="E20" s="122"/>
      <c r="F20" s="533">
        <v>1</v>
      </c>
      <c r="G20" s="534"/>
    </row>
    <row r="21" spans="1:7" x14ac:dyDescent="0.2">
      <c r="A21" s="527"/>
      <c r="B21" s="122" t="s">
        <v>272</v>
      </c>
      <c r="C21" s="123"/>
      <c r="D21" s="533">
        <v>1</v>
      </c>
      <c r="E21" s="122"/>
      <c r="F21" s="533"/>
      <c r="G21" s="534"/>
    </row>
    <row r="22" spans="1:7" x14ac:dyDescent="0.2">
      <c r="A22" s="527"/>
      <c r="B22" s="122"/>
      <c r="C22" s="123"/>
      <c r="D22" s="533"/>
      <c r="E22" s="122"/>
      <c r="F22" s="533"/>
      <c r="G22" s="534"/>
    </row>
    <row r="23" spans="1:7" x14ac:dyDescent="0.2">
      <c r="A23" s="527" t="s">
        <v>61</v>
      </c>
      <c r="B23" s="535" t="s">
        <v>273</v>
      </c>
      <c r="C23" s="540"/>
      <c r="D23" s="533"/>
      <c r="E23" s="122"/>
      <c r="F23" s="528">
        <v>1</v>
      </c>
      <c r="G23" s="529">
        <v>1</v>
      </c>
    </row>
    <row r="24" spans="1:7" x14ac:dyDescent="0.2">
      <c r="A24" s="530"/>
      <c r="B24" s="531" t="s">
        <v>274</v>
      </c>
      <c r="C24" s="532"/>
      <c r="D24" s="533"/>
      <c r="E24" s="122"/>
      <c r="F24" s="533"/>
      <c r="G24" s="534"/>
    </row>
    <row r="25" spans="1:7" x14ac:dyDescent="0.2">
      <c r="A25" s="530"/>
      <c r="B25" s="531"/>
      <c r="C25" s="532"/>
      <c r="D25" s="533"/>
      <c r="E25" s="122"/>
      <c r="F25" s="533"/>
      <c r="G25" s="534"/>
    </row>
    <row r="26" spans="1:7" x14ac:dyDescent="0.2">
      <c r="A26" s="527" t="s">
        <v>65</v>
      </c>
      <c r="B26" s="535" t="s">
        <v>275</v>
      </c>
      <c r="C26" s="541"/>
      <c r="D26" s="528">
        <v>1</v>
      </c>
      <c r="E26" s="122"/>
      <c r="F26" s="533"/>
      <c r="G26" s="529">
        <v>1</v>
      </c>
    </row>
    <row r="27" spans="1:7" x14ac:dyDescent="0.2">
      <c r="A27" s="542"/>
      <c r="B27" s="531" t="s">
        <v>276</v>
      </c>
      <c r="C27" s="532"/>
      <c r="D27" s="543"/>
      <c r="E27" s="544"/>
      <c r="F27" s="543"/>
      <c r="G27" s="545"/>
    </row>
    <row r="28" spans="1:7" x14ac:dyDescent="0.2">
      <c r="A28" s="530"/>
      <c r="B28" s="531"/>
      <c r="C28" s="532"/>
      <c r="D28" s="533"/>
      <c r="E28" s="122"/>
      <c r="F28" s="533"/>
      <c r="G28" s="534"/>
    </row>
    <row r="29" spans="1:7" x14ac:dyDescent="0.2">
      <c r="A29" s="527"/>
      <c r="B29" s="538"/>
      <c r="C29" s="546"/>
      <c r="D29" s="533"/>
      <c r="E29" s="122"/>
      <c r="F29" s="533"/>
      <c r="G29" s="534"/>
    </row>
    <row r="30" spans="1:7" ht="13.5" thickBot="1" x14ac:dyDescent="0.25">
      <c r="A30" s="530"/>
      <c r="B30" s="531"/>
      <c r="C30" s="532"/>
      <c r="D30" s="533"/>
      <c r="E30" s="122"/>
      <c r="F30" s="533"/>
      <c r="G30" s="534"/>
    </row>
    <row r="31" spans="1:7" ht="13.5" thickBot="1" x14ac:dyDescent="0.25">
      <c r="A31" s="547"/>
      <c r="B31" s="548" t="s">
        <v>100</v>
      </c>
      <c r="C31" s="549"/>
      <c r="D31" s="550">
        <f>D11+D16+D19+D26</f>
        <v>14</v>
      </c>
      <c r="E31" s="550">
        <v>0</v>
      </c>
      <c r="F31" s="550">
        <f>F11+F16+F19+F23+F26</f>
        <v>6</v>
      </c>
      <c r="G31" s="551">
        <v>20</v>
      </c>
    </row>
  </sheetData>
  <mergeCells count="5">
    <mergeCell ref="C3:E3"/>
    <mergeCell ref="C5:E5"/>
    <mergeCell ref="C6:E6"/>
    <mergeCell ref="B8:C8"/>
    <mergeCell ref="B11:C11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13</vt:i4>
      </vt:variant>
    </vt:vector>
  </HeadingPairs>
  <TitlesOfParts>
    <vt:vector size="13" baseType="lpstr">
      <vt:lpstr>1. melléklet</vt:lpstr>
      <vt:lpstr>2. melléklet </vt:lpstr>
      <vt:lpstr>3. melléklet</vt:lpstr>
      <vt:lpstr>4. melléklet</vt:lpstr>
      <vt:lpstr>5. melléklet</vt:lpstr>
      <vt:lpstr>6. melléklet</vt:lpstr>
      <vt:lpstr>7. melléklet </vt:lpstr>
      <vt:lpstr>8 melléklet</vt:lpstr>
      <vt:lpstr>9. melléklet</vt:lpstr>
      <vt:lpstr>10. melléklet</vt:lpstr>
      <vt:lpstr>11. melléklet</vt:lpstr>
      <vt:lpstr>12. melléklet</vt:lpstr>
      <vt:lpstr>13. melléklet</vt:lpstr>
    </vt:vector>
  </TitlesOfParts>
  <Company>Sümegprága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</dc:creator>
  <cp:lastModifiedBy>Erika</cp:lastModifiedBy>
  <cp:lastPrinted>2018-11-27T08:09:53Z</cp:lastPrinted>
  <dcterms:created xsi:type="dcterms:W3CDTF">2007-06-18T06:49:20Z</dcterms:created>
  <dcterms:modified xsi:type="dcterms:W3CDTF">2019-05-29T11:30:12Z</dcterms:modified>
</cp:coreProperties>
</file>