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45" windowWidth="15195" windowHeight="8370" activeTab="4"/>
  </bookViews>
  <sheets>
    <sheet name="Címrend" sheetId="17" r:id="rId1"/>
    <sheet name="2.sz mell." sheetId="30" r:id="rId2"/>
    <sheet name="3.számú melléklet" sheetId="10" r:id="rId3"/>
    <sheet name="4 sz mell" sheetId="29" r:id="rId4"/>
    <sheet name="5..sz.mell" sheetId="27" r:id="rId5"/>
    <sheet name="6.sz m" sheetId="40" r:id="rId6"/>
    <sheet name="7.sz mell." sheetId="4" r:id="rId7"/>
    <sheet name="8.sz.mell. " sheetId="6" r:id="rId8"/>
    <sheet name="9.sz m" sheetId="25" r:id="rId9"/>
    <sheet name="10.sz.m" sheetId="31" r:id="rId10"/>
    <sheet name="11.sz.m." sheetId="22" r:id="rId11"/>
    <sheet name="12.sz.mell" sheetId="38" r:id="rId12"/>
    <sheet name="13.sz.m." sheetId="33" r:id="rId13"/>
    <sheet name="14.sz m" sheetId="39" r:id="rId14"/>
    <sheet name="15. sz.m." sheetId="23" r:id="rId15"/>
    <sheet name="16.sz.m" sheetId="16" r:id="rId16"/>
    <sheet name="17.sz.m" sheetId="19" r:id="rId17"/>
    <sheet name="18.sz.m." sheetId="37" r:id="rId18"/>
    <sheet name="Munka1" sheetId="41" r:id="rId19"/>
  </sheets>
  <definedNames>
    <definedName name="_xlnm.Print_Area" localSheetId="14">'15. sz.m.'!$A$1:$O$24</definedName>
    <definedName name="_xlnm.Print_Area" localSheetId="2">'3.számú melléklet'!$A$1:$G$51</definedName>
  </definedNames>
  <calcPr calcId="124519"/>
</workbook>
</file>

<file path=xl/calcChain.xml><?xml version="1.0" encoding="utf-8"?>
<calcChain xmlns="http://schemas.openxmlformats.org/spreadsheetml/2006/main">
  <c r="C22" i="16"/>
  <c r="M21" i="23"/>
  <c r="J21"/>
  <c r="I21"/>
  <c r="H21"/>
  <c r="G21"/>
  <c r="F21"/>
  <c r="E21"/>
  <c r="D21"/>
  <c r="C21"/>
  <c r="B21"/>
  <c r="N20"/>
  <c r="N19"/>
  <c r="N18"/>
  <c r="N17"/>
  <c r="N16"/>
  <c r="N15"/>
  <c r="N14"/>
  <c r="M12"/>
  <c r="L12"/>
  <c r="K12"/>
  <c r="J12"/>
  <c r="I12"/>
  <c r="H12"/>
  <c r="G12"/>
  <c r="F12"/>
  <c r="E12"/>
  <c r="D12"/>
  <c r="D22" s="1"/>
  <c r="E22" s="1"/>
  <c r="C12"/>
  <c r="B12"/>
  <c r="N11"/>
  <c r="N10"/>
  <c r="N9"/>
  <c r="N8"/>
  <c r="N7"/>
  <c r="N6"/>
  <c r="N12" s="1"/>
  <c r="N5"/>
  <c r="C9" i="33"/>
  <c r="C10" i="6"/>
  <c r="C8"/>
  <c r="C24" s="1"/>
  <c r="C23" i="4"/>
  <c r="B23"/>
  <c r="C19"/>
  <c r="B19"/>
  <c r="C10"/>
  <c r="C26" s="1"/>
  <c r="B10"/>
  <c r="B26" s="1"/>
  <c r="Q59" i="27"/>
  <c r="P59"/>
  <c r="I59"/>
  <c r="S59" s="1"/>
  <c r="H59"/>
  <c r="S58"/>
  <c r="R58"/>
  <c r="R59" s="1"/>
  <c r="U55"/>
  <c r="T55"/>
  <c r="S55"/>
  <c r="H55"/>
  <c r="F55"/>
  <c r="D55"/>
  <c r="S54"/>
  <c r="R54"/>
  <c r="R55" s="1"/>
  <c r="S53"/>
  <c r="U52"/>
  <c r="T52"/>
  <c r="S52"/>
  <c r="H52"/>
  <c r="S51"/>
  <c r="S50"/>
  <c r="S49"/>
  <c r="S48"/>
  <c r="S47"/>
  <c r="R47"/>
  <c r="R52" s="1"/>
  <c r="R53" s="1"/>
  <c r="U46"/>
  <c r="U53" s="1"/>
  <c r="T46"/>
  <c r="T53" s="1"/>
  <c r="N46"/>
  <c r="N53" s="1"/>
  <c r="H46"/>
  <c r="H53" s="1"/>
  <c r="D46"/>
  <c r="D53" s="1"/>
  <c r="S45"/>
  <c r="R45"/>
  <c r="U44"/>
  <c r="T44"/>
  <c r="S43"/>
  <c r="S44" s="1"/>
  <c r="R43"/>
  <c r="R44" s="1"/>
  <c r="U42"/>
  <c r="U60" s="1"/>
  <c r="U41"/>
  <c r="T41"/>
  <c r="R41"/>
  <c r="Q41"/>
  <c r="P41"/>
  <c r="P42" s="1"/>
  <c r="O41"/>
  <c r="N41"/>
  <c r="M41"/>
  <c r="L41"/>
  <c r="L42" s="1"/>
  <c r="K41"/>
  <c r="J41"/>
  <c r="I41"/>
  <c r="H41"/>
  <c r="G41"/>
  <c r="F41"/>
  <c r="E41"/>
  <c r="D41"/>
  <c r="D42" s="1"/>
  <c r="S40"/>
  <c r="S39"/>
  <c r="S38"/>
  <c r="S37"/>
  <c r="S36"/>
  <c r="S35"/>
  <c r="S41" s="1"/>
  <c r="U34"/>
  <c r="T34"/>
  <c r="T42" s="1"/>
  <c r="T60" s="1"/>
  <c r="R34"/>
  <c r="R42" s="1"/>
  <c r="R60" s="1"/>
  <c r="P34"/>
  <c r="O34"/>
  <c r="N34"/>
  <c r="N42" s="1"/>
  <c r="M34"/>
  <c r="L34"/>
  <c r="K34"/>
  <c r="J34"/>
  <c r="J42" s="1"/>
  <c r="H34"/>
  <c r="H42" s="1"/>
  <c r="F34"/>
  <c r="F42" s="1"/>
  <c r="E34"/>
  <c r="D34"/>
  <c r="S33"/>
  <c r="R33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S34" s="1"/>
  <c r="S42" s="1"/>
  <c r="S60" s="1"/>
  <c r="R7"/>
  <c r="N21" i="29"/>
  <c r="M21"/>
  <c r="L21"/>
  <c r="K21"/>
  <c r="J21"/>
  <c r="I21"/>
  <c r="H21"/>
  <c r="G21"/>
  <c r="F21"/>
  <c r="E21"/>
  <c r="D21"/>
  <c r="C21"/>
  <c r="P20"/>
  <c r="O20"/>
  <c r="P19"/>
  <c r="O19"/>
  <c r="P18"/>
  <c r="O18"/>
  <c r="P17"/>
  <c r="P21" s="1"/>
  <c r="O17"/>
  <c r="O21" s="1"/>
  <c r="N11"/>
  <c r="M11"/>
  <c r="L11"/>
  <c r="K11"/>
  <c r="J11"/>
  <c r="I11"/>
  <c r="H11"/>
  <c r="G11"/>
  <c r="F11"/>
  <c r="E11"/>
  <c r="D11"/>
  <c r="C11"/>
  <c r="F48" i="10"/>
  <c r="F50" s="1"/>
  <c r="E48"/>
  <c r="E50" s="1"/>
  <c r="D48"/>
  <c r="D50" s="1"/>
  <c r="E38"/>
  <c r="D38"/>
  <c r="F24"/>
  <c r="F26" s="1"/>
  <c r="E24"/>
  <c r="E26" s="1"/>
  <c r="D24"/>
  <c r="D26" s="1"/>
  <c r="F79" i="30"/>
  <c r="E79"/>
  <c r="F75"/>
  <c r="F85" s="1"/>
  <c r="E75"/>
  <c r="E85" s="1"/>
  <c r="F60"/>
  <c r="E60"/>
  <c r="F55"/>
  <c r="E55"/>
  <c r="F50"/>
  <c r="E50"/>
  <c r="F39"/>
  <c r="E39"/>
  <c r="E32"/>
  <c r="F28"/>
  <c r="F61" s="1"/>
  <c r="E28"/>
  <c r="E61" s="1"/>
  <c r="N21" i="23" l="1"/>
  <c r="F22"/>
  <c r="V9" i="38" l="1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E11" i="25"/>
  <c r="C12" i="19"/>
  <c r="E12" i="22"/>
  <c r="D12"/>
  <c r="C12"/>
  <c r="E15" i="25"/>
</calcChain>
</file>

<file path=xl/comments1.xml><?xml version="1.0" encoding="utf-8"?>
<comments xmlns="http://schemas.openxmlformats.org/spreadsheetml/2006/main">
  <authors>
    <author>Kadarkút PM. Hivatal</author>
  </authors>
  <commentList>
    <comment ref="A43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<sst xmlns="http://schemas.openxmlformats.org/spreadsheetml/2006/main" count="647" uniqueCount="504">
  <si>
    <t>I.</t>
  </si>
  <si>
    <t>II.</t>
  </si>
  <si>
    <t>Intézmény</t>
  </si>
  <si>
    <t>Szakfeladat</t>
  </si>
  <si>
    <t>Céltartalék</t>
  </si>
  <si>
    <t>Összesen:</t>
  </si>
  <si>
    <t>Saját bevételek</t>
  </si>
  <si>
    <t>1.</t>
  </si>
  <si>
    <t>2.</t>
  </si>
  <si>
    <t>3.</t>
  </si>
  <si>
    <t>4.</t>
  </si>
  <si>
    <t>5.</t>
  </si>
  <si>
    <t>Fejlesztési célú átvett pénzeszközök</t>
  </si>
  <si>
    <t>III.</t>
  </si>
  <si>
    <t>Kölcsönvisszatérítés</t>
  </si>
  <si>
    <t>IV.</t>
  </si>
  <si>
    <t>Pénzmaradvány</t>
  </si>
  <si>
    <t>MINDÖSSZESEN:</t>
  </si>
  <si>
    <t>Dologi kiadások</t>
  </si>
  <si>
    <t xml:space="preserve">Eredeti ei. </t>
  </si>
  <si>
    <t>Fejlesztés</t>
  </si>
  <si>
    <t>Hiteltörlesztés</t>
  </si>
  <si>
    <t>Összesen</t>
  </si>
  <si>
    <t>Kiemelt előirányzatok</t>
  </si>
  <si>
    <t>Működési célú saját bevétel</t>
  </si>
  <si>
    <t>Működési célú átvett pénzeszköz</t>
  </si>
  <si>
    <t xml:space="preserve">               -ebből OEP-től átvett</t>
  </si>
  <si>
    <t>Működési célú hitelfelvétel</t>
  </si>
  <si>
    <t>Működési célú bevételek összesen:</t>
  </si>
  <si>
    <t>Felhalmozási és tőkejellegű bevétel</t>
  </si>
  <si>
    <t>Felhalmozási célú átvett pénzeszköz</t>
  </si>
  <si>
    <t>Felhalmozási célú költségvetési támogatás</t>
  </si>
  <si>
    <t>Fejlesztési hitel</t>
  </si>
  <si>
    <t>Felhalmozási pénzmaradvány</t>
  </si>
  <si>
    <t>Felhalmozási célú bevételek összesen:</t>
  </si>
  <si>
    <t>BEVÉTELI ELŐIRÁNYZAT MINDÖSSZESEN:</t>
  </si>
  <si>
    <t>Személyi juttatások</t>
  </si>
  <si>
    <t>Munkaadókat terhelő járulékok</t>
  </si>
  <si>
    <t>Működési célú pénzeszközátadás, támogatás</t>
  </si>
  <si>
    <t>Működési célú kiadások összesen:</t>
  </si>
  <si>
    <t>Felújítás - áfával</t>
  </si>
  <si>
    <t>Fejlesztés - áfával</t>
  </si>
  <si>
    <t xml:space="preserve">Felhalmozási célú kölcsönnyújtás </t>
  </si>
  <si>
    <t>Felhalmozási célú kiadások összesen:</t>
  </si>
  <si>
    <t>KIADÁSI ELŐIRÁNYZAT MINDÖSSZESEN:</t>
  </si>
  <si>
    <t>KIMUTATÁS</t>
  </si>
  <si>
    <t>MŰKÖDÉSI ÁTADÁS</t>
  </si>
  <si>
    <t>Nem kötelező feladatokhoz támogatás</t>
  </si>
  <si>
    <t>Cím</t>
  </si>
  <si>
    <t>Kedvezmények miatti csökkentés:</t>
  </si>
  <si>
    <t>Kedvezmények miatti csökkentés</t>
  </si>
  <si>
    <t>Mentességek miatti csökkentés:</t>
  </si>
  <si>
    <t>Helyi adónál, gépjárműadónál biztosított kedvezmény, mentesség összege adónemenként:</t>
  </si>
  <si>
    <t>Kommunális adó</t>
  </si>
  <si>
    <t>Tervezett bevétel összesen:</t>
  </si>
  <si>
    <t>Gépjárműadó</t>
  </si>
  <si>
    <t>Közvetett támogatás összesen:</t>
  </si>
  <si>
    <t>Ellátottak térítési díjának, ill. kártérítésének méltányossági alapon történő elengedése:</t>
  </si>
  <si>
    <t>Térítési díj támogatás</t>
  </si>
  <si>
    <t>Helyiségek, eszközök hasznosításából származó bevételből nyújtott kedvezmény, mentesség:</t>
  </si>
  <si>
    <t>Lakosság részére lakásépítéshez, lakásfelújításhoz nyújtott kölcsönök elengedése: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</si>
  <si>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</si>
  <si>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</si>
  <si>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</si>
  <si>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</si>
  <si>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</si>
  <si>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</si>
  <si>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</si>
  <si>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</si>
  <si>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</si>
  <si>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</si>
  <si>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</si>
  <si>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</si>
  <si>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</si>
  <si>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</si>
  <si>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</si>
  <si>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</si>
  <si>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Kadarkút Város Önkormányzatának címrendje</t>
  </si>
  <si>
    <t>Helyiségek bérbeadása, hasznosítása (………... ingatlanok):</t>
  </si>
  <si>
    <t>Városi Könyvtár</t>
  </si>
  <si>
    <t>Könyvtár</t>
  </si>
  <si>
    <t>Sajátos működési bevétel</t>
  </si>
  <si>
    <t>Működési célú költségvetési támogatás és SZJA</t>
  </si>
  <si>
    <t>Működési célú pénzmaradvány</t>
  </si>
  <si>
    <t>Sajátos felhalmozási és tőkejellegű bevétel</t>
  </si>
  <si>
    <t>Felhalmozási célú kölcsöntörlesztés</t>
  </si>
  <si>
    <t>Szociális juttatások</t>
  </si>
  <si>
    <t>Rendszeres szociális segély</t>
  </si>
  <si>
    <t>Közfoglalkoztatás</t>
  </si>
  <si>
    <t>adatok e Ft-ban</t>
  </si>
  <si>
    <t>Lakossági kamatmentes kölcsön</t>
  </si>
  <si>
    <t>Projekt megnevezése</t>
  </si>
  <si>
    <t>Előirányzat e Ft-ban</t>
  </si>
  <si>
    <t>Bevétel</t>
  </si>
  <si>
    <t>Támogatási igény</t>
  </si>
  <si>
    <t>Kiadás</t>
  </si>
  <si>
    <t>Önerő</t>
  </si>
  <si>
    <t>ÖSSZESEN</t>
  </si>
  <si>
    <t>adatok eFt-ban</t>
  </si>
  <si>
    <t>MEGNEVEZÉS</t>
  </si>
  <si>
    <t>Sportegyesület támogatása</t>
  </si>
  <si>
    <t>Szabadidősport támogatás</t>
  </si>
  <si>
    <t>Népdalkör</t>
  </si>
  <si>
    <t>Kötelező feladatokhoz támogatás</t>
  </si>
  <si>
    <t>Hulladékkezelési rekultivációs program</t>
  </si>
  <si>
    <t>MINDÖSSZESEN :</t>
  </si>
  <si>
    <t>Megnevezés</t>
  </si>
  <si>
    <t>Város-és közsséggazdálkodás</t>
  </si>
  <si>
    <t>Labor</t>
  </si>
  <si>
    <t>Védőnői szolgálat</t>
  </si>
  <si>
    <t>Igazgatási tevékenység</t>
  </si>
  <si>
    <t>Művelődési Ház</t>
  </si>
  <si>
    <t>Művelődési Ház összesen:</t>
  </si>
  <si>
    <t>Könyvtár összesen:</t>
  </si>
  <si>
    <t>LÉTSZÁMKERET ÖSSZESEN</t>
  </si>
  <si>
    <t>Európai Uniós forrásból</t>
  </si>
  <si>
    <t>Nem Európai Uniós forrásból</t>
  </si>
  <si>
    <t>Európai Uniós támogatás</t>
  </si>
  <si>
    <t>Nem Európai Uniós támogatás</t>
  </si>
  <si>
    <t xml:space="preserve">Bevételi előirányzatok </t>
  </si>
  <si>
    <t>Kiadási előirányzatok</t>
  </si>
  <si>
    <t>Tartalék</t>
  </si>
  <si>
    <t>BEVÉTEL</t>
  </si>
  <si>
    <t>KIADÁS</t>
  </si>
  <si>
    <t>ÖSSZES        BEVÉTEL</t>
  </si>
  <si>
    <t>MINDÖSSZESEN</t>
  </si>
  <si>
    <t>Kadarkút Város Önkormányzat Európai Uniós támogatással megvalósuló programok, projektek bevételeiről és kiadásairól</t>
  </si>
  <si>
    <t>SZF.</t>
  </si>
  <si>
    <t>TARTALÉK</t>
  </si>
  <si>
    <t>Helyi utak karbantartása</t>
  </si>
  <si>
    <t>Saját vagy bérelt ingatlan hasznosítás</t>
  </si>
  <si>
    <t>Város és közsséggazdálkodás</t>
  </si>
  <si>
    <t>KSS-774 busz üzemeltetése</t>
  </si>
  <si>
    <t>Települési vízellátás</t>
  </si>
  <si>
    <t>Köztemető fenntartás</t>
  </si>
  <si>
    <t>Közvilágítás</t>
  </si>
  <si>
    <t>Háziorvosi szolgálat</t>
  </si>
  <si>
    <t>Települési hulladékkezelés</t>
  </si>
  <si>
    <t>Nyugdíjas népdalkör</t>
  </si>
  <si>
    <t>Szkanderszakosztály</t>
  </si>
  <si>
    <t>Máshova nem sorolt sporttevékenység</t>
  </si>
  <si>
    <t>Lakásfenntartási normatív támogatás</t>
  </si>
  <si>
    <t>Méltányossági(helyi) ápolási díj</t>
  </si>
  <si>
    <t>BURSA</t>
  </si>
  <si>
    <t>Átmeneti segély</t>
  </si>
  <si>
    <t>Temetési segély</t>
  </si>
  <si>
    <t>Közgyógyellátás</t>
  </si>
  <si>
    <t>Köztemetés</t>
  </si>
  <si>
    <t>Óvodáztatási támogatás</t>
  </si>
  <si>
    <t>Gyermekvédelmi kedvezmény</t>
  </si>
  <si>
    <t>Általános tartalék</t>
  </si>
  <si>
    <t>TÁMOP 3.2.3-08/1-2009-0034 Élethosszig tanulás (Műv.Ház)</t>
  </si>
  <si>
    <t>SZEMÉLYI JUTTATÁS</t>
  </si>
  <si>
    <t>MŰKÖDÉSI ELŐIRÁNYZAT CSOPORT</t>
  </si>
  <si>
    <t>CÍM</t>
  </si>
  <si>
    <t>ÖSSZES        KIADÁS</t>
  </si>
  <si>
    <t>PÉNZ-MARADVÁNY</t>
  </si>
  <si>
    <t>MUNK.TERH. JÁRULÉK</t>
  </si>
  <si>
    <t>DOLOGI</t>
  </si>
  <si>
    <t>BEVÉTELEK ÖSSZESEN</t>
  </si>
  <si>
    <t>1. SZEMÉLYI JUTTATÁS</t>
  </si>
  <si>
    <t>2. MUNK. TERH. JÁRULÉK</t>
  </si>
  <si>
    <t>3. DOLOGI     KIADÁS</t>
  </si>
  <si>
    <t>6. TARTALÉK</t>
  </si>
  <si>
    <t>8.</t>
  </si>
  <si>
    <t>S.</t>
  </si>
  <si>
    <t>adatok ezer Ft-ban</t>
  </si>
  <si>
    <t>BEVÉTELEK</t>
  </si>
  <si>
    <t>Kamatbevételek</t>
  </si>
  <si>
    <t>Intézményi működési bevételek összesen:</t>
  </si>
  <si>
    <t>Iparűzési adó</t>
  </si>
  <si>
    <t>Pótlékok és bírságok</t>
  </si>
  <si>
    <t>Pénzmaradvány összesen:</t>
  </si>
  <si>
    <t>BEVÉTELEK ÖSSZESEN:</t>
  </si>
  <si>
    <t>KIADÁSOK</t>
  </si>
  <si>
    <t>Működési kiadások</t>
  </si>
  <si>
    <t>Munkáltatót terhelő járulékok</t>
  </si>
  <si>
    <t>Működési kiadások összesen:</t>
  </si>
  <si>
    <t>Tartalékok összesen:</t>
  </si>
  <si>
    <t>Felhalmozási kiadások</t>
  </si>
  <si>
    <t>Beruházás</t>
  </si>
  <si>
    <t>KIADÁSOK ÖSSZESEN:</t>
  </si>
  <si>
    <t>Működési célú</t>
  </si>
  <si>
    <t>Felhalmozási célú</t>
  </si>
  <si>
    <t>Lízingdíjak</t>
  </si>
  <si>
    <t>Gépek, berendezések, felszerelések vásárlása</t>
  </si>
  <si>
    <t>Lízingdíjak kamata</t>
  </si>
  <si>
    <t>Kamatfizetés</t>
  </si>
  <si>
    <t>Finanszírozási műveletek</t>
  </si>
  <si>
    <t>Fejl.</t>
  </si>
  <si>
    <t>Műk.</t>
  </si>
  <si>
    <t xml:space="preserve"> Működési bevételek</t>
  </si>
  <si>
    <t>Munkaadói járulék</t>
  </si>
  <si>
    <t>Dologi kiadás</t>
  </si>
  <si>
    <t>Tartalékok</t>
  </si>
  <si>
    <t>KIADÁSOK ÖSSZESEN</t>
  </si>
  <si>
    <t>BEV-KIAD. EGYENLEGE</t>
  </si>
  <si>
    <t>NEM KÖTELEZŐ FELADATOK ÖSSZESEN</t>
  </si>
  <si>
    <t>KÖTELEZŐ FELADATOK ÖSSZESEN</t>
  </si>
  <si>
    <t>MŰV.HÁZ ÖSSZESEN</t>
  </si>
  <si>
    <t xml:space="preserve">Művelődési Ház pályázati önerő </t>
  </si>
  <si>
    <t>Céltartalék összesen</t>
  </si>
  <si>
    <t>eFt</t>
  </si>
  <si>
    <t>KÖNYVTÁR ÖSSZESEN</t>
  </si>
  <si>
    <t>11. FEJLESZTÉS</t>
  </si>
  <si>
    <t>Rendőrségi gépjármű üzemeltetés</t>
  </si>
  <si>
    <t>Kamatmentes szociális kölcsön</t>
  </si>
  <si>
    <t>1.Európai Uniós támogatásokból megvalósuló fejlesztések</t>
  </si>
  <si>
    <t xml:space="preserve"> FEJLESZTÉSEK ÖSSZESEN</t>
  </si>
  <si>
    <t>FEJLESZTÉSEK</t>
  </si>
  <si>
    <t>Beruházás áfaja</t>
  </si>
  <si>
    <t>Gépjárműadó 40%</t>
  </si>
  <si>
    <t>Hozzájárulás pénzbeni szoc.feladatokhoz</t>
  </si>
  <si>
    <t>Szociális és gyerekjóléti feladatok</t>
  </si>
  <si>
    <t>Viziközmű társ.átvett péneszköz</t>
  </si>
  <si>
    <t>Függő átfutó,kiegyenelítő bevételek</t>
  </si>
  <si>
    <t>Függő,átfutó,kiegyenlítő kiadások</t>
  </si>
  <si>
    <t>Polgárm.önk.képviselők feladatok</t>
  </si>
  <si>
    <t>Gyermekétkeztetés</t>
  </si>
  <si>
    <t>FHT</t>
  </si>
  <si>
    <t>ÖNKORMÁNYZAT</t>
  </si>
  <si>
    <t>Ifjusági klub</t>
  </si>
  <si>
    <t>Felhalm. és tőke jellegű bev.( konc.essziós díj)</t>
  </si>
  <si>
    <t>KEOP-7.1.2.-0-0009támogatás</t>
  </si>
  <si>
    <t>Viziközműtársulattól átvett pénzeszk.csatornához</t>
  </si>
  <si>
    <t>Csatorna forditott áfa bevétel</t>
  </si>
  <si>
    <t>KEOP-7.1.2.-0-2009 Csatornaberuházás</t>
  </si>
  <si>
    <t>Önkormányzat összesen:</t>
  </si>
  <si>
    <t>Étkeztetés</t>
  </si>
  <si>
    <t>Kadarkút Város Önkormányzata</t>
  </si>
  <si>
    <t>KEOP-7.1.2.0.-2009 Csatorna</t>
  </si>
  <si>
    <t>KEOP 7.1.2.-0-2009 Csatorna  beruházás</t>
  </si>
  <si>
    <t>Közhatalmi bevételek</t>
  </si>
  <si>
    <t>KÖZHATALMI BEVÉTEL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</si>
  <si>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</si>
  <si>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</si>
  <si>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</si>
  <si>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</si>
  <si>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</si>
  <si>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</si>
  <si>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</si>
  <si>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</si>
  <si>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</si>
  <si>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</si>
  <si>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</si>
  <si>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</si>
  <si>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</si>
  <si>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</si>
  <si>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</si>
  <si>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</si>
  <si>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</si>
  <si>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</si>
  <si>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</si>
  <si>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</si>
  <si>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</si>
  <si>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</si>
  <si>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</si>
  <si>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</si>
  <si>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</si>
  <si>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Osztelék, koncessziós díj, hozambevétel</t>
  </si>
  <si>
    <t>Bírság, pótlék- és díjbevétel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</si>
  <si>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</si>
  <si>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Jogszabály alapján alanyi jogon járó, illetve normatív támogatások:</t>
  </si>
  <si>
    <t>Foglalkoztatást helyettesítő támogatás</t>
  </si>
  <si>
    <t>Rendszeres gyermekvédelmi kedvezmény</t>
  </si>
  <si>
    <t>Lakásfenntartási támogatás</t>
  </si>
  <si>
    <t>Jogszabály alapján folyósított támogatás összesen:</t>
  </si>
  <si>
    <t>Helyi önkormányzati rendelet alapján folyósított támogatások:</t>
  </si>
  <si>
    <t>Méltányossági ápolási díj</t>
  </si>
  <si>
    <t>Közgyógyellátás (méltányossági)</t>
  </si>
  <si>
    <t>BURSA támogatás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</si>
  <si>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</si>
  <si>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</si>
  <si>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</si>
  <si>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</si>
  <si>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</si>
  <si>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</si>
  <si>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</si>
  <si>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</t>
  </si>
  <si>
    <t>Kadarkút</t>
  </si>
  <si>
    <t>Többcélú kistérségi társulás:</t>
  </si>
  <si>
    <t>A hozzájárulások és támogatások összesítése (aktuális összeg):</t>
  </si>
  <si>
    <t>Jogcím</t>
  </si>
  <si>
    <t>Összeg</t>
  </si>
  <si>
    <t>No.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</si>
  <si>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</si>
  <si>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</si>
  <si>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</si>
  <si>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</si>
  <si>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</si>
  <si>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I.1.c)</t>
  </si>
  <si>
    <t>I.1.c) Beszámítás összege</t>
  </si>
  <si>
    <t>I. ÁLTALÁNOS FELADATOK TÁMOGATÁSA ÖSSZESEN</t>
  </si>
  <si>
    <t>II.1</t>
  </si>
  <si>
    <t>Óvodapedagógusok támogatása</t>
  </si>
  <si>
    <t>Segítők támogatása</t>
  </si>
  <si>
    <t>II.2. Óvodaműködtetési támogatás</t>
  </si>
  <si>
    <t>Óvodaműködtetési támogatás - 4 hónap</t>
  </si>
  <si>
    <t>II. TELEPÜLÉSI ÖNKORMÁNYZATOK KÖZNEVELÉSI ÉS GYERMEKÉTKEZTETÉSI FELADATAINAK TÁMOGATÁSA ÖSSZESEN</t>
  </si>
  <si>
    <t>Szociális és gyermekléti alapszolgáltatások általános feladatai</t>
  </si>
  <si>
    <t>Időskorúak nappali intézményi ellátása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</si>
  <si>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</si>
  <si>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</si>
  <si>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</si>
  <si>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</si>
  <si>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id.Kapoli Antal Művelődési Központ</t>
  </si>
  <si>
    <t>Kadarkti Közös Önkormányzati Hivatal</t>
  </si>
  <si>
    <t>Kadarkút Város Önkormányzat 2014. évi bevételei és kiadásai alakulásáról</t>
  </si>
  <si>
    <t>2014.évi er.ei.</t>
  </si>
  <si>
    <t>Működési c.támogatások Áht.-n belülről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</si>
  <si>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</si>
  <si>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</si>
  <si>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</si>
  <si>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</si>
  <si>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</si>
  <si>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Köznevelési feladatok támogatása</t>
  </si>
  <si>
    <t>Közművelődési feladatok támogatása</t>
  </si>
  <si>
    <t>Gyermekétkeztetési feladatok támogatása</t>
  </si>
  <si>
    <t>Egyéb működési célú támogatások(jp.visszaigénylés)</t>
  </si>
  <si>
    <t>Működési bevétel TB alapoktól</t>
  </si>
  <si>
    <t>Működési bevétel Munkaügyi Központtól</t>
  </si>
  <si>
    <t>Működési bevétel Megyei Könyvtártól</t>
  </si>
  <si>
    <t>Működési bevétel helyi Önkormányzatoktól</t>
  </si>
  <si>
    <t>Felhalmozási c.bevétel Áht.-n belülről</t>
  </si>
  <si>
    <t xml:space="preserve">Keop-7.1.2.-0-2009 Csatorna támogatás </t>
  </si>
  <si>
    <t>Felhalmozási c.bevétel Áht.-n belülről összesen:</t>
  </si>
  <si>
    <t>Egyéb közhatalmi bevételek</t>
  </si>
  <si>
    <t>Közhatalmi bevételek összesen</t>
  </si>
  <si>
    <t>Készletértékesítés</t>
  </si>
  <si>
    <t>Szolgáltatások bevétele</t>
  </si>
  <si>
    <t>Egyéb működési bevétel</t>
  </si>
  <si>
    <t>Tulajdonosi bevételek</t>
  </si>
  <si>
    <t>Közvetített szolgáltatások bevétele</t>
  </si>
  <si>
    <t>Kiszámlázott áfa bevétel</t>
  </si>
  <si>
    <t>Áfa visszatérítése</t>
  </si>
  <si>
    <t>Működési bevételek összesen:</t>
  </si>
  <si>
    <t>Intézményi ellátási díjak</t>
  </si>
  <si>
    <t>Felhalmozási célú átvett pénzeszközök</t>
  </si>
  <si>
    <t>Lakossági kölcsöntörlesztés</t>
  </si>
  <si>
    <t>Felhalmozási c.átvett pénzeszközök összesen:</t>
  </si>
  <si>
    <t>Likvidhitel igénybevétel</t>
  </si>
  <si>
    <t>Maradvány igénybevétel</t>
  </si>
  <si>
    <t xml:space="preserve">2014.év er.ei. </t>
  </si>
  <si>
    <t>Ellátottak pénzbeni juttatásai</t>
  </si>
  <si>
    <t xml:space="preserve">Műk.célú pénzeszk átadás Áht belülre </t>
  </si>
  <si>
    <t xml:space="preserve">Műk.célú pénzeszk átadás Áht kivűlre </t>
  </si>
  <si>
    <t>2013.évi eredeti ei.</t>
  </si>
  <si>
    <t>2014. évi eredeti előirányzat</t>
  </si>
  <si>
    <t>2013.er.ei.</t>
  </si>
  <si>
    <t>2014.er.ei</t>
  </si>
  <si>
    <t>Felhalmozási átadás lakosságnak</t>
  </si>
  <si>
    <t>Kadarkúti Közös Önkormányzati  Hivatal</t>
  </si>
  <si>
    <t>id.Kapoli Antal Művelődési Ház</t>
  </si>
  <si>
    <t>MŰKÖDÉSI BEVÉTEL</t>
  </si>
  <si>
    <t>MŰKÖDÉSI  TÁMOGATÁSOK</t>
  </si>
  <si>
    <t>HITELFELVÉTEL</t>
  </si>
  <si>
    <t>EGYÉB MŰKÖDÉSI KIADÁSOK</t>
  </si>
  <si>
    <t>ELLÁTOTTAK PÉNZBENI JUTTATÁSAI</t>
  </si>
  <si>
    <t>Kadarkút Város Önkormányzat 2014.évi kiadásai szakfeladatonkénti bontásban</t>
  </si>
  <si>
    <t>4. MŰKÖDÉSIC. ÁTADOTT PÉNZESZK.</t>
  </si>
  <si>
    <t>5.ELLÁTOTTAK PÉNZBENI PÉNZBENI  JUTTATÁSAI</t>
  </si>
  <si>
    <t>Zöldterület gazdálkodásk</t>
  </si>
  <si>
    <t>Finanszirozás Óvodafennt.Társulás</t>
  </si>
  <si>
    <t>Finanszírozás  Szaszk fenntartó Társulás</t>
  </si>
  <si>
    <t>KÖZÖS ÖNKORMÁNYZATI HIVATAL</t>
  </si>
  <si>
    <t>id.KAPOLI ANTAL VELŐDÉSI HÁZ</t>
  </si>
  <si>
    <t>A helyi önkormányzatok központilag szabályzott bevételei 2014. évben</t>
  </si>
  <si>
    <t>Lakos 2013.jan.1.</t>
  </si>
  <si>
    <t>I.1.a) Önkormányzati hivatal működésének támogatása 15,58 fő</t>
  </si>
  <si>
    <t>I.1c</t>
  </si>
  <si>
    <t xml:space="preserve"> Egyéb  önkormányzati feladatok támogatása</t>
  </si>
  <si>
    <t>II.Egyes Köznevelési feladatok támogatása</t>
  </si>
  <si>
    <t>Óvodapedagógusok 8 havi támogatása 13,3 fő</t>
  </si>
  <si>
    <t>Óvodapedagógusok 4 havi támogatása 8,4 fő</t>
  </si>
  <si>
    <t>Segítők 8 havi támogatása 7 fő</t>
  </si>
  <si>
    <t>Segítők 4 havi támogatása 5 fő</t>
  </si>
  <si>
    <t>Óvodaműködtetési támogatás - 8 hónap 143 fő</t>
  </si>
  <si>
    <t>III.5.a Gyermekétkeztetés támogatása</t>
  </si>
  <si>
    <t>A finanszirozás szemp.elismert dolgozók bertámog. 11,72 fő</t>
  </si>
  <si>
    <t>Gyerekétkeztetés üzemeltetési támogatása</t>
  </si>
  <si>
    <t>III.2. Hozzájárulás a pénzbeli szociális ellátásokhoz- beszámítás összege</t>
  </si>
  <si>
    <t>Szociális étkeztetés 120 fő</t>
  </si>
  <si>
    <t>Házi segítségnyújtás  35 fő</t>
  </si>
  <si>
    <t>Helyi önkormányzatok és többcélú kistérségi társulások egyes költségvetési kapcsolatokból számított bevételei összesen)</t>
  </si>
  <si>
    <t xml:space="preserve">          Kadarkút Város Önkormányzatának 2014. évi felhalmozási bevételei</t>
  </si>
  <si>
    <t>Védőnői szolgálat kisértékű eszközbeszerzés</t>
  </si>
  <si>
    <t>Város és Községgazd. kisértékű eszközbeszerzés</t>
  </si>
  <si>
    <t>Kazánbeszerzés Fő u 24</t>
  </si>
  <si>
    <t>Szolgálati lakások tetőcsere</t>
  </si>
  <si>
    <t>Közös Hivatal eszközbeszerzés</t>
  </si>
  <si>
    <t>Művelődési Ház kisértékű eszközbeszerzés</t>
  </si>
  <si>
    <t>Konyha eszközpótlás,számitógép beszerzés</t>
  </si>
  <si>
    <t>Kadarkút Város Önkormányzat 2014. évi létszámkerete szakfeladatonkénti bontásban</t>
  </si>
  <si>
    <t>2014.évi nyitó létszám ( fő)</t>
  </si>
  <si>
    <t>Igazgatás (polgármester)</t>
  </si>
  <si>
    <t>Közös Önkormányzati Hivatal összesen:</t>
  </si>
  <si>
    <t>Közös Önkormányzati Hivatal</t>
  </si>
  <si>
    <t>Kadarkút Város Önkormányzat 2014.évi közfoglalkoztatási létszámkerete</t>
  </si>
  <si>
    <t>Téli Közfoglalkoztatás(képzéssel)</t>
  </si>
  <si>
    <t>43 fő</t>
  </si>
  <si>
    <t>2013.11.01-2014.04.30</t>
  </si>
  <si>
    <t>Start munkaprogram</t>
  </si>
  <si>
    <t>6 fő</t>
  </si>
  <si>
    <t>2013.03.01-2014.02.28</t>
  </si>
  <si>
    <t>Téli közfoglalkoztatás(képzés nélkül)</t>
  </si>
  <si>
    <t>4 fő</t>
  </si>
  <si>
    <t>2013.12.31-2014.04.30</t>
  </si>
  <si>
    <t xml:space="preserve">2014.évben </t>
  </si>
  <si>
    <t>Kadarkút Város Önkormányzat 2014. évi céltartaléka</t>
  </si>
  <si>
    <t>Vízmű toronyfúrás koncessziós díjból</t>
  </si>
  <si>
    <r>
      <t xml:space="preserve">Az Önkormányzat 2014.évi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</si>
  <si>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Kadarkút Város Önkormányzatának többéves kihatással járó kiadásairól
kihatással járó várható kötelezettségeiről</t>
  </si>
  <si>
    <t xml:space="preserve">                                 járó kiadásairól</t>
  </si>
  <si>
    <t>Nemleges</t>
  </si>
  <si>
    <t xml:space="preserve"> Működési c.támogatások Áht.belülről</t>
  </si>
  <si>
    <t>Felhalmozási tám.Áht belülről</t>
  </si>
  <si>
    <t>Működési bevételek</t>
  </si>
  <si>
    <t>Felh.c.átvett pénzeszközök</t>
  </si>
  <si>
    <t>ottak pénzbeni juttatása</t>
  </si>
  <si>
    <t>Egyéb működési kiadások</t>
  </si>
  <si>
    <t>Kadarkút Város Önkormányzat által biztosított közvetlen támogatások 2014. évben</t>
  </si>
  <si>
    <t>Fogászati  és hétvégi ügyelet</t>
  </si>
  <si>
    <t>Vizitársulatoknak átadás</t>
  </si>
  <si>
    <t>Szövetségek,társulások átadás</t>
  </si>
  <si>
    <t>Zselici lámpások átadás</t>
  </si>
  <si>
    <t>Kadarkút Város Önkormányzata által nyútott közvetett támogatásokról 2014.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</si>
  <si>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2014.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</si>
  <si>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Városnap</t>
  </si>
  <si>
    <t xml:space="preserve">Intézményi ellátási díjak </t>
  </si>
  <si>
    <t>Ilyen kedvezmény nyújtását a 2014. évi költségvetésben nem terveztük.</t>
  </si>
  <si>
    <t>Gyermekétkeztetés üzemeltetési támogatása</t>
  </si>
  <si>
    <t>Lakott külterület támogatás</t>
  </si>
  <si>
    <t>1.sz. melléklet a   2/ 2014. ( II  .6.  ) számú rendelethez</t>
  </si>
  <si>
    <t>2.sz. melléklet a   2/ 2014. (II .6. ) számú rendelethez</t>
  </si>
  <si>
    <t>3. sz. melléklet a   2/ 2014. ( II.6.  ) számú rendelethez</t>
  </si>
  <si>
    <t>4 sz. melléklet a  2 / 2014. (II .6. ) számú rendelethez</t>
  </si>
  <si>
    <t xml:space="preserve">                                                                                       6.sz.melléklet a 2/2014 (II.6.)számú rendelethez</t>
  </si>
  <si>
    <t>7.sz. melléklet a  2 / 2014. (II. 6. ) számú rendelethez</t>
  </si>
  <si>
    <t>8.sz. melléklet a   2/ 2014. (II.6.) számú rendelethez</t>
  </si>
  <si>
    <t>9.sz. melléklet a   2/ 2014. (II.6.  ) számú rendelethez</t>
  </si>
  <si>
    <t>10.sz. melléklet a   2/ 2014. (II.6. ) számú rendelethez</t>
  </si>
  <si>
    <t>11 sz. melléklet a   2/ 2013. (II.6.  ) számú rendelethez</t>
  </si>
  <si>
    <t>12. számú melléklet a 2/2014. (II.6.) sz. rendelethez</t>
  </si>
  <si>
    <t>13.sz. melléklet a   2/ 2013. (II.6. ) számú rendelethez</t>
  </si>
  <si>
    <t>14. sz. melléklet a   2/ 2014 (II.6. ) számú rendelethez</t>
  </si>
  <si>
    <t>15.sz. melléklet a  2 / 2014. (II .6.  ) számú rendelethez</t>
  </si>
  <si>
    <t>16. sz. melléklet a   2/ 2014. (II .6. ) számú rendelethez</t>
  </si>
  <si>
    <t>17.sz. melléklet a   2/ 2014. (II.6. ) számú rendelethez</t>
  </si>
  <si>
    <t>18. sz. melléklet a  2 / 2014. (II  .6.  ) számú rendelethez</t>
  </si>
  <si>
    <t>2014.évi mód.ei.</t>
  </si>
  <si>
    <t>Központosított működési támogatás</t>
  </si>
  <si>
    <t>Helyi önkormányzatok kiegészítő támogatásai</t>
  </si>
  <si>
    <t>Működési bevétel választásokra</t>
  </si>
  <si>
    <t>Központosított felhalmozási támogatás</t>
  </si>
  <si>
    <t>Ingatlanértékesítés</t>
  </si>
  <si>
    <t>Kadarkút Város Önkormányzat 2014. I.félévi bevételei és kiadásai alakulásáról</t>
  </si>
  <si>
    <t>Felhalmozási célú támogatás Áht kívűlre</t>
  </si>
  <si>
    <t>Kadarkút Város Önkormányzatának 
összevont mérlege  2012,2013, 2014. években</t>
  </si>
  <si>
    <t>2014. évi
 módosított előirányzat</t>
  </si>
  <si>
    <t>2014.mód.ei.</t>
  </si>
  <si>
    <t>Kadarkút Város Önkormányzatának működési bevételei és kiadásai 2014.évben</t>
  </si>
  <si>
    <t>Mód.ei.</t>
  </si>
  <si>
    <t xml:space="preserve"> Helyi Önkormányzat</t>
  </si>
  <si>
    <t>LÉTSZÁM (FŐ)</t>
  </si>
  <si>
    <t>er.ei.</t>
  </si>
  <si>
    <t>mód.ei.</t>
  </si>
  <si>
    <t>Országgyűlési és EU parlamenti választások</t>
  </si>
  <si>
    <t>Központosított működési előirányzatok</t>
  </si>
  <si>
    <t>Helyi Önkormányzatok kiegészítő támogatásai</t>
  </si>
  <si>
    <t>Központosított felhalmozási támogatások</t>
  </si>
  <si>
    <t>Közfoglalkoztatás felhalmozási támogatás</t>
  </si>
  <si>
    <t>Felhalmozási célú központosított előirányzat</t>
  </si>
  <si>
    <t>Kadarkút Város Önkormányzatának 
2014. évi felhalmozási kiadásai</t>
  </si>
  <si>
    <t>Vízmű vegyszeradagoloó felújítás</t>
  </si>
  <si>
    <t>Tűzcsapcsere Óvoda utca</t>
  </si>
  <si>
    <t>Keringetőszivattyú, búvárszivattyú,öntözőcső,szerszámok</t>
  </si>
  <si>
    <t>660 l-es szemétgyűjtő edényzet</t>
  </si>
  <si>
    <t>Lakossági közműfejlesztési támogatás</t>
  </si>
  <si>
    <t>Könyvtári érdekeltségnövelő támogatás</t>
  </si>
  <si>
    <t>Nők 40 éves jogviszonyíának megszerzése</t>
  </si>
  <si>
    <t>2 fő</t>
  </si>
  <si>
    <t>2014.05.01.-2015.02.28.</t>
  </si>
  <si>
    <t>Hosszabb időtartalmú közfoglalkoztatás</t>
  </si>
  <si>
    <t>16 fő</t>
  </si>
  <si>
    <t>2014.06.01.-2014.09.30</t>
  </si>
  <si>
    <t>5 fő</t>
  </si>
  <si>
    <t>2014.06.01-2014.07.31.</t>
  </si>
  <si>
    <t>3 fő</t>
  </si>
  <si>
    <t>2014.06.04.-2014.07.31.</t>
  </si>
  <si>
    <t>2014.07.01.-2014.07.31.</t>
  </si>
  <si>
    <t>19 fő</t>
  </si>
  <si>
    <t>2014.07.10.-2014.10.22.</t>
  </si>
  <si>
    <t>15 fő</t>
  </si>
  <si>
    <t>2014.07.14.-2014.08.31.</t>
  </si>
  <si>
    <t>Hosszabb időtartartalmú közfoglalkoztatás</t>
  </si>
  <si>
    <t>1 fő</t>
  </si>
  <si>
    <t>Kistérségi Start mintaprogram</t>
  </si>
  <si>
    <t>2014.05.01.-2014.09.30.</t>
  </si>
  <si>
    <t>2014.03.01.-2014-04.30.</t>
  </si>
  <si>
    <t>2014.08.01.-2014.08.31.</t>
  </si>
  <si>
    <t>Kadarkút Város Önkormányzatának előirányzat felhasználási és likviditási ütemterve 2014. évben</t>
  </si>
  <si>
    <t>Roma nemzetiségi Önkormányzat támogatása</t>
  </si>
  <si>
    <t>Szkanderszövetség támogatása</t>
  </si>
  <si>
    <t>Tűzoltóegyesületnek átadás</t>
  </si>
</sst>
</file>

<file path=xl/styles.xml><?xml version="1.0" encoding="utf-8"?>
<styleSheet xmlns="http://schemas.openxmlformats.org/spreadsheetml/2006/main">
  <numFmts count="1">
    <numFmt numFmtId="164" formatCode="#,##0.000"/>
  </numFmts>
  <fonts count="64">
    <font>
      <sz val="10"/>
      <name val="Arial CE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i/>
      <sz val="12"/>
      <name val="Times New Roman CE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 CE"/>
      <charset val="238"/>
    </font>
    <font>
      <i/>
      <sz val="10"/>
      <name val="Arial CE"/>
      <charset val="238"/>
    </font>
    <font>
      <b/>
      <u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Cambria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Times New Roman CE"/>
      <family val="1"/>
      <charset val="238"/>
    </font>
    <font>
      <b/>
      <sz val="16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4"/>
      <name val="Times New Roman CE"/>
      <charset val="238"/>
    </font>
    <font>
      <b/>
      <sz val="18"/>
      <name val="Times New Roman"/>
      <family val="1"/>
      <charset val="238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sz val="12"/>
      <name val="Arial"/>
      <charset val="238"/>
    </font>
    <font>
      <sz val="10"/>
      <name val="Arial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72"/>
      <name val="Arial CE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0"/>
      <name val="Arial"/>
      <family val="2"/>
    </font>
    <font>
      <b/>
      <u/>
      <sz val="12"/>
      <name val="Times New Roman CE"/>
      <family val="1"/>
      <charset val="238"/>
    </font>
    <font>
      <b/>
      <sz val="18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/>
    <xf numFmtId="9" fontId="1" fillId="0" borderId="0" applyFont="0" applyFill="0" applyBorder="0" applyAlignment="0" applyProtection="0"/>
  </cellStyleXfs>
  <cellXfs count="706">
    <xf numFmtId="0" fontId="0" fillId="0" borderId="0" xfId="0"/>
    <xf numFmtId="0" fontId="4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2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6" fillId="0" borderId="0" xfId="0" applyFont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/>
    <xf numFmtId="0" fontId="12" fillId="0" borderId="3" xfId="0" applyFont="1" applyFill="1" applyBorder="1"/>
    <xf numFmtId="3" fontId="12" fillId="0" borderId="4" xfId="0" applyNumberFormat="1" applyFont="1" applyFill="1" applyBorder="1"/>
    <xf numFmtId="0" fontId="12" fillId="0" borderId="5" xfId="0" applyFont="1" applyFill="1" applyBorder="1"/>
    <xf numFmtId="3" fontId="12" fillId="0" borderId="6" xfId="0" applyNumberFormat="1" applyFont="1" applyFill="1" applyBorder="1"/>
    <xf numFmtId="0" fontId="12" fillId="0" borderId="7" xfId="0" applyFont="1" applyFill="1" applyBorder="1"/>
    <xf numFmtId="3" fontId="12" fillId="0" borderId="8" xfId="0" applyNumberFormat="1" applyFont="1" applyFill="1" applyBorder="1"/>
    <xf numFmtId="0" fontId="16" fillId="0" borderId="1" xfId="0" applyFont="1" applyFill="1" applyBorder="1"/>
    <xf numFmtId="3" fontId="16" fillId="0" borderId="2" xfId="0" applyNumberFormat="1" applyFont="1" applyFill="1" applyBorder="1"/>
    <xf numFmtId="0" fontId="16" fillId="0" borderId="0" xfId="0" applyFont="1" applyFill="1"/>
    <xf numFmtId="0" fontId="16" fillId="0" borderId="9" xfId="0" applyFont="1" applyFill="1" applyBorder="1"/>
    <xf numFmtId="3" fontId="16" fillId="0" borderId="10" xfId="0" applyNumberFormat="1" applyFont="1" applyFill="1" applyBorder="1"/>
    <xf numFmtId="0" fontId="12" fillId="0" borderId="3" xfId="0" applyFont="1" applyBorder="1"/>
    <xf numFmtId="3" fontId="12" fillId="0" borderId="11" xfId="0" applyNumberFormat="1" applyFont="1" applyBorder="1"/>
    <xf numFmtId="0" fontId="12" fillId="0" borderId="5" xfId="0" applyFont="1" applyBorder="1"/>
    <xf numFmtId="3" fontId="12" fillId="0" borderId="12" xfId="0" applyNumberFormat="1" applyFont="1" applyBorder="1"/>
    <xf numFmtId="0" fontId="12" fillId="0" borderId="7" xfId="0" applyFont="1" applyBorder="1"/>
    <xf numFmtId="3" fontId="12" fillId="0" borderId="13" xfId="0" applyNumberFormat="1" applyFont="1" applyBorder="1"/>
    <xf numFmtId="0" fontId="16" fillId="0" borderId="1" xfId="0" applyFont="1" applyBorder="1"/>
    <xf numFmtId="0" fontId="12" fillId="0" borderId="5" xfId="0" applyFont="1" applyBorder="1" applyAlignment="1">
      <alignment wrapText="1"/>
    </xf>
    <xf numFmtId="0" fontId="16" fillId="0" borderId="9" xfId="0" applyFont="1" applyBorder="1"/>
    <xf numFmtId="0" fontId="16" fillId="0" borderId="0" xfId="0" applyFont="1"/>
    <xf numFmtId="0" fontId="2" fillId="0" borderId="0" xfId="0" applyFont="1"/>
    <xf numFmtId="0" fontId="11" fillId="0" borderId="0" xfId="0" applyFont="1"/>
    <xf numFmtId="3" fontId="11" fillId="0" borderId="0" xfId="0" applyNumberFormat="1" applyFont="1"/>
    <xf numFmtId="0" fontId="3" fillId="0" borderId="0" xfId="0" applyFont="1" applyAlignment="1"/>
    <xf numFmtId="0" fontId="3" fillId="0" borderId="0" xfId="0" applyFont="1" applyBorder="1"/>
    <xf numFmtId="0" fontId="11" fillId="0" borderId="0" xfId="1" applyFont="1" applyFill="1"/>
    <xf numFmtId="0" fontId="9" fillId="0" borderId="0" xfId="1" applyFont="1" applyFill="1" applyBorder="1"/>
    <xf numFmtId="164" fontId="9" fillId="0" borderId="0" xfId="1" applyNumberFormat="1" applyFont="1" applyFill="1" applyBorder="1"/>
    <xf numFmtId="0" fontId="3" fillId="0" borderId="0" xfId="1" applyFont="1" applyFill="1"/>
    <xf numFmtId="0" fontId="4" fillId="0" borderId="0" xfId="1" applyFont="1" applyFill="1"/>
    <xf numFmtId="164" fontId="3" fillId="0" borderId="0" xfId="1" applyNumberFormat="1" applyFont="1" applyFill="1"/>
    <xf numFmtId="3" fontId="3" fillId="0" borderId="0" xfId="1" applyNumberFormat="1" applyFont="1" applyFill="1"/>
    <xf numFmtId="164" fontId="4" fillId="0" borderId="0" xfId="1" applyNumberFormat="1" applyFont="1" applyFill="1"/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>
      <alignment wrapText="1"/>
    </xf>
    <xf numFmtId="0" fontId="12" fillId="0" borderId="14" xfId="0" applyFont="1" applyFill="1" applyBorder="1"/>
    <xf numFmtId="3" fontId="12" fillId="0" borderId="15" xfId="0" applyNumberFormat="1" applyFont="1" applyFill="1" applyBorder="1"/>
    <xf numFmtId="0" fontId="12" fillId="0" borderId="16" xfId="0" applyFont="1" applyFill="1" applyBorder="1"/>
    <xf numFmtId="3" fontId="9" fillId="0" borderId="6" xfId="0" applyNumberFormat="1" applyFont="1" applyFill="1" applyBorder="1" applyAlignment="1">
      <alignment horizontal="right"/>
    </xf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Alignment="1"/>
    <xf numFmtId="0" fontId="9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6" xfId="0" applyFont="1" applyFill="1" applyBorder="1"/>
    <xf numFmtId="0" fontId="11" fillId="0" borderId="0" xfId="0" applyFont="1" applyFill="1"/>
    <xf numFmtId="3" fontId="11" fillId="0" borderId="0" xfId="0" applyNumberFormat="1" applyFont="1" applyFill="1"/>
    <xf numFmtId="0" fontId="9" fillId="0" borderId="6" xfId="0" applyFont="1" applyFill="1" applyBorder="1"/>
    <xf numFmtId="0" fontId="9" fillId="0" borderId="6" xfId="0" applyFont="1" applyFill="1" applyBorder="1" applyAlignment="1"/>
    <xf numFmtId="3" fontId="11" fillId="0" borderId="6" xfId="0" applyNumberFormat="1" applyFont="1" applyFill="1" applyBorder="1"/>
    <xf numFmtId="0" fontId="9" fillId="0" borderId="0" xfId="0" applyFont="1" applyFill="1" applyAlignment="1">
      <alignment horizontal="right"/>
    </xf>
    <xf numFmtId="3" fontId="9" fillId="2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/>
    <xf numFmtId="3" fontId="11" fillId="2" borderId="6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0" fontId="20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/>
    <xf numFmtId="0" fontId="19" fillId="0" borderId="0" xfId="0" applyFont="1" applyAlignment="1">
      <alignment horizontal="right"/>
    </xf>
    <xf numFmtId="3" fontId="11" fillId="2" borderId="6" xfId="0" applyNumberFormat="1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0" fontId="23" fillId="0" borderId="0" xfId="0" applyFont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wrapText="1"/>
    </xf>
    <xf numFmtId="3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9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 applyAlignment="1">
      <alignment horizontal="right" wrapText="1"/>
    </xf>
    <xf numFmtId="3" fontId="11" fillId="0" borderId="0" xfId="0" applyNumberFormat="1" applyFont="1" applyAlignment="1"/>
    <xf numFmtId="3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horizontal="left" wrapText="1"/>
    </xf>
    <xf numFmtId="0" fontId="9" fillId="0" borderId="6" xfId="0" applyFont="1" applyBorder="1"/>
    <xf numFmtId="3" fontId="9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0" fontId="9" fillId="0" borderId="0" xfId="0" applyFont="1" applyAlignment="1">
      <alignment horizontal="right"/>
    </xf>
    <xf numFmtId="0" fontId="22" fillId="0" borderId="0" xfId="0" applyFont="1"/>
    <xf numFmtId="0" fontId="14" fillId="0" borderId="0" xfId="0" applyFont="1" applyAlignme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11" fillId="2" borderId="6" xfId="0" applyFont="1" applyFill="1" applyBorder="1" applyAlignment="1">
      <alignment wrapText="1"/>
    </xf>
    <xf numFmtId="0" fontId="9" fillId="0" borderId="0" xfId="0" applyFont="1" applyAlignment="1">
      <alignment horizontal="right" vertical="center"/>
    </xf>
    <xf numFmtId="0" fontId="2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right"/>
    </xf>
    <xf numFmtId="3" fontId="11" fillId="0" borderId="0" xfId="1" applyNumberFormat="1" applyFont="1" applyFill="1" applyBorder="1"/>
    <xf numFmtId="0" fontId="1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11" fillId="0" borderId="0" xfId="0" applyFont="1" applyAlignment="1"/>
    <xf numFmtId="3" fontId="9" fillId="0" borderId="0" xfId="0" applyNumberFormat="1" applyFont="1" applyAlignment="1"/>
    <xf numFmtId="0" fontId="4" fillId="0" borderId="0" xfId="0" applyFont="1" applyAlignment="1"/>
    <xf numFmtId="0" fontId="9" fillId="0" borderId="0" xfId="0" applyFont="1" applyBorder="1" applyAlignment="1"/>
    <xf numFmtId="3" fontId="9" fillId="0" borderId="0" xfId="0" applyNumberFormat="1" applyFont="1" applyBorder="1" applyAlignment="1"/>
    <xf numFmtId="0" fontId="3" fillId="0" borderId="0" xfId="0" applyFont="1" applyBorder="1" applyAlignment="1"/>
    <xf numFmtId="0" fontId="11" fillId="0" borderId="6" xfId="0" applyFont="1" applyBorder="1" applyAlignment="1">
      <alignment horizontal="right"/>
    </xf>
    <xf numFmtId="0" fontId="9" fillId="0" borderId="6" xfId="0" applyFont="1" applyBorder="1" applyAlignment="1"/>
    <xf numFmtId="0" fontId="11" fillId="0" borderId="6" xfId="0" applyFont="1" applyBorder="1" applyAlignment="1"/>
    <xf numFmtId="0" fontId="9" fillId="0" borderId="6" xfId="0" applyFont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" fontId="11" fillId="3" borderId="6" xfId="0" applyNumberFormat="1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3" fontId="12" fillId="0" borderId="18" xfId="0" applyNumberFormat="1" applyFont="1" applyBorder="1"/>
    <xf numFmtId="3" fontId="16" fillId="0" borderId="17" xfId="0" applyNumberFormat="1" applyFont="1" applyBorder="1"/>
    <xf numFmtId="3" fontId="16" fillId="0" borderId="19" xfId="0" applyNumberFormat="1" applyFont="1" applyBorder="1"/>
    <xf numFmtId="3" fontId="12" fillId="0" borderId="20" xfId="0" applyNumberFormat="1" applyFont="1" applyFill="1" applyBorder="1"/>
    <xf numFmtId="3" fontId="12" fillId="0" borderId="21" xfId="0" applyNumberFormat="1" applyFont="1" applyFill="1" applyBorder="1"/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3" fontId="16" fillId="0" borderId="25" xfId="0" applyNumberFormat="1" applyFont="1" applyFill="1" applyBorder="1"/>
    <xf numFmtId="3" fontId="53" fillId="2" borderId="1" xfId="0" applyNumberFormat="1" applyFont="1" applyFill="1" applyBorder="1" applyAlignment="1">
      <alignment horizontal="right" vertical="center"/>
    </xf>
    <xf numFmtId="3" fontId="53" fillId="2" borderId="2" xfId="0" applyNumberFormat="1" applyFont="1" applyFill="1" applyBorder="1" applyAlignment="1">
      <alignment horizontal="right" vertical="center"/>
    </xf>
    <xf numFmtId="3" fontId="54" fillId="0" borderId="5" xfId="0" applyNumberFormat="1" applyFont="1" applyBorder="1" applyAlignment="1">
      <alignment horizontal="right" vertical="center"/>
    </xf>
    <xf numFmtId="3" fontId="54" fillId="0" borderId="6" xfId="0" applyNumberFormat="1" applyFont="1" applyBorder="1" applyAlignment="1">
      <alignment horizontal="right" vertical="center"/>
    </xf>
    <xf numFmtId="3" fontId="54" fillId="0" borderId="26" xfId="0" applyNumberFormat="1" applyFont="1" applyBorder="1" applyAlignment="1">
      <alignment horizontal="right" vertical="center"/>
    </xf>
    <xf numFmtId="3" fontId="54" fillId="0" borderId="14" xfId="0" applyNumberFormat="1" applyFont="1" applyBorder="1" applyAlignment="1">
      <alignment horizontal="right" vertical="center"/>
    </xf>
    <xf numFmtId="3" fontId="54" fillId="0" borderId="15" xfId="0" applyNumberFormat="1" applyFont="1" applyBorder="1" applyAlignment="1">
      <alignment horizontal="right" vertical="center"/>
    </xf>
    <xf numFmtId="0" fontId="54" fillId="0" borderId="30" xfId="0" applyFont="1" applyBorder="1" applyAlignment="1">
      <alignment vertical="center"/>
    </xf>
    <xf numFmtId="0" fontId="9" fillId="0" borderId="32" xfId="0" applyFont="1" applyFill="1" applyBorder="1" applyAlignment="1">
      <alignment horizontal="left" vertical="center"/>
    </xf>
    <xf numFmtId="0" fontId="54" fillId="0" borderId="26" xfId="0" applyFont="1" applyBorder="1" applyAlignment="1">
      <alignment vertical="center" wrapText="1"/>
    </xf>
    <xf numFmtId="0" fontId="54" fillId="0" borderId="31" xfId="0" applyFont="1" applyBorder="1" applyAlignment="1">
      <alignment vertical="center"/>
    </xf>
    <xf numFmtId="3" fontId="54" fillId="0" borderId="28" xfId="0" applyNumberFormat="1" applyFont="1" applyBorder="1" applyAlignment="1">
      <alignment horizontal="right" vertical="center"/>
    </xf>
    <xf numFmtId="3" fontId="53" fillId="2" borderId="33" xfId="0" applyNumberFormat="1" applyFont="1" applyFill="1" applyBorder="1" applyAlignment="1">
      <alignment horizontal="right" vertical="center"/>
    </xf>
    <xf numFmtId="3" fontId="53" fillId="2" borderId="31" xfId="0" applyNumberFormat="1" applyFont="1" applyFill="1" applyBorder="1" applyAlignment="1">
      <alignment horizontal="right" vertical="center"/>
    </xf>
    <xf numFmtId="3" fontId="53" fillId="2" borderId="32" xfId="0" applyNumberFormat="1" applyFont="1" applyFill="1" applyBorder="1" applyAlignment="1">
      <alignment horizontal="right" vertical="center"/>
    </xf>
    <xf numFmtId="3" fontId="53" fillId="2" borderId="34" xfId="0" applyNumberFormat="1" applyFont="1" applyFill="1" applyBorder="1" applyAlignment="1">
      <alignment horizontal="right" vertical="center"/>
    </xf>
    <xf numFmtId="3" fontId="53" fillId="2" borderId="35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9" fillId="0" borderId="6" xfId="0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/>
    <xf numFmtId="3" fontId="3" fillId="0" borderId="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right" wrapText="1"/>
    </xf>
    <xf numFmtId="3" fontId="3" fillId="0" borderId="6" xfId="0" applyNumberFormat="1" applyFont="1" applyBorder="1"/>
    <xf numFmtId="3" fontId="4" fillId="0" borderId="6" xfId="0" applyNumberFormat="1" applyFont="1" applyBorder="1"/>
    <xf numFmtId="0" fontId="4" fillId="0" borderId="0" xfId="0" applyFont="1" applyBorder="1"/>
    <xf numFmtId="3" fontId="3" fillId="0" borderId="6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/>
    <xf numFmtId="0" fontId="4" fillId="0" borderId="6" xfId="0" applyFont="1" applyBorder="1" applyAlignment="1"/>
    <xf numFmtId="0" fontId="5" fillId="0" borderId="0" xfId="0" applyFont="1" applyBorder="1" applyAlignment="1">
      <alignment horizontal="right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right"/>
    </xf>
    <xf numFmtId="9" fontId="3" fillId="0" borderId="0" xfId="2" applyFont="1" applyBorder="1"/>
    <xf numFmtId="3" fontId="3" fillId="0" borderId="6" xfId="0" applyNumberFormat="1" applyFont="1" applyFill="1" applyBorder="1"/>
    <xf numFmtId="0" fontId="4" fillId="0" borderId="0" xfId="0" applyFont="1" applyBorder="1" applyAlignment="1">
      <alignment horizontal="right"/>
    </xf>
    <xf numFmtId="0" fontId="27" fillId="0" borderId="0" xfId="0" applyFont="1" applyBorder="1"/>
    <xf numFmtId="0" fontId="27" fillId="0" borderId="0" xfId="0" applyFont="1"/>
    <xf numFmtId="0" fontId="0" fillId="0" borderId="0" xfId="0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24" fillId="0" borderId="0" xfId="0" applyFont="1" applyAlignment="1"/>
    <xf numFmtId="0" fontId="3" fillId="0" borderId="15" xfId="0" applyFont="1" applyBorder="1" applyAlignment="1">
      <alignment horizontal="right" wrapText="1"/>
    </xf>
    <xf numFmtId="0" fontId="3" fillId="0" borderId="26" xfId="0" applyFont="1" applyBorder="1" applyAlignment="1"/>
    <xf numFmtId="0" fontId="12" fillId="0" borderId="7" xfId="0" applyFont="1" applyBorder="1" applyAlignment="1">
      <alignment wrapText="1"/>
    </xf>
    <xf numFmtId="0" fontId="19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11" fillId="0" borderId="39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vertical="center" wrapText="1"/>
    </xf>
    <xf numFmtId="3" fontId="9" fillId="0" borderId="36" xfId="0" applyNumberFormat="1" applyFont="1" applyBorder="1" applyAlignment="1">
      <alignment vertical="center" wrapText="1"/>
    </xf>
    <xf numFmtId="3" fontId="9" fillId="0" borderId="41" xfId="0" applyNumberFormat="1" applyFont="1" applyBorder="1" applyAlignment="1">
      <alignment vertical="center" wrapText="1"/>
    </xf>
    <xf numFmtId="3" fontId="9" fillId="0" borderId="42" xfId="0" applyNumberFormat="1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3" fontId="9" fillId="0" borderId="6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3" fontId="11" fillId="0" borderId="6" xfId="1" applyNumberFormat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vertical="center"/>
    </xf>
    <xf numFmtId="0" fontId="11" fillId="0" borderId="26" xfId="1" applyFont="1" applyFill="1" applyBorder="1" applyAlignment="1">
      <alignment vertical="center"/>
    </xf>
    <xf numFmtId="3" fontId="11" fillId="0" borderId="30" xfId="1" applyNumberFormat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right" vertical="center"/>
    </xf>
    <xf numFmtId="0" fontId="11" fillId="0" borderId="43" xfId="0" applyFont="1" applyFill="1" applyBorder="1" applyAlignment="1">
      <alignment horizontal="left" vertical="center"/>
    </xf>
    <xf numFmtId="3" fontId="11" fillId="0" borderId="43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0" fontId="23" fillId="0" borderId="30" xfId="0" applyFont="1" applyBorder="1" applyAlignment="1">
      <alignment vertical="center"/>
    </xf>
    <xf numFmtId="3" fontId="23" fillId="0" borderId="30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54" fillId="0" borderId="0" xfId="0" applyFont="1" applyAlignment="1">
      <alignment vertical="center"/>
    </xf>
    <xf numFmtId="3" fontId="54" fillId="0" borderId="0" xfId="0" applyNumberFormat="1" applyFont="1" applyAlignment="1">
      <alignment horizontal="right" vertical="center"/>
    </xf>
    <xf numFmtId="3" fontId="53" fillId="0" borderId="0" xfId="0" applyNumberFormat="1" applyFont="1" applyAlignment="1">
      <alignment horizontal="right" vertical="center"/>
    </xf>
    <xf numFmtId="0" fontId="54" fillId="0" borderId="30" xfId="0" applyFont="1" applyBorder="1" applyAlignment="1">
      <alignment horizontal="left" vertical="center"/>
    </xf>
    <xf numFmtId="0" fontId="54" fillId="0" borderId="32" xfId="0" applyFont="1" applyBorder="1" applyAlignment="1">
      <alignment vertical="center"/>
    </xf>
    <xf numFmtId="3" fontId="54" fillId="0" borderId="3" xfId="0" applyNumberFormat="1" applyFont="1" applyBorder="1" applyAlignment="1">
      <alignment horizontal="right" vertical="center"/>
    </xf>
    <xf numFmtId="3" fontId="54" fillId="0" borderId="4" xfId="0" applyNumberFormat="1" applyFont="1" applyBorder="1" applyAlignment="1">
      <alignment horizontal="right" vertical="center"/>
    </xf>
    <xf numFmtId="0" fontId="11" fillId="2" borderId="44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53" fillId="2" borderId="17" xfId="0" applyNumberFormat="1" applyFont="1" applyFill="1" applyBorder="1" applyAlignment="1">
      <alignment horizontal="center" vertical="center"/>
    </xf>
    <xf numFmtId="3" fontId="54" fillId="0" borderId="36" xfId="0" applyNumberFormat="1" applyFont="1" applyBorder="1" applyAlignment="1">
      <alignment horizontal="center" vertical="center"/>
    </xf>
    <xf numFmtId="3" fontId="54" fillId="0" borderId="12" xfId="0" applyNumberFormat="1" applyFont="1" applyBorder="1" applyAlignment="1">
      <alignment horizontal="center" vertical="center"/>
    </xf>
    <xf numFmtId="0" fontId="54" fillId="0" borderId="43" xfId="0" applyFont="1" applyBorder="1" applyAlignment="1">
      <alignment vertical="center"/>
    </xf>
    <xf numFmtId="3" fontId="53" fillId="0" borderId="12" xfId="0" applyNumberFormat="1" applyFont="1" applyFill="1" applyBorder="1" applyAlignment="1">
      <alignment horizontal="center" vertical="center"/>
    </xf>
    <xf numFmtId="3" fontId="53" fillId="2" borderId="5" xfId="0" applyNumberFormat="1" applyFont="1" applyFill="1" applyBorder="1" applyAlignment="1">
      <alignment horizontal="right" vertical="center"/>
    </xf>
    <xf numFmtId="3" fontId="53" fillId="2" borderId="6" xfId="0" applyNumberFormat="1" applyFont="1" applyFill="1" applyBorder="1" applyAlignment="1">
      <alignment horizontal="right" vertical="center"/>
    </xf>
    <xf numFmtId="3" fontId="53" fillId="2" borderId="12" xfId="0" applyNumberFormat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1" fillId="2" borderId="47" xfId="0" applyFont="1" applyFill="1" applyBorder="1" applyAlignment="1">
      <alignment vertical="center"/>
    </xf>
    <xf numFmtId="0" fontId="11" fillId="2" borderId="48" xfId="0" applyFont="1" applyFill="1" applyBorder="1" applyAlignment="1">
      <alignment vertical="center"/>
    </xf>
    <xf numFmtId="3" fontId="53" fillId="2" borderId="37" xfId="0" applyNumberFormat="1" applyFont="1" applyFill="1" applyBorder="1" applyAlignment="1">
      <alignment horizontal="right" vertical="center"/>
    </xf>
    <xf numFmtId="3" fontId="53" fillId="2" borderId="38" xfId="0" applyNumberFormat="1" applyFont="1" applyFill="1" applyBorder="1" applyAlignment="1">
      <alignment horizontal="right" vertical="center"/>
    </xf>
    <xf numFmtId="3" fontId="53" fillId="2" borderId="18" xfId="0" applyNumberFormat="1" applyFont="1" applyFill="1" applyBorder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29" xfId="0" applyFont="1" applyBorder="1" applyAlignment="1">
      <alignment vertical="center"/>
    </xf>
    <xf numFmtId="3" fontId="54" fillId="0" borderId="11" xfId="0" applyNumberFormat="1" applyFont="1" applyBorder="1" applyAlignment="1">
      <alignment horizontal="center" vertical="center"/>
    </xf>
    <xf numFmtId="0" fontId="11" fillId="2" borderId="50" xfId="0" applyFont="1" applyFill="1" applyBorder="1" applyAlignment="1">
      <alignment vertical="center"/>
    </xf>
    <xf numFmtId="3" fontId="4" fillId="2" borderId="6" xfId="0" applyNumberFormat="1" applyFont="1" applyFill="1" applyBorder="1"/>
    <xf numFmtId="3" fontId="4" fillId="2" borderId="6" xfId="0" applyNumberFormat="1" applyFont="1" applyFill="1" applyBorder="1" applyAlignment="1">
      <alignment horizontal="right"/>
    </xf>
    <xf numFmtId="3" fontId="4" fillId="2" borderId="38" xfId="0" applyNumberFormat="1" applyFont="1" applyFill="1" applyBorder="1"/>
    <xf numFmtId="0" fontId="3" fillId="2" borderId="38" xfId="0" applyFont="1" applyFill="1" applyBorder="1" applyAlignment="1">
      <alignment horizontal="left"/>
    </xf>
    <xf numFmtId="0" fontId="4" fillId="2" borderId="49" xfId="0" applyFont="1" applyFill="1" applyBorder="1" applyAlignment="1"/>
    <xf numFmtId="0" fontId="4" fillId="2" borderId="39" xfId="0" applyFont="1" applyFill="1" applyBorder="1" applyAlignment="1"/>
    <xf numFmtId="0" fontId="4" fillId="2" borderId="39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0" fillId="0" borderId="0" xfId="0" applyFont="1" applyAlignment="1"/>
    <xf numFmtId="0" fontId="4" fillId="2" borderId="49" xfId="0" applyFont="1" applyFill="1" applyBorder="1" applyAlignment="1">
      <alignment vertical="top"/>
    </xf>
    <xf numFmtId="0" fontId="4" fillId="2" borderId="49" xfId="0" applyFont="1" applyFill="1" applyBorder="1"/>
    <xf numFmtId="0" fontId="4" fillId="0" borderId="26" xfId="0" applyFont="1" applyBorder="1" applyAlignment="1"/>
    <xf numFmtId="0" fontId="4" fillId="2" borderId="38" xfId="0" applyFont="1" applyFill="1" applyBorder="1"/>
    <xf numFmtId="0" fontId="35" fillId="0" borderId="0" xfId="0" applyFont="1" applyBorder="1"/>
    <xf numFmtId="0" fontId="35" fillId="0" borderId="0" xfId="0" applyFont="1"/>
    <xf numFmtId="0" fontId="4" fillId="2" borderId="49" xfId="0" applyFont="1" applyFill="1" applyBorder="1" applyAlignment="1">
      <alignment horizontal="left"/>
    </xf>
    <xf numFmtId="0" fontId="4" fillId="2" borderId="26" xfId="0" applyFont="1" applyFill="1" applyBorder="1"/>
    <xf numFmtId="0" fontId="4" fillId="0" borderId="26" xfId="0" applyFont="1" applyBorder="1"/>
    <xf numFmtId="0" fontId="4" fillId="0" borderId="0" xfId="0" applyFont="1" applyFill="1" applyBorder="1" applyAlignment="1">
      <alignment horizontal="center"/>
    </xf>
    <xf numFmtId="0" fontId="11" fillId="2" borderId="51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32" fillId="0" borderId="0" xfId="0" applyFont="1" applyFill="1" applyAlignment="1">
      <alignment vertical="center" wrapText="1"/>
    </xf>
    <xf numFmtId="0" fontId="11" fillId="2" borderId="26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top"/>
    </xf>
    <xf numFmtId="0" fontId="12" fillId="0" borderId="27" xfId="0" applyFont="1" applyFill="1" applyBorder="1"/>
    <xf numFmtId="0" fontId="12" fillId="0" borderId="54" xfId="0" applyFont="1" applyFill="1" applyBorder="1"/>
    <xf numFmtId="0" fontId="12" fillId="0" borderId="28" xfId="0" applyFont="1" applyFill="1" applyBorder="1"/>
    <xf numFmtId="0" fontId="12" fillId="0" borderId="55" xfId="0" applyFont="1" applyFill="1" applyBorder="1"/>
    <xf numFmtId="0" fontId="16" fillId="0" borderId="53" xfId="0" applyFont="1" applyFill="1" applyBorder="1"/>
    <xf numFmtId="0" fontId="12" fillId="0" borderId="56" xfId="0" applyFont="1" applyFill="1" applyBorder="1"/>
    <xf numFmtId="0" fontId="16" fillId="0" borderId="57" xfId="0" applyFont="1" applyFill="1" applyBorder="1"/>
    <xf numFmtId="0" fontId="12" fillId="0" borderId="29" xfId="0" applyFont="1" applyBorder="1"/>
    <xf numFmtId="0" fontId="12" fillId="0" borderId="30" xfId="0" applyFont="1" applyBorder="1"/>
    <xf numFmtId="0" fontId="12" fillId="0" borderId="58" xfId="0" applyFont="1" applyBorder="1"/>
    <xf numFmtId="0" fontId="16" fillId="0" borderId="59" xfId="0" applyFont="1" applyBorder="1"/>
    <xf numFmtId="0" fontId="12" fillId="0" borderId="30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0" fontId="16" fillId="0" borderId="60" xfId="0" applyFont="1" applyBorder="1"/>
    <xf numFmtId="3" fontId="16" fillId="0" borderId="15" xfId="0" applyNumberFormat="1" applyFont="1" applyFill="1" applyBorder="1"/>
    <xf numFmtId="0" fontId="4" fillId="2" borderId="62" xfId="0" applyFont="1" applyFill="1" applyBorder="1"/>
    <xf numFmtId="0" fontId="4" fillId="2" borderId="8" xfId="0" applyFont="1" applyFill="1" applyBorder="1" applyAlignment="1">
      <alignment horizontal="left"/>
    </xf>
    <xf numFmtId="3" fontId="4" fillId="2" borderId="8" xfId="0" applyNumberFormat="1" applyFont="1" applyFill="1" applyBorder="1"/>
    <xf numFmtId="0" fontId="54" fillId="0" borderId="20" xfId="0" applyFont="1" applyBorder="1" applyAlignment="1">
      <alignment horizontal="center" vertical="center"/>
    </xf>
    <xf numFmtId="0" fontId="54" fillId="0" borderId="34" xfId="0" applyFont="1" applyBorder="1" applyAlignment="1">
      <alignment vertical="center"/>
    </xf>
    <xf numFmtId="0" fontId="54" fillId="0" borderId="31" xfId="0" applyFont="1" applyBorder="1" applyAlignment="1">
      <alignment horizontal="center" vertical="center"/>
    </xf>
    <xf numFmtId="0" fontId="53" fillId="4" borderId="63" xfId="0" applyFont="1" applyFill="1" applyBorder="1" applyAlignment="1">
      <alignment horizontal="center" vertical="center"/>
    </xf>
    <xf numFmtId="0" fontId="53" fillId="4" borderId="63" xfId="0" applyFont="1" applyFill="1" applyBorder="1" applyAlignment="1">
      <alignment horizontal="left" vertical="center"/>
    </xf>
    <xf numFmtId="3" fontId="53" fillId="4" borderId="9" xfId="0" applyNumberFormat="1" applyFont="1" applyFill="1" applyBorder="1" applyAlignment="1">
      <alignment horizontal="right" vertical="center"/>
    </xf>
    <xf numFmtId="3" fontId="53" fillId="4" borderId="10" xfId="0" applyNumberFormat="1" applyFont="1" applyFill="1" applyBorder="1" applyAlignment="1">
      <alignment horizontal="right" vertical="center"/>
    </xf>
    <xf numFmtId="3" fontId="53" fillId="4" borderId="63" xfId="0" applyNumberFormat="1" applyFont="1" applyFill="1" applyBorder="1" applyAlignment="1">
      <alignment horizontal="right" vertical="center"/>
    </xf>
    <xf numFmtId="3" fontId="53" fillId="4" borderId="19" xfId="0" applyNumberFormat="1" applyFont="1" applyFill="1" applyBorder="1" applyAlignment="1">
      <alignment horizontal="center" vertical="center"/>
    </xf>
    <xf numFmtId="3" fontId="53" fillId="2" borderId="50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11" fillId="5" borderId="26" xfId="0" applyFont="1" applyFill="1" applyBorder="1" applyAlignment="1">
      <alignment vertical="center"/>
    </xf>
    <xf numFmtId="0" fontId="9" fillId="5" borderId="6" xfId="0" applyFont="1" applyFill="1" applyBorder="1"/>
    <xf numFmtId="0" fontId="11" fillId="5" borderId="6" xfId="0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right"/>
    </xf>
    <xf numFmtId="0" fontId="36" fillId="0" borderId="38" xfId="0" applyFont="1" applyBorder="1" applyAlignment="1">
      <alignment horizontal="center"/>
    </xf>
    <xf numFmtId="0" fontId="36" fillId="0" borderId="34" xfId="0" applyFont="1" applyBorder="1" applyAlignment="1">
      <alignment horizontal="center" vertical="center" wrapText="1"/>
    </xf>
    <xf numFmtId="3" fontId="39" fillId="0" borderId="15" xfId="0" applyNumberFormat="1" applyFont="1" applyBorder="1" applyAlignment="1">
      <alignment horizontal="right" vertical="center"/>
    </xf>
    <xf numFmtId="0" fontId="39" fillId="0" borderId="54" xfId="0" applyFont="1" applyBorder="1" applyAlignment="1">
      <alignment horizontal="right" vertical="center" wrapText="1"/>
    </xf>
    <xf numFmtId="3" fontId="39" fillId="0" borderId="4" xfId="0" applyNumberFormat="1" applyFont="1" applyBorder="1" applyAlignment="1">
      <alignment horizontal="right" vertical="center"/>
    </xf>
    <xf numFmtId="3" fontId="39" fillId="0" borderId="43" xfId="0" applyNumberFormat="1" applyFont="1" applyBorder="1" applyAlignment="1">
      <alignment horizontal="right" vertical="center"/>
    </xf>
    <xf numFmtId="0" fontId="36" fillId="0" borderId="34" xfId="0" applyFont="1" applyBorder="1" applyAlignment="1">
      <alignment horizontal="right" vertical="center"/>
    </xf>
    <xf numFmtId="0" fontId="36" fillId="0" borderId="32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right" vertical="center"/>
    </xf>
    <xf numFmtId="0" fontId="39" fillId="0" borderId="15" xfId="0" applyFont="1" applyBorder="1" applyAlignment="1">
      <alignment horizontal="right" vertical="center"/>
    </xf>
    <xf numFmtId="0" fontId="36" fillId="0" borderId="64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right" vertical="center"/>
    </xf>
    <xf numFmtId="3" fontId="39" fillId="0" borderId="10" xfId="0" applyNumberFormat="1" applyFont="1" applyBorder="1" applyAlignment="1">
      <alignment horizontal="right" vertical="center"/>
    </xf>
    <xf numFmtId="0" fontId="36" fillId="0" borderId="6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right" vertical="center"/>
    </xf>
    <xf numFmtId="0" fontId="36" fillId="0" borderId="65" xfId="0" applyFont="1" applyBorder="1" applyAlignment="1">
      <alignment horizontal="right" vertical="center"/>
    </xf>
    <xf numFmtId="0" fontId="40" fillId="0" borderId="3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right" vertical="center"/>
    </xf>
    <xf numFmtId="0" fontId="36" fillId="0" borderId="17" xfId="0" applyFont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11" fillId="6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56" fillId="0" borderId="0" xfId="0" applyFont="1" applyAlignment="1">
      <alignment horizontal="justify"/>
    </xf>
    <xf numFmtId="0" fontId="5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3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left" wrapText="1"/>
    </xf>
    <xf numFmtId="3" fontId="11" fillId="6" borderId="0" xfId="0" applyNumberFormat="1" applyFont="1" applyFill="1"/>
    <xf numFmtId="3" fontId="9" fillId="6" borderId="0" xfId="0" applyNumberFormat="1" applyFont="1" applyFill="1" applyAlignment="1">
      <alignment horizontal="right"/>
    </xf>
    <xf numFmtId="3" fontId="11" fillId="6" borderId="0" xfId="0" applyNumberFormat="1" applyFont="1" applyFill="1" applyAlignment="1">
      <alignment horizontal="right"/>
    </xf>
    <xf numFmtId="3" fontId="9" fillId="6" borderId="0" xfId="0" applyNumberFormat="1" applyFont="1" applyFill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51" fillId="0" borderId="4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51" fillId="0" borderId="4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/>
    </xf>
    <xf numFmtId="0" fontId="16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2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3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/>
    </xf>
    <xf numFmtId="3" fontId="16" fillId="0" borderId="28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left"/>
    </xf>
    <xf numFmtId="3" fontId="3" fillId="0" borderId="15" xfId="0" applyNumberFormat="1" applyFont="1" applyBorder="1"/>
    <xf numFmtId="0" fontId="3" fillId="0" borderId="6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3" fillId="0" borderId="67" xfId="0" applyNumberFormat="1" applyFont="1" applyBorder="1"/>
    <xf numFmtId="0" fontId="11" fillId="0" borderId="6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3" fontId="58" fillId="0" borderId="28" xfId="0" applyNumberFormat="1" applyFont="1" applyBorder="1" applyAlignment="1">
      <alignment vertical="center"/>
    </xf>
    <xf numFmtId="0" fontId="11" fillId="0" borderId="6" xfId="0" applyFont="1" applyFill="1" applyBorder="1" applyAlignment="1"/>
    <xf numFmtId="0" fontId="24" fillId="0" borderId="0" xfId="0" applyFont="1" applyAlignment="1">
      <alignment horizontal="right"/>
    </xf>
    <xf numFmtId="0" fontId="24" fillId="0" borderId="0" xfId="0" applyFont="1" applyAlignment="1">
      <alignment vertical="center"/>
    </xf>
    <xf numFmtId="0" fontId="4" fillId="2" borderId="38" xfId="0" applyFont="1" applyFill="1" applyBorder="1" applyAlignment="1">
      <alignment horizontal="left"/>
    </xf>
    <xf numFmtId="0" fontId="0" fillId="0" borderId="0" xfId="0" applyBorder="1" applyAlignment="1"/>
    <xf numFmtId="0" fontId="4" fillId="0" borderId="2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3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2" fillId="0" borderId="0" xfId="0" applyFont="1" applyBorder="1" applyAlignment="1">
      <alignment vertical="center" wrapText="1"/>
    </xf>
    <xf numFmtId="0" fontId="3" fillId="0" borderId="73" xfId="0" applyFont="1" applyBorder="1" applyAlignment="1"/>
    <xf numFmtId="0" fontId="12" fillId="0" borderId="52" xfId="0" applyFont="1" applyFill="1" applyBorder="1"/>
    <xf numFmtId="0" fontId="16" fillId="0" borderId="9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" fontId="59" fillId="0" borderId="2" xfId="0" applyNumberFormat="1" applyFont="1" applyFill="1" applyBorder="1"/>
    <xf numFmtId="3" fontId="59" fillId="0" borderId="24" xfId="0" applyNumberFormat="1" applyFont="1" applyFill="1" applyBorder="1"/>
    <xf numFmtId="0" fontId="16" fillId="0" borderId="26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74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/>
    </xf>
    <xf numFmtId="0" fontId="61" fillId="0" borderId="0" xfId="0" applyFont="1"/>
    <xf numFmtId="0" fontId="60" fillId="0" borderId="0" xfId="0" applyFont="1" applyFill="1" applyBorder="1" applyAlignment="1">
      <alignment horizontal="left"/>
    </xf>
    <xf numFmtId="0" fontId="60" fillId="0" borderId="0" xfId="0" applyFont="1" applyFill="1" applyBorder="1" applyAlignment="1"/>
    <xf numFmtId="3" fontId="60" fillId="0" borderId="0" xfId="0" applyNumberFormat="1" applyFont="1" applyFill="1" applyBorder="1" applyAlignment="1"/>
    <xf numFmtId="3" fontId="62" fillId="0" borderId="0" xfId="0" applyNumberFormat="1" applyFont="1"/>
    <xf numFmtId="3" fontId="62" fillId="0" borderId="0" xfId="0" applyNumberFormat="1" applyFont="1" applyFill="1" applyBorder="1" applyAlignment="1">
      <alignment horizontal="center" vertical="center" wrapText="1"/>
    </xf>
    <xf numFmtId="3" fontId="60" fillId="0" borderId="31" xfId="0" applyNumberFormat="1" applyFont="1" applyFill="1" applyBorder="1" applyAlignment="1">
      <alignment vertical="center" textRotation="90" wrapText="1"/>
    </xf>
    <xf numFmtId="3" fontId="62" fillId="0" borderId="0" xfId="0" applyNumberFormat="1" applyFont="1" applyFill="1" applyBorder="1" applyAlignment="1">
      <alignment vertical="center"/>
    </xf>
    <xf numFmtId="3" fontId="60" fillId="0" borderId="0" xfId="0" applyNumberFormat="1" applyFont="1" applyFill="1" applyBorder="1" applyAlignment="1">
      <alignment horizontal="center" vertical="center" textRotation="90" wrapText="1"/>
    </xf>
    <xf numFmtId="0" fontId="60" fillId="0" borderId="5" xfId="0" applyFont="1" applyFill="1" applyBorder="1" applyAlignment="1">
      <alignment horizontal="center" vertical="center" textRotation="90"/>
    </xf>
    <xf numFmtId="0" fontId="60" fillId="0" borderId="6" xfId="0" applyFont="1" applyFill="1" applyBorder="1" applyAlignment="1">
      <alignment horizontal="left" vertical="center"/>
    </xf>
    <xf numFmtId="3" fontId="62" fillId="0" borderId="6" xfId="0" applyNumberFormat="1" applyFont="1" applyFill="1" applyBorder="1" applyAlignment="1">
      <alignment horizontal="center" vertical="center" wrapText="1"/>
    </xf>
    <xf numFmtId="3" fontId="62" fillId="0" borderId="32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52" xfId="0" applyNumberFormat="1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vertical="center"/>
    </xf>
    <xf numFmtId="0" fontId="62" fillId="0" borderId="6" xfId="0" applyFont="1" applyFill="1" applyBorder="1" applyAlignment="1">
      <alignment horizontal="left" vertical="center"/>
    </xf>
    <xf numFmtId="3" fontId="62" fillId="0" borderId="6" xfId="0" applyNumberFormat="1" applyFont="1" applyFill="1" applyBorder="1" applyAlignment="1">
      <alignment vertical="center"/>
    </xf>
    <xf numFmtId="3" fontId="62" fillId="0" borderId="26" xfId="0" applyNumberFormat="1" applyFont="1" applyFill="1" applyBorder="1" applyAlignment="1">
      <alignment vertical="center"/>
    </xf>
    <xf numFmtId="3" fontId="60" fillId="0" borderId="32" xfId="0" applyNumberFormat="1" applyFont="1" applyFill="1" applyBorder="1" applyAlignment="1">
      <alignment vertical="center"/>
    </xf>
    <xf numFmtId="3" fontId="62" fillId="0" borderId="52" xfId="0" applyNumberFormat="1" applyFont="1" applyFill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3" fontId="62" fillId="0" borderId="0" xfId="0" applyNumberFormat="1" applyFont="1" applyBorder="1"/>
    <xf numFmtId="0" fontId="62" fillId="0" borderId="6" xfId="0" applyFont="1" applyBorder="1" applyAlignment="1">
      <alignment vertical="center"/>
    </xf>
    <xf numFmtId="3" fontId="60" fillId="0" borderId="35" xfId="0" applyNumberFormat="1" applyFont="1" applyFill="1" applyBorder="1" applyAlignment="1">
      <alignment vertical="center"/>
    </xf>
    <xf numFmtId="3" fontId="62" fillId="0" borderId="52" xfId="0" applyNumberFormat="1" applyFont="1" applyBorder="1"/>
    <xf numFmtId="3" fontId="60" fillId="0" borderId="2" xfId="0" applyNumberFormat="1" applyFont="1" applyFill="1" applyBorder="1" applyAlignment="1">
      <alignment vertical="center" wrapText="1"/>
    </xf>
    <xf numFmtId="3" fontId="60" fillId="0" borderId="1" xfId="0" applyNumberFormat="1" applyFont="1" applyFill="1" applyBorder="1" applyAlignment="1">
      <alignment vertical="center" wrapText="1"/>
    </xf>
    <xf numFmtId="3" fontId="60" fillId="0" borderId="52" xfId="0" applyNumberFormat="1" applyFont="1" applyFill="1" applyBorder="1" applyAlignment="1">
      <alignment vertical="center" wrapText="1"/>
    </xf>
    <xf numFmtId="3" fontId="60" fillId="0" borderId="0" xfId="0" applyNumberFormat="1" applyFont="1" applyFill="1" applyBorder="1" applyAlignment="1">
      <alignment vertical="center" wrapText="1"/>
    </xf>
    <xf numFmtId="0" fontId="62" fillId="0" borderId="0" xfId="0" applyFont="1"/>
    <xf numFmtId="3" fontId="62" fillId="0" borderId="76" xfId="0" applyNumberFormat="1" applyFont="1" applyBorder="1"/>
    <xf numFmtId="3" fontId="60" fillId="0" borderId="31" xfId="0" applyNumberFormat="1" applyFont="1" applyFill="1" applyBorder="1" applyAlignment="1">
      <alignment horizontal="center" vertical="center" textRotation="90" wrapText="1"/>
    </xf>
    <xf numFmtId="3" fontId="62" fillId="0" borderId="28" xfId="0" applyNumberFormat="1" applyFont="1" applyFill="1" applyBorder="1" applyAlignment="1">
      <alignment horizontal="center" vertical="center" wrapText="1"/>
    </xf>
    <xf numFmtId="3" fontId="62" fillId="0" borderId="28" xfId="0" applyNumberFormat="1" applyFont="1" applyFill="1" applyBorder="1" applyAlignment="1">
      <alignment vertical="center"/>
    </xf>
    <xf numFmtId="3" fontId="60" fillId="0" borderId="32" xfId="0" applyNumberFormat="1" applyFont="1" applyBorder="1" applyAlignment="1">
      <alignment vertical="center"/>
    </xf>
    <xf numFmtId="3" fontId="62" fillId="0" borderId="6" xfId="0" applyNumberFormat="1" applyFont="1" applyBorder="1"/>
    <xf numFmtId="3" fontId="62" fillId="0" borderId="26" xfId="0" applyNumberFormat="1" applyFont="1" applyBorder="1"/>
    <xf numFmtId="3" fontId="62" fillId="0" borderId="28" xfId="0" applyNumberFormat="1" applyFont="1" applyBorder="1"/>
    <xf numFmtId="3" fontId="60" fillId="0" borderId="53" xfId="0" applyNumberFormat="1" applyFont="1" applyFill="1" applyBorder="1" applyAlignment="1">
      <alignment vertical="center" wrapText="1"/>
    </xf>
    <xf numFmtId="3" fontId="60" fillId="0" borderId="33" xfId="0" applyNumberFormat="1" applyFont="1" applyFill="1" applyBorder="1" applyAlignment="1">
      <alignment vertical="center" wrapText="1"/>
    </xf>
    <xf numFmtId="0" fontId="57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3" fontId="55" fillId="0" borderId="1" xfId="0" applyNumberFormat="1" applyFont="1" applyBorder="1" applyAlignment="1">
      <alignment horizontal="center" vertical="center" wrapText="1"/>
    </xf>
    <xf numFmtId="3" fontId="55" fillId="0" borderId="2" xfId="0" applyNumberFormat="1" applyFont="1" applyBorder="1" applyAlignment="1">
      <alignment horizontal="center" vertical="center" wrapText="1"/>
    </xf>
    <xf numFmtId="3" fontId="55" fillId="0" borderId="17" xfId="0" applyNumberFormat="1" applyFont="1" applyBorder="1" applyAlignment="1">
      <alignment horizontal="center" vertical="center" wrapText="1"/>
    </xf>
    <xf numFmtId="3" fontId="54" fillId="0" borderId="54" xfId="0" applyNumberFormat="1" applyFont="1" applyBorder="1" applyAlignment="1">
      <alignment horizontal="right" vertical="center"/>
    </xf>
    <xf numFmtId="3" fontId="54" fillId="0" borderId="73" xfId="0" applyNumberFormat="1" applyFont="1" applyBorder="1" applyAlignment="1">
      <alignment horizontal="right" vertical="center"/>
    </xf>
    <xf numFmtId="3" fontId="53" fillId="2" borderId="21" xfId="0" applyNumberFormat="1" applyFont="1" applyFill="1" applyBorder="1" applyAlignment="1">
      <alignment horizontal="right" vertical="center"/>
    </xf>
    <xf numFmtId="3" fontId="54" fillId="0" borderId="30" xfId="0" applyNumberFormat="1" applyFont="1" applyBorder="1" applyAlignment="1">
      <alignment horizontal="right" vertical="center"/>
    </xf>
    <xf numFmtId="3" fontId="54" fillId="0" borderId="7" xfId="0" applyNumberFormat="1" applyFont="1" applyBorder="1" applyAlignment="1">
      <alignment horizontal="right" vertical="center"/>
    </xf>
    <xf numFmtId="3" fontId="54" fillId="0" borderId="55" xfId="0" applyNumberFormat="1" applyFont="1" applyBorder="1" applyAlignment="1">
      <alignment horizontal="right" vertical="center"/>
    </xf>
    <xf numFmtId="3" fontId="54" fillId="0" borderId="8" xfId="0" applyNumberFormat="1" applyFont="1" applyBorder="1" applyAlignment="1">
      <alignment horizontal="right" vertical="center"/>
    </xf>
    <xf numFmtId="3" fontId="54" fillId="0" borderId="62" xfId="0" applyNumberFormat="1" applyFont="1" applyBorder="1" applyAlignment="1">
      <alignment horizontal="right" vertical="center"/>
    </xf>
    <xf numFmtId="3" fontId="53" fillId="2" borderId="28" xfId="0" applyNumberFormat="1" applyFont="1" applyFill="1" applyBorder="1" applyAlignment="1">
      <alignment horizontal="right" vertical="center"/>
    </xf>
    <xf numFmtId="3" fontId="53" fillId="2" borderId="22" xfId="0" applyNumberFormat="1" applyFont="1" applyFill="1" applyBorder="1" applyAlignment="1">
      <alignment horizontal="right" vertical="center"/>
    </xf>
    <xf numFmtId="3" fontId="53" fillId="2" borderId="39" xfId="0" applyNumberFormat="1" applyFont="1" applyFill="1" applyBorder="1" applyAlignment="1">
      <alignment horizontal="right" vertical="center"/>
    </xf>
    <xf numFmtId="3" fontId="53" fillId="2" borderId="48" xfId="0" applyNumberFormat="1" applyFont="1" applyFill="1" applyBorder="1" applyAlignment="1">
      <alignment horizontal="right" vertical="center"/>
    </xf>
    <xf numFmtId="3" fontId="54" fillId="0" borderId="27" xfId="0" applyNumberFormat="1" applyFont="1" applyBorder="1" applyAlignment="1">
      <alignment horizontal="right" vertical="center"/>
    </xf>
    <xf numFmtId="3" fontId="54" fillId="0" borderId="45" xfId="0" applyNumberFormat="1" applyFont="1" applyBorder="1" applyAlignment="1">
      <alignment horizontal="right" vertical="center"/>
    </xf>
    <xf numFmtId="3" fontId="53" fillId="2" borderId="20" xfId="0" applyNumberFormat="1" applyFont="1" applyFill="1" applyBorder="1" applyAlignment="1">
      <alignment horizontal="right" vertical="center"/>
    </xf>
    <xf numFmtId="3" fontId="53" fillId="4" borderId="57" xfId="0" applyNumberFormat="1" applyFont="1" applyFill="1" applyBorder="1" applyAlignment="1">
      <alignment horizontal="right" vertical="center"/>
    </xf>
    <xf numFmtId="3" fontId="53" fillId="4" borderId="74" xfId="0" applyNumberFormat="1" applyFont="1" applyFill="1" applyBorder="1" applyAlignment="1">
      <alignment horizontal="right" vertical="center"/>
    </xf>
    <xf numFmtId="3" fontId="53" fillId="4" borderId="25" xfId="0" applyNumberFormat="1" applyFont="1" applyFill="1" applyBorder="1" applyAlignment="1">
      <alignment horizontal="right" vertical="center"/>
    </xf>
    <xf numFmtId="3" fontId="63" fillId="2" borderId="6" xfId="0" applyNumberFormat="1" applyFont="1" applyFill="1" applyBorder="1" applyAlignment="1">
      <alignment horizontal="right" vertical="center"/>
    </xf>
    <xf numFmtId="3" fontId="53" fillId="2" borderId="26" xfId="0" applyNumberFormat="1" applyFont="1" applyFill="1" applyBorder="1" applyAlignment="1">
      <alignment horizontal="right" vertical="center"/>
    </xf>
    <xf numFmtId="3" fontId="63" fillId="2" borderId="32" xfId="0" applyNumberFormat="1" applyFont="1" applyFill="1" applyBorder="1" applyAlignment="1">
      <alignment horizontal="right" vertical="center"/>
    </xf>
    <xf numFmtId="3" fontId="63" fillId="2" borderId="22" xfId="0" applyNumberFormat="1" applyFont="1" applyFill="1" applyBorder="1" applyAlignment="1">
      <alignment horizontal="right" vertical="center"/>
    </xf>
    <xf numFmtId="3" fontId="53" fillId="0" borderId="26" xfId="0" applyNumberFormat="1" applyFont="1" applyBorder="1" applyAlignment="1">
      <alignment horizontal="right" vertical="center"/>
    </xf>
    <xf numFmtId="3" fontId="53" fillId="0" borderId="6" xfId="0" applyNumberFormat="1" applyFont="1" applyBorder="1" applyAlignment="1">
      <alignment horizontal="right" vertical="center"/>
    </xf>
    <xf numFmtId="3" fontId="63" fillId="2" borderId="38" xfId="0" applyNumberFormat="1" applyFont="1" applyFill="1" applyBorder="1" applyAlignment="1">
      <alignment horizontal="right" vertical="center"/>
    </xf>
    <xf numFmtId="3" fontId="53" fillId="2" borderId="49" xfId="0" applyNumberFormat="1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vertical="center"/>
    </xf>
    <xf numFmtId="3" fontId="54" fillId="0" borderId="7" xfId="0" applyNumberFormat="1" applyFont="1" applyFill="1" applyBorder="1" applyAlignment="1">
      <alignment horizontal="right" vertical="center"/>
    </xf>
    <xf numFmtId="3" fontId="54" fillId="0" borderId="55" xfId="0" applyNumberFormat="1" applyFont="1" applyFill="1" applyBorder="1" applyAlignment="1">
      <alignment horizontal="right" vertical="center"/>
    </xf>
    <xf numFmtId="3" fontId="54" fillId="0" borderId="8" xfId="0" applyNumberFormat="1" applyFont="1" applyFill="1" applyBorder="1" applyAlignment="1">
      <alignment horizontal="right" vertical="center"/>
    </xf>
    <xf numFmtId="3" fontId="53" fillId="0" borderId="8" xfId="0" applyNumberFormat="1" applyFont="1" applyFill="1" applyBorder="1" applyAlignment="1">
      <alignment horizontal="right" vertical="center"/>
    </xf>
    <xf numFmtId="3" fontId="53" fillId="0" borderId="62" xfId="0" applyNumberFormat="1" applyFont="1" applyFill="1" applyBorder="1" applyAlignment="1">
      <alignment horizontal="right" vertical="center"/>
    </xf>
    <xf numFmtId="3" fontId="53" fillId="2" borderId="53" xfId="0" applyNumberFormat="1" applyFont="1" applyFill="1" applyBorder="1" applyAlignment="1">
      <alignment horizontal="right" vertical="center"/>
    </xf>
    <xf numFmtId="3" fontId="53" fillId="2" borderId="61" xfId="0" applyNumberFormat="1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4" fillId="0" borderId="52" xfId="0" applyFont="1" applyFill="1" applyBorder="1"/>
    <xf numFmtId="3" fontId="9" fillId="2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4" fillId="2" borderId="26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0" borderId="8" xfId="0" applyFont="1" applyBorder="1" applyAlignment="1">
      <alignment horizontal="center" vertical="top"/>
    </xf>
    <xf numFmtId="0" fontId="4" fillId="0" borderId="67" xfId="0" applyFont="1" applyBorder="1" applyAlignment="1">
      <alignment horizontal="center" vertical="top"/>
    </xf>
    <xf numFmtId="0" fontId="4" fillId="0" borderId="2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3" fontId="3" fillId="0" borderId="4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top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4" fillId="0" borderId="66" xfId="0" applyFont="1" applyBorder="1" applyAlignment="1">
      <alignment horizontal="center" vertical="top"/>
    </xf>
    <xf numFmtId="0" fontId="4" fillId="0" borderId="6" xfId="0" applyFont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32" fillId="0" borderId="0" xfId="0" applyFont="1" applyBorder="1" applyAlignment="1">
      <alignment horizontal="center" vertical="center" wrapText="1"/>
    </xf>
    <xf numFmtId="3" fontId="9" fillId="0" borderId="43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19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16" fillId="0" borderId="2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60" fillId="0" borderId="44" xfId="0" applyFont="1" applyFill="1" applyBorder="1" applyAlignment="1">
      <alignment horizontal="center" vertical="center" wrapText="1"/>
    </xf>
    <xf numFmtId="0" fontId="60" fillId="0" borderId="53" xfId="0" applyFont="1" applyFill="1" applyBorder="1" applyAlignment="1">
      <alignment horizontal="center" vertical="center" wrapText="1"/>
    </xf>
    <xf numFmtId="3" fontId="60" fillId="0" borderId="0" xfId="0" applyNumberFormat="1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75" xfId="0" applyFont="1" applyFill="1" applyBorder="1" applyAlignment="1">
      <alignment horizontal="center" vertical="center"/>
    </xf>
    <xf numFmtId="0" fontId="60" fillId="0" borderId="72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 textRotation="90"/>
    </xf>
    <xf numFmtId="0" fontId="60" fillId="0" borderId="14" xfId="0" applyFont="1" applyFill="1" applyBorder="1" applyAlignment="1">
      <alignment horizontal="center" vertical="center" textRotation="90"/>
    </xf>
    <xf numFmtId="0" fontId="60" fillId="0" borderId="8" xfId="0" applyFont="1" applyFill="1" applyBorder="1" applyAlignment="1">
      <alignment horizontal="center" vertical="center"/>
    </xf>
    <xf numFmtId="0" fontId="60" fillId="0" borderId="15" xfId="0" applyFont="1" applyFill="1" applyBorder="1" applyAlignment="1">
      <alignment horizontal="center" vertical="center"/>
    </xf>
    <xf numFmtId="3" fontId="60" fillId="0" borderId="26" xfId="0" applyNumberFormat="1" applyFont="1" applyFill="1" applyBorder="1" applyAlignment="1">
      <alignment horizontal="center" vertical="center" wrapText="1"/>
    </xf>
    <xf numFmtId="3" fontId="60" fillId="0" borderId="28" xfId="0" applyNumberFormat="1" applyFont="1" applyFill="1" applyBorder="1" applyAlignment="1">
      <alignment horizontal="center" vertical="center" wrapText="1"/>
    </xf>
    <xf numFmtId="3" fontId="60" fillId="0" borderId="22" xfId="0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60" fillId="0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60" fillId="0" borderId="71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59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3" fontId="55" fillId="0" borderId="75" xfId="0" applyNumberFormat="1" applyFont="1" applyBorder="1" applyAlignment="1">
      <alignment horizontal="center" vertical="center" wrapText="1"/>
    </xf>
    <xf numFmtId="3" fontId="55" fillId="0" borderId="71" xfId="0" applyNumberFormat="1" applyFont="1" applyBorder="1" applyAlignment="1">
      <alignment horizontal="center" vertical="center" wrapText="1"/>
    </xf>
    <xf numFmtId="3" fontId="55" fillId="0" borderId="70" xfId="0" applyNumberFormat="1" applyFont="1" applyBorder="1" applyAlignment="1">
      <alignment horizontal="center" vertical="center" wrapText="1"/>
    </xf>
    <xf numFmtId="3" fontId="55" fillId="0" borderId="25" xfId="0" applyNumberFormat="1" applyFont="1" applyBorder="1" applyAlignment="1">
      <alignment horizontal="center" vertical="center" wrapText="1"/>
    </xf>
    <xf numFmtId="3" fontId="55" fillId="0" borderId="47" xfId="0" applyNumberFormat="1" applyFont="1" applyBorder="1" applyAlignment="1">
      <alignment horizontal="center" vertical="center" wrapText="1"/>
    </xf>
    <xf numFmtId="3" fontId="55" fillId="0" borderId="50" xfId="0" applyNumberFormat="1" applyFont="1" applyBorder="1" applyAlignment="1">
      <alignment horizontal="center" vertical="center" wrapText="1"/>
    </xf>
    <xf numFmtId="3" fontId="55" fillId="0" borderId="48" xfId="0" applyNumberFormat="1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5" fillId="0" borderId="65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55" fillId="0" borderId="71" xfId="0" applyFont="1" applyBorder="1" applyAlignment="1">
      <alignment horizontal="center" vertical="center"/>
    </xf>
    <xf numFmtId="0" fontId="55" fillId="0" borderId="77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3" fontId="53" fillId="0" borderId="51" xfId="0" applyNumberFormat="1" applyFont="1" applyBorder="1" applyAlignment="1">
      <alignment horizontal="center" vertical="center"/>
    </xf>
    <xf numFmtId="3" fontId="53" fillId="0" borderId="29" xfId="0" applyNumberFormat="1" applyFont="1" applyBorder="1" applyAlignment="1">
      <alignment horizontal="center" vertical="center"/>
    </xf>
    <xf numFmtId="3" fontId="53" fillId="0" borderId="20" xfId="0" applyNumberFormat="1" applyFont="1" applyBorder="1" applyAlignment="1">
      <alignment horizontal="center" vertical="center"/>
    </xf>
    <xf numFmtId="3" fontId="55" fillId="2" borderId="31" xfId="0" applyNumberFormat="1" applyFont="1" applyFill="1" applyBorder="1" applyAlignment="1">
      <alignment horizontal="center" vertical="center" textRotation="90" wrapText="1"/>
    </xf>
    <xf numFmtId="3" fontId="55" fillId="2" borderId="35" xfId="0" applyNumberFormat="1" applyFont="1" applyFill="1" applyBorder="1" applyAlignment="1">
      <alignment horizontal="center" vertical="center" textRotation="90" wrapText="1"/>
    </xf>
    <xf numFmtId="0" fontId="34" fillId="0" borderId="68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32" xfId="0" applyFont="1" applyBorder="1" applyAlignment="1">
      <alignment horizontal="right" vertical="center"/>
    </xf>
    <xf numFmtId="0" fontId="34" fillId="0" borderId="65" xfId="0" applyFont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top"/>
    </xf>
    <xf numFmtId="3" fontId="4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0" fontId="32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26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horizontal="left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3" fontId="11" fillId="0" borderId="58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6" fillId="0" borderId="0" xfId="0" applyFont="1" applyAlignment="1">
      <alignment horizontal="center" wrapText="1"/>
    </xf>
    <xf numFmtId="0" fontId="36" fillId="0" borderId="65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72" xfId="0" applyFont="1" applyBorder="1" applyAlignment="1">
      <alignment horizontal="center"/>
    </xf>
    <xf numFmtId="0" fontId="36" fillId="0" borderId="71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/>
    <xf numFmtId="3" fontId="11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31" fillId="0" borderId="0" xfId="1" applyFont="1" applyFill="1" applyAlignment="1">
      <alignment horizontal="center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4" fillId="0" borderId="0" xfId="0" applyFont="1" applyAlignment="1">
      <alignment horizontal="center" vertical="center" wrapText="1"/>
    </xf>
  </cellXfs>
  <cellStyles count="3">
    <cellStyle name="Normál" xfId="0" builtinId="0"/>
    <cellStyle name="Normál_Munkafüzet1" xfId="1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F5" sqref="F5:G5"/>
    </sheetView>
  </sheetViews>
  <sheetFormatPr defaultRowHeight="15.75"/>
  <cols>
    <col min="1" max="1" width="9.140625" style="225" customWidth="1"/>
    <col min="2" max="2" width="5.42578125" style="149" customWidth="1"/>
    <col min="3" max="3" width="42.42578125" style="228" bestFit="1" customWidth="1"/>
    <col min="4" max="5" width="9.140625" style="225"/>
    <col min="6" max="6" width="12.7109375" style="18" customWidth="1"/>
    <col min="7" max="16384" width="9.140625" style="18"/>
  </cols>
  <sheetData>
    <row r="1" spans="1:10" ht="23.25" customHeight="1">
      <c r="A1" s="581" t="s">
        <v>432</v>
      </c>
      <c r="B1" s="581"/>
      <c r="C1" s="581"/>
      <c r="D1" s="581"/>
      <c r="E1" s="581"/>
      <c r="J1" s="21"/>
    </row>
    <row r="2" spans="1:10" ht="23.25" customHeight="1">
      <c r="A2" s="224"/>
      <c r="B2" s="224"/>
      <c r="C2" s="224"/>
      <c r="D2" s="224"/>
      <c r="E2" s="224"/>
      <c r="J2" s="21"/>
    </row>
    <row r="3" spans="1:10" ht="31.5" customHeight="1">
      <c r="A3" s="579" t="s">
        <v>77</v>
      </c>
      <c r="B3" s="579"/>
      <c r="C3" s="579"/>
      <c r="D3" s="579"/>
      <c r="E3" s="579"/>
      <c r="F3" s="49"/>
      <c r="G3" s="49"/>
    </row>
    <row r="4" spans="1:10">
      <c r="B4" s="154"/>
      <c r="C4" s="226"/>
      <c r="D4" s="227"/>
      <c r="E4" s="227"/>
    </row>
    <row r="5" spans="1:10" ht="27.75" customHeight="1">
      <c r="B5" s="154"/>
      <c r="C5" s="226"/>
      <c r="D5" s="227"/>
      <c r="E5" s="227"/>
    </row>
    <row r="6" spans="1:10" ht="25.5" customHeight="1">
      <c r="B6" s="154" t="s">
        <v>48</v>
      </c>
      <c r="C6" s="155"/>
      <c r="D6" s="227"/>
      <c r="E6" s="227"/>
    </row>
    <row r="7" spans="1:10" ht="30" customHeight="1">
      <c r="B7" s="154" t="s">
        <v>0</v>
      </c>
      <c r="C7" s="155" t="s">
        <v>229</v>
      </c>
      <c r="D7" s="229"/>
      <c r="E7" s="229"/>
    </row>
    <row r="8" spans="1:10" ht="30" customHeight="1">
      <c r="B8" s="154" t="s">
        <v>1</v>
      </c>
      <c r="C8" s="155" t="s">
        <v>306</v>
      </c>
      <c r="D8" s="229"/>
      <c r="E8" s="229"/>
    </row>
    <row r="9" spans="1:10" ht="30" customHeight="1">
      <c r="B9" s="154" t="s">
        <v>13</v>
      </c>
      <c r="C9" s="580" t="s">
        <v>305</v>
      </c>
      <c r="D9" s="580"/>
      <c r="E9" s="580"/>
    </row>
    <row r="10" spans="1:10" ht="30" customHeight="1">
      <c r="B10" s="154" t="s">
        <v>15</v>
      </c>
      <c r="C10" s="230" t="s">
        <v>79</v>
      </c>
      <c r="D10" s="231"/>
      <c r="E10" s="231"/>
    </row>
    <row r="11" spans="1:10" ht="30" customHeight="1">
      <c r="B11" s="154"/>
      <c r="C11" s="155"/>
      <c r="D11" s="229"/>
      <c r="E11" s="229"/>
    </row>
    <row r="12" spans="1:10" ht="30" customHeight="1">
      <c r="B12" s="154"/>
      <c r="C12" s="232"/>
      <c r="D12" s="229"/>
      <c r="E12" s="229"/>
    </row>
    <row r="13" spans="1:10" ht="30" customHeight="1">
      <c r="B13" s="227"/>
      <c r="C13" s="227"/>
      <c r="D13" s="18"/>
      <c r="E13" s="18"/>
    </row>
    <row r="14" spans="1:10" ht="30" customHeight="1">
      <c r="B14" s="227"/>
      <c r="C14" s="227"/>
      <c r="D14" s="18"/>
      <c r="E14" s="18"/>
    </row>
    <row r="15" spans="1:10" ht="30" customHeight="1">
      <c r="B15" s="227"/>
      <c r="C15" s="227"/>
      <c r="D15" s="18"/>
      <c r="E15" s="18"/>
    </row>
    <row r="16" spans="1:10" ht="30" customHeight="1">
      <c r="B16" s="227"/>
      <c r="C16" s="227"/>
      <c r="D16" s="18"/>
      <c r="E16" s="18"/>
    </row>
    <row r="17" spans="2:5" ht="30" customHeight="1">
      <c r="B17" s="227"/>
      <c r="C17" s="227"/>
      <c r="D17" s="18"/>
      <c r="E17" s="18"/>
    </row>
    <row r="18" spans="2:5" ht="30" customHeight="1">
      <c r="B18" s="227"/>
      <c r="C18" s="227"/>
      <c r="D18" s="18"/>
      <c r="E18" s="18"/>
    </row>
    <row r="19" spans="2:5" ht="30" customHeight="1">
      <c r="B19" s="227"/>
      <c r="C19" s="227"/>
      <c r="D19" s="18"/>
      <c r="E19" s="18"/>
    </row>
    <row r="20" spans="2:5" ht="30" customHeight="1">
      <c r="B20" s="227"/>
      <c r="C20" s="227"/>
      <c r="D20" s="18"/>
      <c r="E20" s="18"/>
    </row>
    <row r="21" spans="2:5" ht="30" customHeight="1">
      <c r="B21" s="227"/>
      <c r="C21" s="227"/>
      <c r="D21" s="18"/>
      <c r="E21" s="18"/>
    </row>
    <row r="22" spans="2:5" ht="30" customHeight="1">
      <c r="B22" s="227"/>
      <c r="C22" s="227"/>
      <c r="D22" s="18"/>
      <c r="E22" s="18"/>
    </row>
    <row r="23" spans="2:5" ht="30" customHeight="1">
      <c r="B23" s="154"/>
      <c r="C23" s="226"/>
      <c r="D23" s="227"/>
      <c r="E23" s="227"/>
    </row>
    <row r="24" spans="2:5" ht="30" customHeight="1">
      <c r="B24" s="154"/>
      <c r="C24" s="155"/>
      <c r="D24" s="227"/>
      <c r="E24" s="227"/>
    </row>
    <row r="25" spans="2:5">
      <c r="B25" s="154"/>
      <c r="C25" s="226"/>
      <c r="D25" s="227"/>
      <c r="E25" s="227"/>
    </row>
    <row r="26" spans="2:5">
      <c r="B26" s="154"/>
      <c r="C26" s="226"/>
      <c r="D26" s="227"/>
      <c r="E26" s="227"/>
    </row>
    <row r="27" spans="2:5">
      <c r="B27" s="154"/>
      <c r="C27" s="226"/>
      <c r="D27" s="227"/>
      <c r="E27" s="227"/>
    </row>
    <row r="28" spans="2:5">
      <c r="B28" s="154"/>
      <c r="C28" s="226"/>
      <c r="D28" s="227"/>
      <c r="E28" s="227"/>
    </row>
    <row r="29" spans="2:5">
      <c r="B29" s="154"/>
      <c r="C29" s="226"/>
      <c r="D29" s="227"/>
      <c r="E29" s="227"/>
    </row>
    <row r="30" spans="2:5">
      <c r="B30" s="154"/>
      <c r="C30" s="226"/>
      <c r="D30" s="227"/>
      <c r="E30" s="227"/>
    </row>
    <row r="31" spans="2:5">
      <c r="B31" s="154"/>
      <c r="C31" s="226"/>
      <c r="D31" s="227"/>
      <c r="E31" s="227"/>
    </row>
    <row r="32" spans="2:5">
      <c r="B32" s="154"/>
      <c r="C32" s="226"/>
      <c r="D32" s="227"/>
      <c r="E32" s="227"/>
    </row>
    <row r="33" spans="2:5">
      <c r="B33" s="154"/>
      <c r="C33" s="226"/>
      <c r="D33" s="227"/>
      <c r="E33" s="227"/>
    </row>
    <row r="34" spans="2:5">
      <c r="B34" s="154"/>
      <c r="C34" s="226"/>
      <c r="D34" s="227"/>
      <c r="E34" s="227"/>
    </row>
    <row r="35" spans="2:5">
      <c r="B35" s="154"/>
      <c r="C35" s="226"/>
      <c r="D35" s="227"/>
      <c r="E35" s="227"/>
    </row>
    <row r="36" spans="2:5">
      <c r="B36" s="154"/>
      <c r="C36" s="226"/>
      <c r="D36" s="227"/>
      <c r="E36" s="227"/>
    </row>
    <row r="37" spans="2:5">
      <c r="B37" s="154"/>
      <c r="C37" s="226"/>
      <c r="D37" s="227"/>
      <c r="E37" s="227"/>
    </row>
    <row r="38" spans="2:5">
      <c r="B38" s="154"/>
      <c r="C38" s="226"/>
      <c r="D38" s="227"/>
      <c r="E38" s="227"/>
    </row>
    <row r="39" spans="2:5">
      <c r="B39" s="154"/>
      <c r="C39" s="226"/>
      <c r="D39" s="227"/>
      <c r="E39" s="227"/>
    </row>
    <row r="40" spans="2:5">
      <c r="B40" s="154"/>
      <c r="C40" s="226"/>
      <c r="D40" s="227"/>
      <c r="E40" s="227"/>
    </row>
    <row r="41" spans="2:5">
      <c r="B41" s="154"/>
      <c r="C41" s="226"/>
      <c r="D41" s="227"/>
      <c r="E41" s="227"/>
    </row>
    <row r="42" spans="2:5">
      <c r="B42" s="154"/>
      <c r="C42" s="226"/>
      <c r="D42" s="227"/>
      <c r="E42" s="227"/>
    </row>
    <row r="43" spans="2:5">
      <c r="B43" s="154"/>
      <c r="C43" s="226"/>
      <c r="D43" s="227"/>
      <c r="E43" s="227"/>
    </row>
    <row r="44" spans="2:5">
      <c r="B44" s="154"/>
      <c r="C44" s="226"/>
      <c r="D44" s="227"/>
      <c r="E44" s="227"/>
    </row>
    <row r="45" spans="2:5">
      <c r="B45" s="154"/>
      <c r="C45" s="226"/>
      <c r="D45" s="227"/>
      <c r="E45" s="227"/>
    </row>
    <row r="46" spans="2:5">
      <c r="B46" s="154"/>
      <c r="C46" s="226"/>
      <c r="D46" s="227"/>
      <c r="E46" s="227"/>
    </row>
    <row r="47" spans="2:5">
      <c r="B47" s="154"/>
      <c r="C47" s="226"/>
      <c r="D47" s="227"/>
      <c r="E47" s="227"/>
    </row>
    <row r="48" spans="2:5">
      <c r="B48" s="154"/>
      <c r="C48" s="226"/>
      <c r="D48" s="227"/>
      <c r="E48" s="227"/>
    </row>
    <row r="49" spans="2:5">
      <c r="B49" s="154"/>
      <c r="C49" s="226"/>
      <c r="D49" s="227"/>
      <c r="E49" s="227"/>
    </row>
    <row r="50" spans="2:5">
      <c r="B50" s="154"/>
      <c r="C50" s="226"/>
      <c r="D50" s="227"/>
      <c r="E50" s="227"/>
    </row>
    <row r="51" spans="2:5">
      <c r="B51" s="154"/>
      <c r="C51" s="226"/>
      <c r="D51" s="227"/>
      <c r="E51" s="227"/>
    </row>
    <row r="52" spans="2:5">
      <c r="B52" s="154"/>
      <c r="C52" s="226"/>
      <c r="D52" s="227"/>
      <c r="E52" s="227"/>
    </row>
    <row r="53" spans="2:5">
      <c r="B53" s="154"/>
      <c r="C53" s="226"/>
      <c r="D53" s="227"/>
      <c r="E53" s="227"/>
    </row>
    <row r="54" spans="2:5">
      <c r="B54" s="154"/>
      <c r="C54" s="226"/>
      <c r="D54" s="227"/>
      <c r="E54" s="227"/>
    </row>
    <row r="55" spans="2:5">
      <c r="B55" s="154"/>
      <c r="C55" s="226"/>
      <c r="D55" s="227"/>
      <c r="E55" s="227"/>
    </row>
    <row r="56" spans="2:5">
      <c r="B56" s="154"/>
      <c r="C56" s="226"/>
      <c r="D56" s="227"/>
      <c r="E56" s="227"/>
    </row>
    <row r="57" spans="2:5">
      <c r="B57" s="154"/>
      <c r="C57" s="226"/>
      <c r="D57" s="227"/>
      <c r="E57" s="227"/>
    </row>
    <row r="58" spans="2:5">
      <c r="B58" s="154"/>
      <c r="C58" s="226"/>
      <c r="D58" s="227"/>
      <c r="E58" s="227"/>
    </row>
    <row r="59" spans="2:5">
      <c r="B59" s="154"/>
      <c r="C59" s="226"/>
      <c r="D59" s="227"/>
      <c r="E59" s="227"/>
    </row>
    <row r="60" spans="2:5">
      <c r="B60" s="154"/>
      <c r="C60" s="226"/>
      <c r="D60" s="227"/>
      <c r="E60" s="227"/>
    </row>
    <row r="61" spans="2:5">
      <c r="B61" s="154"/>
      <c r="C61" s="226"/>
      <c r="D61" s="227"/>
      <c r="E61" s="227"/>
    </row>
    <row r="62" spans="2:5">
      <c r="B62" s="154"/>
      <c r="C62" s="226"/>
      <c r="D62" s="227"/>
      <c r="E62" s="227"/>
    </row>
    <row r="63" spans="2:5">
      <c r="B63" s="154"/>
      <c r="C63" s="226"/>
      <c r="D63" s="227"/>
      <c r="E63" s="227"/>
    </row>
    <row r="64" spans="2:5">
      <c r="B64" s="154"/>
      <c r="C64" s="226"/>
      <c r="D64" s="227"/>
      <c r="E64" s="227"/>
    </row>
    <row r="65" spans="2:5">
      <c r="B65" s="154"/>
      <c r="C65" s="226"/>
      <c r="D65" s="227"/>
      <c r="E65" s="227"/>
    </row>
    <row r="66" spans="2:5">
      <c r="B66" s="154"/>
      <c r="C66" s="226"/>
      <c r="D66" s="227"/>
      <c r="E66" s="227"/>
    </row>
    <row r="67" spans="2:5">
      <c r="B67" s="154"/>
      <c r="C67" s="226"/>
      <c r="D67" s="227"/>
      <c r="E67" s="227"/>
    </row>
  </sheetData>
  <mergeCells count="3">
    <mergeCell ref="A3:E3"/>
    <mergeCell ref="C9:E9"/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activeCell="A3" sqref="A3:XFD46"/>
    </sheetView>
  </sheetViews>
  <sheetFormatPr defaultRowHeight="15.75"/>
  <cols>
    <col min="2" max="2" width="9.140625" style="109"/>
    <col min="3" max="3" width="30.42578125" style="109" customWidth="1"/>
    <col min="4" max="4" width="9.140625" style="147" hidden="1" customWidth="1"/>
    <col min="5" max="5" width="9.140625" style="109" hidden="1" customWidth="1"/>
    <col min="6" max="11" width="9.140625" style="109"/>
  </cols>
  <sheetData>
    <row r="1" spans="1:8">
      <c r="A1" s="627" t="s">
        <v>440</v>
      </c>
      <c r="B1" s="627"/>
      <c r="C1" s="627"/>
      <c r="D1" s="627"/>
      <c r="E1" s="627"/>
      <c r="F1" s="627"/>
      <c r="G1" s="627"/>
      <c r="H1" s="627"/>
    </row>
    <row r="3" spans="1:8" ht="37.5" customHeight="1">
      <c r="A3" s="664" t="s">
        <v>397</v>
      </c>
      <c r="B3" s="664"/>
      <c r="C3" s="664"/>
      <c r="D3" s="664"/>
      <c r="E3" s="664"/>
      <c r="F3" s="664"/>
      <c r="G3" s="664"/>
      <c r="H3" s="664"/>
    </row>
    <row r="5" spans="1:8">
      <c r="B5" s="109" t="s">
        <v>398</v>
      </c>
      <c r="F5" s="109" t="s">
        <v>399</v>
      </c>
    </row>
    <row r="6" spans="1:8">
      <c r="B6" s="109" t="s">
        <v>400</v>
      </c>
    </row>
    <row r="8" spans="1:8">
      <c r="B8" s="109" t="s">
        <v>401</v>
      </c>
      <c r="F8" s="109" t="s">
        <v>402</v>
      </c>
    </row>
    <row r="9" spans="1:8">
      <c r="B9" s="109" t="s">
        <v>403</v>
      </c>
    </row>
    <row r="10" spans="1:8">
      <c r="B10" s="47"/>
    </row>
    <row r="11" spans="1:8" ht="13.5" customHeight="1">
      <c r="B11" s="109" t="s">
        <v>404</v>
      </c>
      <c r="F11" s="109" t="s">
        <v>405</v>
      </c>
    </row>
    <row r="12" spans="1:8">
      <c r="B12" s="109" t="s">
        <v>406</v>
      </c>
    </row>
    <row r="14" spans="1:8" ht="33" customHeight="1">
      <c r="B14" s="109" t="s">
        <v>479</v>
      </c>
      <c r="F14" s="109" t="s">
        <v>480</v>
      </c>
    </row>
    <row r="15" spans="1:8" ht="21" customHeight="1">
      <c r="B15" s="109" t="s">
        <v>481</v>
      </c>
    </row>
    <row r="17" spans="2:6">
      <c r="B17" s="109" t="s">
        <v>482</v>
      </c>
      <c r="F17" s="109" t="s">
        <v>483</v>
      </c>
    </row>
    <row r="18" spans="2:6">
      <c r="B18" s="109" t="s">
        <v>484</v>
      </c>
    </row>
    <row r="20" spans="2:6">
      <c r="B20" s="109" t="s">
        <v>482</v>
      </c>
      <c r="F20" s="109" t="s">
        <v>485</v>
      </c>
    </row>
    <row r="21" spans="2:6">
      <c r="B21" s="109" t="s">
        <v>486</v>
      </c>
    </row>
    <row r="23" spans="2:6">
      <c r="B23" s="109" t="s">
        <v>482</v>
      </c>
      <c r="F23" s="109" t="s">
        <v>487</v>
      </c>
    </row>
    <row r="24" spans="2:6">
      <c r="B24" s="109" t="s">
        <v>488</v>
      </c>
    </row>
    <row r="26" spans="2:6">
      <c r="B26" s="109" t="s">
        <v>482</v>
      </c>
      <c r="F26" s="109" t="s">
        <v>487</v>
      </c>
    </row>
    <row r="27" spans="2:6">
      <c r="B27" s="109" t="s">
        <v>489</v>
      </c>
    </row>
    <row r="29" spans="2:6">
      <c r="B29" s="109" t="s">
        <v>482</v>
      </c>
      <c r="F29" s="109" t="s">
        <v>490</v>
      </c>
    </row>
    <row r="30" spans="2:6">
      <c r="B30" s="109" t="s">
        <v>491</v>
      </c>
    </row>
    <row r="32" spans="2:6">
      <c r="B32" s="109" t="s">
        <v>482</v>
      </c>
      <c r="F32" s="109" t="s">
        <v>492</v>
      </c>
    </row>
    <row r="33" spans="2:6">
      <c r="B33" s="109" t="s">
        <v>493</v>
      </c>
    </row>
    <row r="35" spans="2:6">
      <c r="B35" s="109" t="s">
        <v>494</v>
      </c>
      <c r="F35" s="109" t="s">
        <v>495</v>
      </c>
    </row>
    <row r="36" spans="2:6">
      <c r="B36" s="109" t="s">
        <v>493</v>
      </c>
    </row>
    <row r="38" spans="2:6">
      <c r="B38" s="109" t="s">
        <v>496</v>
      </c>
      <c r="F38" s="109" t="s">
        <v>485</v>
      </c>
    </row>
    <row r="39" spans="2:6">
      <c r="B39" s="109" t="s">
        <v>497</v>
      </c>
    </row>
    <row r="41" spans="2:6">
      <c r="B41" s="109" t="s">
        <v>482</v>
      </c>
      <c r="F41" s="109" t="s">
        <v>405</v>
      </c>
    </row>
    <row r="42" spans="2:6">
      <c r="B42" s="109" t="s">
        <v>498</v>
      </c>
    </row>
    <row r="44" spans="2:6">
      <c r="B44" s="109" t="s">
        <v>482</v>
      </c>
      <c r="F44" s="109" t="s">
        <v>487</v>
      </c>
    </row>
    <row r="45" spans="2:6">
      <c r="B45" s="109" t="s">
        <v>499</v>
      </c>
    </row>
  </sheetData>
  <mergeCells count="2">
    <mergeCell ref="A3:H3"/>
    <mergeCell ref="A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6"/>
  <sheetViews>
    <sheetView zoomScaleSheetLayoutView="100" workbookViewId="0">
      <selection sqref="A1:G1"/>
    </sheetView>
  </sheetViews>
  <sheetFormatPr defaultRowHeight="15.75"/>
  <cols>
    <col min="1" max="1" width="15.5703125" style="225" customWidth="1"/>
    <col min="2" max="2" width="19.85546875" style="236" customWidth="1"/>
    <col min="3" max="3" width="11.85546875" style="234" customWidth="1"/>
    <col min="4" max="5" width="12.5703125" style="234" customWidth="1"/>
    <col min="6" max="6" width="10.85546875" style="234" customWidth="1"/>
    <col min="7" max="7" width="10.42578125" style="235" bestFit="1" customWidth="1"/>
    <col min="8" max="9" width="9.140625" style="225"/>
    <col min="10" max="16384" width="9.140625" style="18"/>
  </cols>
  <sheetData>
    <row r="1" spans="1:9" ht="21" customHeight="1">
      <c r="A1" s="581" t="s">
        <v>441</v>
      </c>
      <c r="B1" s="581"/>
      <c r="C1" s="581"/>
      <c r="D1" s="581"/>
      <c r="E1" s="581"/>
      <c r="F1" s="581"/>
      <c r="G1" s="581"/>
      <c r="H1" s="261"/>
    </row>
    <row r="2" spans="1:9">
      <c r="B2" s="233"/>
    </row>
    <row r="3" spans="1:9" ht="27.75" customHeight="1">
      <c r="A3" s="680" t="s">
        <v>45</v>
      </c>
      <c r="B3" s="680"/>
      <c r="C3" s="680"/>
      <c r="D3" s="680"/>
      <c r="E3" s="680"/>
      <c r="F3" s="680"/>
      <c r="G3" s="680"/>
      <c r="H3" s="259"/>
    </row>
    <row r="4" spans="1:9" ht="42.75" customHeight="1">
      <c r="A4" s="606" t="s">
        <v>126</v>
      </c>
      <c r="B4" s="606"/>
      <c r="C4" s="606"/>
      <c r="D4" s="606"/>
      <c r="E4" s="606"/>
      <c r="F4" s="606"/>
      <c r="G4" s="606"/>
      <c r="H4" s="247"/>
    </row>
    <row r="5" spans="1:9" ht="30" customHeight="1">
      <c r="A5" s="679" t="s">
        <v>407</v>
      </c>
      <c r="B5" s="679"/>
      <c r="C5" s="679"/>
      <c r="D5" s="679"/>
      <c r="E5" s="679"/>
      <c r="F5" s="679"/>
      <c r="G5" s="679"/>
      <c r="H5" s="260"/>
    </row>
    <row r="6" spans="1:9">
      <c r="C6" s="219"/>
      <c r="D6" s="219"/>
      <c r="E6" s="219"/>
      <c r="F6" s="237"/>
    </row>
    <row r="7" spans="1:9" ht="21" customHeight="1" thickBot="1">
      <c r="B7" s="233"/>
      <c r="C7" s="233"/>
      <c r="D7" s="233"/>
      <c r="E7" s="233"/>
      <c r="F7" s="233"/>
      <c r="G7" s="238"/>
      <c r="H7" s="238"/>
    </row>
    <row r="8" spans="1:9" ht="25.5" customHeight="1">
      <c r="B8" s="671" t="s">
        <v>91</v>
      </c>
      <c r="C8" s="683" t="s">
        <v>92</v>
      </c>
      <c r="D8" s="684"/>
      <c r="E8" s="684"/>
      <c r="F8" s="685"/>
      <c r="G8" s="217"/>
      <c r="H8" s="217"/>
    </row>
    <row r="9" spans="1:9" ht="22.5" customHeight="1">
      <c r="B9" s="672"/>
      <c r="C9" s="674" t="s">
        <v>93</v>
      </c>
      <c r="D9" s="675"/>
      <c r="E9" s="681" t="s">
        <v>95</v>
      </c>
      <c r="F9" s="682"/>
      <c r="G9" s="217"/>
      <c r="H9" s="217"/>
    </row>
    <row r="10" spans="1:9" ht="38.25" customHeight="1" thickBot="1">
      <c r="B10" s="673"/>
      <c r="C10" s="256" t="s">
        <v>94</v>
      </c>
      <c r="D10" s="257" t="s">
        <v>96</v>
      </c>
      <c r="E10" s="258" t="s">
        <v>189</v>
      </c>
      <c r="F10" s="257" t="s">
        <v>190</v>
      </c>
    </row>
    <row r="11" spans="1:9" s="21" customFormat="1" ht="50.1" customHeight="1">
      <c r="A11" s="240"/>
      <c r="B11" s="252" t="s">
        <v>231</v>
      </c>
      <c r="C11" s="218">
        <v>164525</v>
      </c>
      <c r="D11" s="253">
        <v>29271</v>
      </c>
      <c r="E11" s="254">
        <v>193796</v>
      </c>
      <c r="F11" s="255"/>
      <c r="G11" s="238"/>
      <c r="H11" s="238"/>
      <c r="I11" s="240"/>
    </row>
    <row r="12" spans="1:9" s="21" customFormat="1" ht="50.1" customHeight="1" thickBot="1">
      <c r="A12" s="240"/>
      <c r="B12" s="248" t="s">
        <v>97</v>
      </c>
      <c r="C12" s="249">
        <f>SUM(C11:C11)</f>
        <v>164525</v>
      </c>
      <c r="D12" s="250">
        <f>SUM(D11:D11)</f>
        <v>29271</v>
      </c>
      <c r="E12" s="251">
        <f>SUM(E11:E11)</f>
        <v>193796</v>
      </c>
      <c r="F12" s="250"/>
      <c r="G12" s="239"/>
      <c r="H12" s="240"/>
      <c r="I12" s="240"/>
    </row>
    <row r="13" spans="1:9" s="21" customFormat="1">
      <c r="A13" s="240"/>
      <c r="B13" s="148"/>
      <c r="C13" s="237"/>
      <c r="D13" s="237"/>
      <c r="E13" s="237"/>
      <c r="F13" s="241"/>
      <c r="G13" s="239"/>
      <c r="H13" s="240"/>
      <c r="I13" s="240"/>
    </row>
    <row r="14" spans="1:9" ht="9.75" customHeight="1">
      <c r="C14" s="242"/>
      <c r="D14" s="242"/>
      <c r="E14" s="242"/>
    </row>
    <row r="15" spans="1:9">
      <c r="B15" s="148"/>
      <c r="C15" s="242"/>
      <c r="D15" s="242"/>
      <c r="E15" s="242"/>
    </row>
    <row r="16" spans="1:9">
      <c r="B16" s="677"/>
      <c r="C16" s="678"/>
      <c r="D16" s="678"/>
      <c r="E16" s="678"/>
      <c r="F16" s="678"/>
    </row>
    <row r="17" spans="1:9">
      <c r="C17" s="242"/>
      <c r="D17" s="242"/>
      <c r="E17" s="242"/>
    </row>
    <row r="18" spans="1:9" s="46" customFormat="1">
      <c r="A18" s="246"/>
      <c r="B18" s="148"/>
      <c r="C18" s="243"/>
      <c r="D18" s="243"/>
      <c r="E18" s="243"/>
      <c r="F18" s="244"/>
      <c r="G18" s="245"/>
      <c r="H18" s="246"/>
      <c r="I18" s="246"/>
    </row>
    <row r="20" spans="1:9">
      <c r="B20" s="676"/>
      <c r="C20" s="676"/>
      <c r="F20" s="244"/>
    </row>
    <row r="22" spans="1:9">
      <c r="B22" s="233"/>
      <c r="C22" s="236"/>
      <c r="D22" s="236"/>
      <c r="E22" s="236"/>
      <c r="F22" s="236"/>
      <c r="G22" s="217"/>
      <c r="H22" s="217"/>
    </row>
    <row r="23" spans="1:9" ht="27" customHeight="1">
      <c r="B23" s="677"/>
      <c r="C23" s="677"/>
      <c r="D23" s="236"/>
    </row>
    <row r="24" spans="1:9">
      <c r="B24" s="677"/>
      <c r="C24" s="677"/>
      <c r="D24" s="677"/>
      <c r="E24" s="677"/>
    </row>
    <row r="26" spans="1:9">
      <c r="B26" s="676"/>
      <c r="C26" s="676"/>
      <c r="F26" s="244"/>
    </row>
    <row r="28" spans="1:9" ht="13.5">
      <c r="B28" s="687"/>
      <c r="C28" s="688"/>
      <c r="D28" s="688"/>
      <c r="E28" s="688"/>
      <c r="F28" s="688"/>
      <c r="G28" s="688"/>
      <c r="H28" s="688"/>
    </row>
    <row r="29" spans="1:9">
      <c r="B29" s="677"/>
      <c r="C29" s="677"/>
      <c r="D29" s="236"/>
    </row>
    <row r="30" spans="1:9">
      <c r="C30" s="242"/>
      <c r="D30" s="242"/>
      <c r="E30" s="242"/>
    </row>
    <row r="31" spans="1:9" s="46" customFormat="1">
      <c r="A31" s="246"/>
      <c r="B31" s="148"/>
      <c r="C31" s="243"/>
      <c r="D31" s="243"/>
      <c r="E31" s="243"/>
      <c r="F31" s="241"/>
      <c r="G31" s="245"/>
      <c r="H31" s="246"/>
      <c r="I31" s="246"/>
    </row>
    <row r="33" spans="1:9">
      <c r="B33" s="676"/>
      <c r="C33" s="676"/>
      <c r="F33" s="244"/>
    </row>
    <row r="36" spans="1:9" s="21" customFormat="1">
      <c r="A36" s="240"/>
      <c r="B36" s="686"/>
      <c r="C36" s="686"/>
      <c r="D36" s="148"/>
      <c r="E36" s="241"/>
      <c r="F36" s="241"/>
      <c r="G36" s="239"/>
      <c r="H36" s="240"/>
      <c r="I36" s="240"/>
    </row>
  </sheetData>
  <mergeCells count="17">
    <mergeCell ref="B36:C36"/>
    <mergeCell ref="B23:C23"/>
    <mergeCell ref="B24:E24"/>
    <mergeCell ref="B26:C26"/>
    <mergeCell ref="B28:H28"/>
    <mergeCell ref="B33:C33"/>
    <mergeCell ref="A1:G1"/>
    <mergeCell ref="B8:B10"/>
    <mergeCell ref="C9:D9"/>
    <mergeCell ref="B20:C20"/>
    <mergeCell ref="B29:C29"/>
    <mergeCell ref="B16:F16"/>
    <mergeCell ref="A5:G5"/>
    <mergeCell ref="A3:G3"/>
    <mergeCell ref="E9:F9"/>
    <mergeCell ref="C8:F8"/>
    <mergeCell ref="A4:G4"/>
  </mergeCells>
  <phoneticPr fontId="0" type="noConversion"/>
  <pageMargins left="0.28000000000000003" right="0.17" top="0.41" bottom="0.43" header="0.51181102362204722" footer="0.5118110236220472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"/>
  <sheetViews>
    <sheetView topLeftCell="H1" workbookViewId="0">
      <selection activeCell="R19" sqref="R19"/>
    </sheetView>
  </sheetViews>
  <sheetFormatPr defaultRowHeight="12.75"/>
  <cols>
    <col min="1" max="1" width="29.28515625" customWidth="1"/>
    <col min="2" max="2" width="9.85546875" bestFit="1" customWidth="1"/>
    <col min="3" max="3" width="9.140625" bestFit="1" customWidth="1"/>
    <col min="4" max="8" width="9.85546875" bestFit="1" customWidth="1"/>
    <col min="9" max="9" width="9.7109375" customWidth="1"/>
    <col min="10" max="13" width="9.85546875" bestFit="1" customWidth="1"/>
    <col min="14" max="14" width="9.7109375" customWidth="1"/>
    <col min="15" max="15" width="9.5703125" customWidth="1"/>
    <col min="16" max="16" width="10.42578125" customWidth="1"/>
    <col min="17" max="17" width="9.85546875" customWidth="1"/>
    <col min="18" max="21" width="9.85546875" bestFit="1" customWidth="1"/>
    <col min="22" max="22" width="9.5703125" customWidth="1"/>
    <col min="23" max="23" width="10.42578125" customWidth="1"/>
  </cols>
  <sheetData>
    <row r="1" spans="1:23">
      <c r="W1" s="460" t="s">
        <v>442</v>
      </c>
    </row>
    <row r="2" spans="1:23" ht="18">
      <c r="A2" s="689" t="s">
        <v>234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W2" s="689"/>
    </row>
    <row r="3" spans="1:23" ht="15.75" thickBo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79"/>
    </row>
    <row r="4" spans="1:23" ht="18">
      <c r="A4" s="690" t="s">
        <v>235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3"/>
      <c r="W4" s="690" t="s">
        <v>236</v>
      </c>
    </row>
    <row r="5" spans="1:23" ht="18.75" thickBot="1">
      <c r="A5" s="691"/>
      <c r="B5" s="381" t="s">
        <v>237</v>
      </c>
      <c r="C5" s="381" t="s">
        <v>238</v>
      </c>
      <c r="D5" s="381" t="s">
        <v>239</v>
      </c>
      <c r="E5" s="381" t="s">
        <v>240</v>
      </c>
      <c r="F5" s="381" t="s">
        <v>241</v>
      </c>
      <c r="G5" s="381" t="s">
        <v>242</v>
      </c>
      <c r="H5" s="381" t="s">
        <v>243</v>
      </c>
      <c r="I5" s="381" t="s">
        <v>244</v>
      </c>
      <c r="J5" s="381" t="s">
        <v>245</v>
      </c>
      <c r="K5" s="381" t="s">
        <v>246</v>
      </c>
      <c r="L5" s="381" t="s">
        <v>247</v>
      </c>
      <c r="M5" s="381" t="s">
        <v>248</v>
      </c>
      <c r="N5" s="381" t="s">
        <v>249</v>
      </c>
      <c r="O5" s="381" t="s">
        <v>250</v>
      </c>
      <c r="P5" s="381" t="s">
        <v>251</v>
      </c>
      <c r="Q5" s="381" t="s">
        <v>252</v>
      </c>
      <c r="R5" s="381" t="s">
        <v>253</v>
      </c>
      <c r="S5" s="381" t="s">
        <v>254</v>
      </c>
      <c r="T5" s="381" t="s">
        <v>255</v>
      </c>
      <c r="U5" s="381" t="s">
        <v>256</v>
      </c>
      <c r="V5" s="381" t="s">
        <v>257</v>
      </c>
      <c r="W5" s="691"/>
    </row>
    <row r="6" spans="1:23" ht="36">
      <c r="A6" s="382" t="s">
        <v>258</v>
      </c>
      <c r="B6" s="383">
        <v>27300</v>
      </c>
      <c r="C6" s="384">
        <v>28000</v>
      </c>
      <c r="D6" s="383">
        <v>29000</v>
      </c>
      <c r="E6" s="383">
        <v>29000</v>
      </c>
      <c r="F6" s="383">
        <v>29000</v>
      </c>
      <c r="G6" s="383">
        <v>29000</v>
      </c>
      <c r="H6" s="383">
        <v>30000</v>
      </c>
      <c r="I6" s="383">
        <v>30000</v>
      </c>
      <c r="J6" s="383">
        <v>30000</v>
      </c>
      <c r="K6" s="383">
        <v>30000</v>
      </c>
      <c r="L6" s="383">
        <v>31000</v>
      </c>
      <c r="M6" s="383">
        <v>31000</v>
      </c>
      <c r="N6" s="383">
        <v>31000</v>
      </c>
      <c r="O6" s="383">
        <v>32000</v>
      </c>
      <c r="P6" s="385">
        <v>32000</v>
      </c>
      <c r="Q6" s="385">
        <v>32000</v>
      </c>
      <c r="R6" s="385">
        <v>32000</v>
      </c>
      <c r="S6" s="385">
        <v>33000</v>
      </c>
      <c r="T6" s="385">
        <v>33000</v>
      </c>
      <c r="U6" s="385">
        <v>33000</v>
      </c>
      <c r="V6" s="386">
        <v>34000</v>
      </c>
      <c r="W6" s="387">
        <v>645300</v>
      </c>
    </row>
    <row r="7" spans="1:23" ht="54">
      <c r="A7" s="388" t="s">
        <v>259</v>
      </c>
      <c r="B7" s="383">
        <v>5000</v>
      </c>
      <c r="C7" s="384">
        <v>5080</v>
      </c>
      <c r="D7" s="389">
        <v>5080</v>
      </c>
      <c r="E7" s="390">
        <v>5080</v>
      </c>
      <c r="F7" s="390">
        <v>5080</v>
      </c>
      <c r="G7" s="390">
        <v>5080</v>
      </c>
      <c r="H7" s="390">
        <v>5080</v>
      </c>
      <c r="I7" s="390">
        <v>5080</v>
      </c>
      <c r="J7" s="390">
        <v>5080</v>
      </c>
      <c r="K7" s="390">
        <v>5200</v>
      </c>
      <c r="L7" s="390">
        <v>5200</v>
      </c>
      <c r="M7" s="390">
        <v>5200</v>
      </c>
      <c r="N7" s="390">
        <v>5200</v>
      </c>
      <c r="O7" s="390">
        <v>5200</v>
      </c>
      <c r="P7" s="383">
        <v>5400</v>
      </c>
      <c r="Q7" s="383">
        <v>5400</v>
      </c>
      <c r="R7" s="383">
        <v>5400</v>
      </c>
      <c r="S7" s="383">
        <v>5400</v>
      </c>
      <c r="T7" s="383">
        <v>5500</v>
      </c>
      <c r="U7" s="383">
        <v>5500</v>
      </c>
      <c r="V7" s="386">
        <v>5500</v>
      </c>
      <c r="W7" s="387">
        <v>114820</v>
      </c>
    </row>
    <row r="8" spans="1:23" ht="36.75" thickBot="1">
      <c r="A8" s="391" t="s">
        <v>260</v>
      </c>
      <c r="B8" s="383">
        <v>400</v>
      </c>
      <c r="C8" s="392">
        <v>800</v>
      </c>
      <c r="D8" s="384">
        <v>700</v>
      </c>
      <c r="E8" s="384">
        <v>700</v>
      </c>
      <c r="F8" s="384">
        <v>700</v>
      </c>
      <c r="G8" s="384">
        <v>700</v>
      </c>
      <c r="H8" s="384">
        <v>700</v>
      </c>
      <c r="I8" s="384">
        <v>700</v>
      </c>
      <c r="J8" s="384">
        <v>700</v>
      </c>
      <c r="K8" s="384">
        <v>700</v>
      </c>
      <c r="L8" s="384">
        <v>600</v>
      </c>
      <c r="M8" s="384">
        <v>600</v>
      </c>
      <c r="N8" s="384">
        <v>600</v>
      </c>
      <c r="O8" s="384">
        <v>600</v>
      </c>
      <c r="P8" s="393">
        <v>500</v>
      </c>
      <c r="Q8" s="393">
        <v>500</v>
      </c>
      <c r="R8" s="393">
        <v>500</v>
      </c>
      <c r="S8" s="393">
        <v>500</v>
      </c>
      <c r="T8" s="393">
        <v>500</v>
      </c>
      <c r="U8" s="393">
        <v>500</v>
      </c>
      <c r="V8" s="386">
        <v>500</v>
      </c>
      <c r="W8" s="387">
        <v>13400</v>
      </c>
    </row>
    <row r="9" spans="1:23" ht="18.75" thickBot="1">
      <c r="A9" s="394" t="s">
        <v>22</v>
      </c>
      <c r="B9" s="395">
        <f t="shared" ref="B9:V9" si="0">SUM(B6:B8)</f>
        <v>32700</v>
      </c>
      <c r="C9" s="395">
        <f t="shared" si="0"/>
        <v>33880</v>
      </c>
      <c r="D9" s="395">
        <f t="shared" si="0"/>
        <v>34780</v>
      </c>
      <c r="E9" s="395">
        <f t="shared" si="0"/>
        <v>34780</v>
      </c>
      <c r="F9" s="395">
        <f t="shared" si="0"/>
        <v>34780</v>
      </c>
      <c r="G9" s="395">
        <f t="shared" si="0"/>
        <v>34780</v>
      </c>
      <c r="H9" s="395">
        <f t="shared" si="0"/>
        <v>35780</v>
      </c>
      <c r="I9" s="395">
        <f t="shared" si="0"/>
        <v>35780</v>
      </c>
      <c r="J9" s="395">
        <f t="shared" si="0"/>
        <v>35780</v>
      </c>
      <c r="K9" s="395">
        <f t="shared" si="0"/>
        <v>35900</v>
      </c>
      <c r="L9" s="395">
        <f t="shared" si="0"/>
        <v>36800</v>
      </c>
      <c r="M9" s="395">
        <f t="shared" si="0"/>
        <v>36800</v>
      </c>
      <c r="N9" s="395">
        <f t="shared" si="0"/>
        <v>36800</v>
      </c>
      <c r="O9" s="395">
        <f t="shared" si="0"/>
        <v>37800</v>
      </c>
      <c r="P9" s="395">
        <f t="shared" si="0"/>
        <v>37900</v>
      </c>
      <c r="Q9" s="395">
        <f t="shared" si="0"/>
        <v>37900</v>
      </c>
      <c r="R9" s="395">
        <f t="shared" si="0"/>
        <v>37900</v>
      </c>
      <c r="S9" s="395">
        <f t="shared" si="0"/>
        <v>38900</v>
      </c>
      <c r="T9" s="395">
        <f t="shared" si="0"/>
        <v>39000</v>
      </c>
      <c r="U9" s="395">
        <f t="shared" si="0"/>
        <v>39000</v>
      </c>
      <c r="V9" s="395">
        <f t="shared" si="0"/>
        <v>40000</v>
      </c>
      <c r="W9" s="396">
        <v>773520</v>
      </c>
    </row>
    <row r="10" spans="1:23" ht="249.75" customHeight="1" thickBot="1">
      <c r="A10" s="397" t="s">
        <v>261</v>
      </c>
      <c r="B10" s="398">
        <v>823</v>
      </c>
      <c r="C10" s="398">
        <v>2098</v>
      </c>
      <c r="D10" s="398">
        <v>2053</v>
      </c>
      <c r="E10" s="398">
        <v>2003</v>
      </c>
      <c r="F10" s="398">
        <v>1956</v>
      </c>
      <c r="G10" s="398">
        <v>1908</v>
      </c>
      <c r="H10" s="398">
        <v>1863</v>
      </c>
      <c r="I10" s="398">
        <v>1813</v>
      </c>
      <c r="J10" s="398">
        <v>1766</v>
      </c>
      <c r="K10" s="398">
        <v>1718</v>
      </c>
      <c r="L10" s="398">
        <v>1672</v>
      </c>
      <c r="M10" s="398">
        <v>1623</v>
      </c>
      <c r="N10" s="398">
        <v>1576</v>
      </c>
      <c r="O10" s="398">
        <v>1528</v>
      </c>
      <c r="P10" s="398">
        <v>1482</v>
      </c>
      <c r="Q10" s="398">
        <v>1434</v>
      </c>
      <c r="R10" s="398">
        <v>1386</v>
      </c>
      <c r="S10" s="398">
        <v>1339</v>
      </c>
      <c r="T10" s="398">
        <v>1291</v>
      </c>
      <c r="U10" s="398">
        <v>1243</v>
      </c>
      <c r="V10" s="398">
        <v>902</v>
      </c>
      <c r="W10" s="399">
        <v>33477</v>
      </c>
    </row>
  </sheetData>
  <mergeCells count="4">
    <mergeCell ref="A2:W2"/>
    <mergeCell ref="A4:A5"/>
    <mergeCell ref="B4:V4"/>
    <mergeCell ref="W4:W5"/>
  </mergeCells>
  <pageMargins left="0.70866141732283472" right="0.51181102362204722" top="0.74803149606299213" bottom="0.74803149606299213" header="0.31496062992125984" footer="0.31496062992125984"/>
  <pageSetup paperSize="8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2"/>
  <sheetViews>
    <sheetView topLeftCell="B1" workbookViewId="0">
      <selection activeCell="J21" sqref="J21"/>
    </sheetView>
  </sheetViews>
  <sheetFormatPr defaultRowHeight="15.75"/>
  <cols>
    <col min="1" max="1" width="12.28515625" hidden="1" customWidth="1"/>
    <col min="2" max="2" width="48.42578125" style="109" customWidth="1"/>
    <col min="3" max="7" width="9.140625" style="109"/>
    <col min="8" max="9" width="9.140625" style="120"/>
  </cols>
  <sheetData>
    <row r="1" spans="1:9">
      <c r="A1" s="627" t="s">
        <v>443</v>
      </c>
      <c r="B1" s="627"/>
      <c r="C1" s="627"/>
      <c r="D1" s="627"/>
      <c r="E1" s="627"/>
      <c r="F1" s="627"/>
      <c r="G1" s="627"/>
    </row>
    <row r="4" spans="1:9" ht="38.25" customHeight="1">
      <c r="A4" s="694" t="s">
        <v>408</v>
      </c>
      <c r="B4" s="694"/>
      <c r="C4" s="694"/>
      <c r="D4" s="694"/>
      <c r="E4" s="694"/>
      <c r="F4" s="694"/>
      <c r="G4" s="694"/>
    </row>
    <row r="6" spans="1:9">
      <c r="C6" s="117"/>
    </row>
    <row r="7" spans="1:9" s="476" customFormat="1" ht="35.1" customHeight="1">
      <c r="B7" s="228" t="s">
        <v>200</v>
      </c>
      <c r="C7" s="228">
        <v>0</v>
      </c>
      <c r="D7" s="228" t="s">
        <v>202</v>
      </c>
      <c r="E7" s="228"/>
      <c r="F7" s="228"/>
      <c r="G7" s="228"/>
      <c r="H7" s="477"/>
      <c r="I7" s="477"/>
    </row>
    <row r="8" spans="1:9" s="476" customFormat="1" ht="35.1" customHeight="1">
      <c r="B8" s="228" t="s">
        <v>409</v>
      </c>
      <c r="C8" s="228">
        <v>4646</v>
      </c>
      <c r="D8" s="228" t="s">
        <v>202</v>
      </c>
      <c r="E8" s="228"/>
      <c r="F8" s="228"/>
      <c r="G8" s="228"/>
      <c r="H8" s="477"/>
      <c r="I8" s="477"/>
    </row>
    <row r="9" spans="1:9" s="476" customFormat="1" ht="35.1" customHeight="1">
      <c r="B9" s="297" t="s">
        <v>201</v>
      </c>
      <c r="C9" s="297">
        <f>SUM(C7:C8)</f>
        <v>4646</v>
      </c>
      <c r="D9" s="297" t="s">
        <v>202</v>
      </c>
      <c r="E9" s="228"/>
      <c r="F9" s="228"/>
      <c r="G9" s="228"/>
      <c r="H9" s="477"/>
      <c r="I9" s="477"/>
    </row>
    <row r="12" spans="1:9">
      <c r="B12" s="109" t="s">
        <v>410</v>
      </c>
      <c r="C12" s="47">
        <v>1500</v>
      </c>
      <c r="D12" s="297" t="s">
        <v>202</v>
      </c>
    </row>
  </sheetData>
  <mergeCells count="2">
    <mergeCell ref="A1:G1"/>
    <mergeCell ref="A4:G4"/>
  </mergeCells>
  <pageMargins left="0.56999999999999995" right="0.28000000000000003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D1"/>
    </sheetView>
  </sheetViews>
  <sheetFormatPr defaultRowHeight="12.75"/>
  <cols>
    <col min="1" max="1" width="24.85546875" customWidth="1"/>
    <col min="2" max="2" width="8.42578125" customWidth="1"/>
    <col min="4" max="4" width="14.85546875" customWidth="1"/>
  </cols>
  <sheetData>
    <row r="1" spans="1:4" ht="15.75">
      <c r="A1" s="605" t="s">
        <v>444</v>
      </c>
      <c r="B1" s="695"/>
      <c r="C1" s="695"/>
      <c r="D1" s="695"/>
    </row>
    <row r="2" spans="1:4" ht="15.75">
      <c r="A2" s="95"/>
      <c r="B2" s="220"/>
      <c r="C2" s="220"/>
      <c r="D2" s="220"/>
    </row>
    <row r="3" spans="1:4" ht="15.75">
      <c r="A3" s="696" t="s">
        <v>45</v>
      </c>
      <c r="B3" s="697"/>
      <c r="C3" s="697"/>
      <c r="D3" s="697"/>
    </row>
    <row r="4" spans="1:4" ht="15">
      <c r="A4" s="698" t="s">
        <v>411</v>
      </c>
      <c r="B4" s="697"/>
      <c r="C4" s="697"/>
      <c r="D4" s="697"/>
    </row>
    <row r="5" spans="1:4" ht="15.75">
      <c r="A5" s="48" t="s">
        <v>412</v>
      </c>
      <c r="B5" s="102"/>
      <c r="C5" s="47"/>
      <c r="D5" s="117"/>
    </row>
    <row r="6" spans="1:4" ht="15.75">
      <c r="A6" s="110"/>
      <c r="B6" s="100"/>
      <c r="C6" s="100"/>
      <c r="D6" s="109"/>
    </row>
    <row r="7" spans="1:4" ht="15.75">
      <c r="A7" s="116"/>
      <c r="B7" s="68"/>
      <c r="C7" s="68"/>
      <c r="D7" s="70"/>
    </row>
    <row r="8" spans="1:4" ht="15.75">
      <c r="A8" s="115"/>
      <c r="B8" s="68" t="s">
        <v>413</v>
      </c>
      <c r="C8" s="68"/>
      <c r="D8" s="70"/>
    </row>
    <row r="9" spans="1:4" ht="15.75">
      <c r="A9" s="115"/>
      <c r="B9" s="68"/>
      <c r="C9" s="68"/>
      <c r="D9" s="70"/>
    </row>
    <row r="10" spans="1:4" ht="15.75">
      <c r="A10" s="112"/>
      <c r="B10" s="100"/>
      <c r="C10" s="100"/>
      <c r="D10" s="109"/>
    </row>
    <row r="11" spans="1:4" ht="15.75">
      <c r="A11" s="110"/>
      <c r="B11" s="100"/>
      <c r="C11" s="100"/>
      <c r="D11" s="109"/>
    </row>
    <row r="12" spans="1:4" ht="15.75">
      <c r="A12" s="110"/>
      <c r="B12" s="100"/>
      <c r="C12" s="100"/>
      <c r="D12" s="109"/>
    </row>
    <row r="13" spans="1:4" ht="15.75">
      <c r="A13" s="113"/>
      <c r="B13" s="100"/>
      <c r="C13" s="100"/>
      <c r="D13" s="109"/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3"/>
  <sheetViews>
    <sheetView view="pageBreakPreview" zoomScale="80" zoomScaleNormal="80" zoomScaleSheetLayoutView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:XFD23"/>
    </sheetView>
  </sheetViews>
  <sheetFormatPr defaultRowHeight="15.75"/>
  <cols>
    <col min="1" max="1" width="36" style="265" customWidth="1"/>
    <col min="2" max="8" width="10.7109375" style="265" customWidth="1"/>
    <col min="9" max="13" width="12.28515625" style="265" customWidth="1"/>
    <col min="14" max="14" width="12.28515625" style="270" customWidth="1"/>
    <col min="15" max="15" width="10.28515625" style="51" customWidth="1"/>
    <col min="16" max="16" width="20.85546875" style="54" customWidth="1"/>
    <col min="17" max="17" width="12.85546875" style="56" customWidth="1"/>
    <col min="18" max="16384" width="9.140625" style="54"/>
  </cols>
  <sheetData>
    <row r="1" spans="1:18" ht="37.5" customHeight="1">
      <c r="A1" s="699" t="s">
        <v>445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123"/>
    </row>
    <row r="2" spans="1:18" s="52" customFormat="1" ht="28.5" customHeight="1">
      <c r="A2" s="700" t="s">
        <v>500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124"/>
      <c r="R2" s="53"/>
    </row>
    <row r="3" spans="1:18" ht="26.25" customHeight="1">
      <c r="N3" s="265"/>
      <c r="O3" s="266" t="s">
        <v>98</v>
      </c>
      <c r="P3" s="125"/>
      <c r="Q3" s="54"/>
      <c r="R3" s="56"/>
    </row>
    <row r="4" spans="1:18" s="128" customFormat="1" ht="24.95" customHeight="1">
      <c r="A4" s="271"/>
      <c r="B4" s="272" t="s">
        <v>65</v>
      </c>
      <c r="C4" s="272" t="s">
        <v>66</v>
      </c>
      <c r="D4" s="272" t="s">
        <v>67</v>
      </c>
      <c r="E4" s="272" t="s">
        <v>68</v>
      </c>
      <c r="F4" s="272" t="s">
        <v>69</v>
      </c>
      <c r="G4" s="272" t="s">
        <v>70</v>
      </c>
      <c r="H4" s="272" t="s">
        <v>71</v>
      </c>
      <c r="I4" s="272" t="s">
        <v>72</v>
      </c>
      <c r="J4" s="272" t="s">
        <v>73</v>
      </c>
      <c r="K4" s="272" t="s">
        <v>74</v>
      </c>
      <c r="L4" s="272" t="s">
        <v>75</v>
      </c>
      <c r="M4" s="272" t="s">
        <v>76</v>
      </c>
      <c r="N4" s="272" t="s">
        <v>22</v>
      </c>
      <c r="O4" s="127"/>
      <c r="Q4" s="129"/>
    </row>
    <row r="5" spans="1:18" ht="24.95" customHeight="1">
      <c r="A5" s="268" t="s">
        <v>414</v>
      </c>
      <c r="B5" s="267">
        <v>27368</v>
      </c>
      <c r="C5" s="267">
        <v>27368</v>
      </c>
      <c r="D5" s="267">
        <v>27368</v>
      </c>
      <c r="E5" s="267">
        <v>27368</v>
      </c>
      <c r="F5" s="267">
        <v>27368</v>
      </c>
      <c r="G5" s="267">
        <v>27368</v>
      </c>
      <c r="H5" s="267">
        <v>27368</v>
      </c>
      <c r="I5" s="267">
        <v>27368</v>
      </c>
      <c r="J5" s="267">
        <v>37670</v>
      </c>
      <c r="K5" s="267">
        <v>37670</v>
      </c>
      <c r="L5" s="267">
        <v>37670</v>
      </c>
      <c r="M5" s="267">
        <v>37661</v>
      </c>
      <c r="N5" s="269">
        <f t="shared" ref="N5:N11" si="0">SUM(B5:M5)</f>
        <v>369615</v>
      </c>
      <c r="O5" s="126"/>
    </row>
    <row r="6" spans="1:18" ht="24.95" customHeight="1">
      <c r="A6" s="268" t="s">
        <v>415</v>
      </c>
      <c r="B6" s="267"/>
      <c r="C6" s="267"/>
      <c r="D6" s="267"/>
      <c r="E6" s="267"/>
      <c r="F6" s="267"/>
      <c r="G6" s="267"/>
      <c r="H6" s="267">
        <v>82262</v>
      </c>
      <c r="I6" s="267">
        <v>82263</v>
      </c>
      <c r="J6" s="267">
        <v>1371</v>
      </c>
      <c r="K6" s="267"/>
      <c r="L6" s="267"/>
      <c r="M6" s="267"/>
      <c r="N6" s="269">
        <f t="shared" si="0"/>
        <v>165896</v>
      </c>
      <c r="O6" s="126"/>
    </row>
    <row r="7" spans="1:18" ht="24.95" customHeight="1">
      <c r="A7" s="268" t="s">
        <v>232</v>
      </c>
      <c r="B7" s="267">
        <v>100</v>
      </c>
      <c r="C7" s="267">
        <v>50</v>
      </c>
      <c r="D7" s="267">
        <v>5000</v>
      </c>
      <c r="E7" s="267">
        <v>387</v>
      </c>
      <c r="F7" s="267">
        <v>20000</v>
      </c>
      <c r="G7" s="267">
        <v>388</v>
      </c>
      <c r="H7" s="267">
        <v>387</v>
      </c>
      <c r="I7" s="267">
        <v>387</v>
      </c>
      <c r="J7" s="267">
        <v>5001</v>
      </c>
      <c r="K7" s="267">
        <v>1250</v>
      </c>
      <c r="L7" s="267">
        <v>50</v>
      </c>
      <c r="M7" s="267">
        <v>100</v>
      </c>
      <c r="N7" s="269">
        <f t="shared" si="0"/>
        <v>33100</v>
      </c>
      <c r="O7" s="126"/>
    </row>
    <row r="8" spans="1:18" ht="24.95" customHeight="1">
      <c r="A8" s="268" t="s">
        <v>416</v>
      </c>
      <c r="B8" s="267">
        <v>7297</v>
      </c>
      <c r="C8" s="267">
        <v>7297</v>
      </c>
      <c r="D8" s="267">
        <v>7297</v>
      </c>
      <c r="E8" s="267">
        <v>7297</v>
      </c>
      <c r="F8" s="267">
        <v>7297</v>
      </c>
      <c r="G8" s="267">
        <v>7297</v>
      </c>
      <c r="H8" s="267">
        <v>7297</v>
      </c>
      <c r="I8" s="267">
        <v>7297</v>
      </c>
      <c r="J8" s="267">
        <v>7902</v>
      </c>
      <c r="K8" s="267">
        <v>7902</v>
      </c>
      <c r="L8" s="267">
        <v>7902</v>
      </c>
      <c r="M8" s="267">
        <v>7910</v>
      </c>
      <c r="N8" s="269">
        <f t="shared" si="0"/>
        <v>89992</v>
      </c>
      <c r="O8" s="126"/>
      <c r="P8" s="57"/>
    </row>
    <row r="9" spans="1:18" ht="24.95" customHeight="1">
      <c r="A9" s="268" t="s">
        <v>417</v>
      </c>
      <c r="B9" s="267"/>
      <c r="C9" s="267"/>
      <c r="D9" s="267"/>
      <c r="E9" s="267"/>
      <c r="F9" s="267"/>
      <c r="G9" s="267">
        <v>28347</v>
      </c>
      <c r="H9" s="267"/>
      <c r="I9" s="267"/>
      <c r="J9" s="267">
        <v>2400</v>
      </c>
      <c r="K9" s="267"/>
      <c r="L9" s="267"/>
      <c r="M9" s="267"/>
      <c r="N9" s="269">
        <f t="shared" si="0"/>
        <v>30747</v>
      </c>
      <c r="O9" s="126"/>
    </row>
    <row r="10" spans="1:18" ht="24.95" customHeight="1">
      <c r="A10" s="268" t="s">
        <v>16</v>
      </c>
      <c r="B10" s="267">
        <v>3724</v>
      </c>
      <c r="C10" s="268">
        <v>3370</v>
      </c>
      <c r="D10" s="267">
        <v>1087</v>
      </c>
      <c r="E10" s="268">
        <v>3133</v>
      </c>
      <c r="F10" s="267"/>
      <c r="G10" s="267"/>
      <c r="H10" s="267">
        <v>4909</v>
      </c>
      <c r="I10" s="267">
        <v>19235</v>
      </c>
      <c r="J10" s="267"/>
      <c r="K10" s="267">
        <v>589</v>
      </c>
      <c r="L10" s="268">
        <v>3370</v>
      </c>
      <c r="M10" s="268">
        <v>9649</v>
      </c>
      <c r="N10" s="269">
        <f t="shared" si="0"/>
        <v>49066</v>
      </c>
      <c r="O10" s="126"/>
    </row>
    <row r="11" spans="1:18" ht="24.95" customHeight="1">
      <c r="A11" s="268" t="s">
        <v>188</v>
      </c>
      <c r="B11" s="267"/>
      <c r="C11" s="267"/>
      <c r="D11" s="267"/>
      <c r="E11" s="267"/>
      <c r="F11" s="267"/>
      <c r="G11" s="267"/>
      <c r="H11" s="267">
        <v>10316</v>
      </c>
      <c r="I11" s="267"/>
      <c r="J11" s="267"/>
      <c r="K11" s="267"/>
      <c r="L11" s="267"/>
      <c r="M11" s="267"/>
      <c r="N11" s="269">
        <f t="shared" si="0"/>
        <v>10316</v>
      </c>
      <c r="O11" s="126"/>
    </row>
    <row r="12" spans="1:18" ht="24.95" customHeight="1">
      <c r="A12" s="273" t="s">
        <v>159</v>
      </c>
      <c r="B12" s="269">
        <f>SUM(B5:B11)</f>
        <v>38489</v>
      </c>
      <c r="C12" s="269">
        <f t="shared" ref="C12:M12" si="1">SUM(C5:C11)</f>
        <v>38085</v>
      </c>
      <c r="D12" s="269">
        <f t="shared" si="1"/>
        <v>40752</v>
      </c>
      <c r="E12" s="269">
        <f t="shared" si="1"/>
        <v>38185</v>
      </c>
      <c r="F12" s="269">
        <f t="shared" si="1"/>
        <v>54665</v>
      </c>
      <c r="G12" s="269">
        <f t="shared" si="1"/>
        <v>63400</v>
      </c>
      <c r="H12" s="269">
        <f t="shared" si="1"/>
        <v>132539</v>
      </c>
      <c r="I12" s="269">
        <f t="shared" si="1"/>
        <v>136550</v>
      </c>
      <c r="J12" s="269">
        <f t="shared" si="1"/>
        <v>54344</v>
      </c>
      <c r="K12" s="269">
        <f t="shared" si="1"/>
        <v>47411</v>
      </c>
      <c r="L12" s="269">
        <f t="shared" si="1"/>
        <v>48992</v>
      </c>
      <c r="M12" s="269">
        <f t="shared" si="1"/>
        <v>55320</v>
      </c>
      <c r="N12" s="269">
        <f>SUM(N5:N11)</f>
        <v>748732</v>
      </c>
      <c r="O12" s="126"/>
      <c r="P12" s="57"/>
    </row>
    <row r="13" spans="1:18" ht="24.95" customHeight="1">
      <c r="A13" s="274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6"/>
      <c r="O13" s="126"/>
    </row>
    <row r="14" spans="1:18" s="55" customFormat="1" ht="24.95" customHeight="1">
      <c r="A14" s="268" t="s">
        <v>36</v>
      </c>
      <c r="B14" s="267">
        <v>11199</v>
      </c>
      <c r="C14" s="267">
        <v>11199</v>
      </c>
      <c r="D14" s="267">
        <v>11199</v>
      </c>
      <c r="E14" s="267">
        <v>11199</v>
      </c>
      <c r="F14" s="267">
        <v>11199</v>
      </c>
      <c r="G14" s="267">
        <v>11199</v>
      </c>
      <c r="H14" s="267">
        <v>11199</v>
      </c>
      <c r="I14" s="267">
        <v>11199</v>
      </c>
      <c r="J14" s="267">
        <v>18755</v>
      </c>
      <c r="K14" s="267">
        <v>18755</v>
      </c>
      <c r="L14" s="267">
        <v>18755</v>
      </c>
      <c r="M14" s="267">
        <v>18757</v>
      </c>
      <c r="N14" s="269">
        <f>SUM(B14:M14)</f>
        <v>164614</v>
      </c>
      <c r="O14" s="126"/>
      <c r="Q14" s="58"/>
    </row>
    <row r="15" spans="1:18" s="55" customFormat="1" ht="24.95" customHeight="1">
      <c r="A15" s="268" t="s">
        <v>192</v>
      </c>
      <c r="B15" s="267">
        <v>2817</v>
      </c>
      <c r="C15" s="267">
        <v>2817</v>
      </c>
      <c r="D15" s="267">
        <v>2817</v>
      </c>
      <c r="E15" s="267">
        <v>2817</v>
      </c>
      <c r="F15" s="267">
        <v>2817</v>
      </c>
      <c r="G15" s="267">
        <v>2817</v>
      </c>
      <c r="H15" s="267">
        <v>2817</v>
      </c>
      <c r="I15" s="267">
        <v>2817</v>
      </c>
      <c r="J15" s="267">
        <v>3873</v>
      </c>
      <c r="K15" s="267">
        <v>3873</v>
      </c>
      <c r="L15" s="267">
        <v>3873</v>
      </c>
      <c r="M15" s="267">
        <v>3873</v>
      </c>
      <c r="N15" s="269">
        <f t="shared" ref="N15:N20" si="2">SUM(B15:M15)</f>
        <v>38028</v>
      </c>
      <c r="O15" s="126"/>
      <c r="Q15" s="58"/>
    </row>
    <row r="16" spans="1:18" s="55" customFormat="1" ht="24.95" customHeight="1">
      <c r="A16" s="268" t="s">
        <v>193</v>
      </c>
      <c r="B16" s="267">
        <v>8351</v>
      </c>
      <c r="C16" s="267">
        <v>8351</v>
      </c>
      <c r="D16" s="267">
        <v>8351</v>
      </c>
      <c r="E16" s="267">
        <v>8351</v>
      </c>
      <c r="F16" s="267">
        <v>8351</v>
      </c>
      <c r="G16" s="267">
        <v>8351</v>
      </c>
      <c r="H16" s="267">
        <v>8351</v>
      </c>
      <c r="I16" s="267">
        <v>8351</v>
      </c>
      <c r="J16" s="267">
        <v>10592</v>
      </c>
      <c r="K16" s="267">
        <v>10592</v>
      </c>
      <c r="L16" s="267">
        <v>10592</v>
      </c>
      <c r="M16" s="267">
        <v>10896</v>
      </c>
      <c r="N16" s="269">
        <f t="shared" si="2"/>
        <v>109480</v>
      </c>
      <c r="O16" s="126"/>
      <c r="Q16" s="58"/>
    </row>
    <row r="17" spans="1:18" s="55" customFormat="1" ht="24.95" customHeight="1">
      <c r="A17" s="268" t="s">
        <v>418</v>
      </c>
      <c r="B17" s="267">
        <v>5760</v>
      </c>
      <c r="C17" s="267">
        <v>5760</v>
      </c>
      <c r="D17" s="267">
        <v>5760</v>
      </c>
      <c r="E17" s="267">
        <v>5760</v>
      </c>
      <c r="F17" s="267">
        <v>5760</v>
      </c>
      <c r="G17" s="267">
        <v>5760</v>
      </c>
      <c r="H17" s="267">
        <v>5760</v>
      </c>
      <c r="I17" s="267">
        <v>5760</v>
      </c>
      <c r="J17" s="267">
        <v>6473</v>
      </c>
      <c r="K17" s="267">
        <v>5760</v>
      </c>
      <c r="L17" s="267">
        <v>5760</v>
      </c>
      <c r="M17" s="267">
        <v>5755</v>
      </c>
      <c r="N17" s="269">
        <f t="shared" si="2"/>
        <v>69828</v>
      </c>
      <c r="O17" s="126"/>
      <c r="Q17" s="58"/>
    </row>
    <row r="18" spans="1:18" s="55" customFormat="1" ht="24.95" customHeight="1">
      <c r="A18" s="268" t="s">
        <v>419</v>
      </c>
      <c r="B18" s="267">
        <v>8594</v>
      </c>
      <c r="C18" s="267">
        <v>8594</v>
      </c>
      <c r="D18" s="267">
        <v>8594</v>
      </c>
      <c r="E18" s="267">
        <v>8594</v>
      </c>
      <c r="F18" s="267">
        <v>8594</v>
      </c>
      <c r="G18" s="267">
        <v>8594</v>
      </c>
      <c r="H18" s="267">
        <v>8594</v>
      </c>
      <c r="I18" s="267">
        <v>8594</v>
      </c>
      <c r="J18" s="267">
        <v>9694</v>
      </c>
      <c r="K18" s="267">
        <v>9694</v>
      </c>
      <c r="L18" s="267">
        <v>9694</v>
      </c>
      <c r="M18" s="267">
        <v>9701</v>
      </c>
      <c r="N18" s="269">
        <f t="shared" si="2"/>
        <v>107535</v>
      </c>
      <c r="O18" s="126"/>
      <c r="Q18" s="58"/>
    </row>
    <row r="19" spans="1:18" ht="24.95" customHeight="1">
      <c r="A19" s="268" t="s">
        <v>194</v>
      </c>
      <c r="B19" s="268"/>
      <c r="C19" s="268"/>
      <c r="D19" s="267">
        <v>2567</v>
      </c>
      <c r="E19" s="267"/>
      <c r="F19" s="267"/>
      <c r="G19" s="267"/>
      <c r="H19" s="267">
        <v>300</v>
      </c>
      <c r="I19" s="267"/>
      <c r="J19" s="267"/>
      <c r="K19" s="267"/>
      <c r="L19" s="267"/>
      <c r="M19" s="268">
        <v>3279</v>
      </c>
      <c r="N19" s="269">
        <f t="shared" si="2"/>
        <v>6146</v>
      </c>
      <c r="O19" s="126"/>
    </row>
    <row r="20" spans="1:18" ht="24.95" customHeight="1">
      <c r="A20" s="268" t="s">
        <v>179</v>
      </c>
      <c r="B20" s="268">
        <v>406</v>
      </c>
      <c r="C20" s="268"/>
      <c r="D20" s="267">
        <v>100</v>
      </c>
      <c r="E20" s="267">
        <v>100</v>
      </c>
      <c r="F20" s="267"/>
      <c r="G20" s="267">
        <v>2923</v>
      </c>
      <c r="H20" s="267">
        <v>123974</v>
      </c>
      <c r="I20" s="267">
        <v>123974</v>
      </c>
      <c r="J20" s="267">
        <v>1524</v>
      </c>
      <c r="K20" s="267"/>
      <c r="L20" s="267"/>
      <c r="M20" s="268">
        <v>100</v>
      </c>
      <c r="N20" s="269">
        <f t="shared" si="2"/>
        <v>253101</v>
      </c>
      <c r="O20" s="126"/>
    </row>
    <row r="21" spans="1:18" ht="24.95" customHeight="1">
      <c r="A21" s="273" t="s">
        <v>195</v>
      </c>
      <c r="B21" s="269">
        <f>SUM(B14:B20)</f>
        <v>37127</v>
      </c>
      <c r="C21" s="269">
        <f>SUM(C14:C19)</f>
        <v>36721</v>
      </c>
      <c r="D21" s="269">
        <f>SUM(D14:D20)</f>
        <v>39388</v>
      </c>
      <c r="E21" s="269">
        <f>SUM(E14:E20)</f>
        <v>36821</v>
      </c>
      <c r="F21" s="269">
        <f>SUM(F14:F19)</f>
        <v>36721</v>
      </c>
      <c r="G21" s="269">
        <f>SUM(G14:G20)</f>
        <v>39644</v>
      </c>
      <c r="H21" s="269">
        <f>SUM(H14:H20)</f>
        <v>160995</v>
      </c>
      <c r="I21" s="269">
        <f>SUM(I14:I20)</f>
        <v>160695</v>
      </c>
      <c r="J21" s="269">
        <f>SUM(J14:J20)</f>
        <v>50911</v>
      </c>
      <c r="K21" s="269">
        <v>48674</v>
      </c>
      <c r="L21" s="269">
        <v>48674</v>
      </c>
      <c r="M21" s="269">
        <f>SUM(M14:M20)</f>
        <v>52361</v>
      </c>
      <c r="N21" s="269">
        <f>SUM(N14:N20)</f>
        <v>748732</v>
      </c>
      <c r="O21" s="126"/>
    </row>
    <row r="22" spans="1:18" ht="24.95" customHeight="1">
      <c r="A22" s="273" t="s">
        <v>196</v>
      </c>
      <c r="B22" s="269">
        <v>2726</v>
      </c>
      <c r="C22" s="269">
        <v>2726</v>
      </c>
      <c r="D22" s="269">
        <f>D12-D21+C22</f>
        <v>4090</v>
      </c>
      <c r="E22" s="269">
        <f>E12-E21+D22</f>
        <v>5454</v>
      </c>
      <c r="F22" s="269">
        <f>F12-F21+E22</f>
        <v>23398</v>
      </c>
      <c r="G22" s="269">
        <v>47154</v>
      </c>
      <c r="H22" s="269">
        <v>18698</v>
      </c>
      <c r="I22" s="269">
        <v>0</v>
      </c>
      <c r="J22" s="269">
        <v>3433</v>
      </c>
      <c r="K22" s="269">
        <v>2170</v>
      </c>
      <c r="L22" s="269">
        <v>2488</v>
      </c>
      <c r="M22" s="269"/>
      <c r="N22" s="269"/>
      <c r="O22" s="126"/>
    </row>
    <row r="23" spans="1:18">
      <c r="N23" s="265"/>
      <c r="O23" s="270"/>
      <c r="P23" s="51"/>
      <c r="Q23" s="54"/>
      <c r="R23" s="56"/>
    </row>
  </sheetData>
  <mergeCells count="2">
    <mergeCell ref="A1:N1"/>
    <mergeCell ref="A2:O2"/>
  </mergeCells>
  <phoneticPr fontId="17" type="noConversion"/>
  <printOptions horizontalCentered="1"/>
  <pageMargins left="0.17" right="0.17" top="0.36" bottom="0.32" header="0.78740157480314965" footer="0.16"/>
  <pageSetup paperSize="9" scale="6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A4" sqref="A4:XFD25"/>
    </sheetView>
  </sheetViews>
  <sheetFormatPr defaultRowHeight="15"/>
  <cols>
    <col min="1" max="1" width="16.28515625" style="156" customWidth="1"/>
    <col min="2" max="2" width="40.140625" style="99" customWidth="1"/>
    <col min="3" max="3" width="9.85546875" style="278" customWidth="1"/>
    <col min="4" max="7" width="9.140625" style="156"/>
  </cols>
  <sheetData>
    <row r="1" spans="1:7" ht="23.25" customHeight="1">
      <c r="A1" s="581" t="s">
        <v>446</v>
      </c>
      <c r="B1" s="581"/>
      <c r="C1" s="581"/>
      <c r="D1" s="581"/>
      <c r="E1" s="581"/>
    </row>
    <row r="2" spans="1:7" ht="15.75">
      <c r="B2" s="277"/>
    </row>
    <row r="4" spans="1:7" ht="42" customHeight="1">
      <c r="A4" s="664" t="s">
        <v>420</v>
      </c>
      <c r="B4" s="664"/>
      <c r="C4" s="664"/>
      <c r="D4" s="664"/>
      <c r="E4" s="664"/>
      <c r="F4" s="476"/>
      <c r="G4" s="476"/>
    </row>
    <row r="5" spans="1:7" ht="24.75" customHeight="1">
      <c r="A5" s="476"/>
      <c r="B5" s="477"/>
      <c r="D5" s="476"/>
      <c r="E5" s="476"/>
      <c r="F5" s="476"/>
      <c r="G5" s="476"/>
    </row>
    <row r="6" spans="1:7" ht="25.5" customHeight="1">
      <c r="A6" s="703" t="s">
        <v>46</v>
      </c>
      <c r="B6" s="703"/>
      <c r="C6" s="703"/>
      <c r="D6" s="703"/>
      <c r="E6" s="703"/>
      <c r="F6" s="476"/>
      <c r="G6" s="476"/>
    </row>
    <row r="7" spans="1:7" ht="17.25" customHeight="1">
      <c r="A7" s="476"/>
      <c r="B7" s="279"/>
      <c r="C7" s="476"/>
      <c r="D7" s="476"/>
      <c r="E7" s="476"/>
      <c r="F7" s="476"/>
      <c r="G7" s="476"/>
    </row>
    <row r="8" spans="1:7" ht="17.25" customHeight="1">
      <c r="A8" s="476"/>
      <c r="B8" s="701" t="s">
        <v>103</v>
      </c>
      <c r="C8" s="702"/>
      <c r="D8" s="476"/>
      <c r="E8" s="476"/>
      <c r="F8" s="476"/>
      <c r="G8" s="476"/>
    </row>
    <row r="9" spans="1:7" ht="17.25" customHeight="1">
      <c r="A9" s="476"/>
      <c r="B9" s="186" t="s">
        <v>421</v>
      </c>
      <c r="C9" s="187">
        <v>200</v>
      </c>
      <c r="D9" s="476"/>
      <c r="E9" s="476"/>
      <c r="F9" s="476"/>
      <c r="G9" s="476"/>
    </row>
    <row r="10" spans="1:7" ht="17.25" customHeight="1">
      <c r="A10" s="476"/>
      <c r="B10" s="186" t="s">
        <v>104</v>
      </c>
      <c r="C10" s="187">
        <v>130</v>
      </c>
      <c r="D10" s="476"/>
      <c r="E10" s="476"/>
      <c r="F10" s="476"/>
      <c r="G10" s="476"/>
    </row>
    <row r="11" spans="1:7" ht="17.25" customHeight="1">
      <c r="A11" s="476"/>
      <c r="B11" s="186" t="s">
        <v>422</v>
      </c>
      <c r="C11" s="187">
        <v>350</v>
      </c>
      <c r="D11" s="476"/>
      <c r="E11" s="476"/>
      <c r="F11" s="476"/>
      <c r="G11" s="476"/>
    </row>
    <row r="12" spans="1:7" ht="17.25" customHeight="1">
      <c r="A12" s="476"/>
      <c r="B12" s="186" t="s">
        <v>423</v>
      </c>
      <c r="C12" s="187">
        <v>925</v>
      </c>
      <c r="D12" s="476"/>
      <c r="E12" s="476"/>
      <c r="F12" s="476"/>
      <c r="G12" s="476"/>
    </row>
    <row r="13" spans="1:7" ht="17.25" customHeight="1">
      <c r="A13" s="476"/>
      <c r="B13" s="280" t="s">
        <v>5</v>
      </c>
      <c r="C13" s="80">
        <v>1605</v>
      </c>
      <c r="D13" s="476"/>
      <c r="E13" s="476"/>
      <c r="F13" s="476"/>
      <c r="G13" s="476"/>
    </row>
    <row r="14" spans="1:7" ht="30" customHeight="1">
      <c r="A14" s="476"/>
      <c r="B14" s="281"/>
      <c r="C14" s="282"/>
      <c r="D14" s="476"/>
      <c r="E14" s="476"/>
      <c r="F14" s="476"/>
      <c r="G14" s="476"/>
    </row>
    <row r="15" spans="1:7" ht="25.5" customHeight="1">
      <c r="A15" s="476"/>
      <c r="B15" s="283" t="s">
        <v>47</v>
      </c>
      <c r="C15" s="79"/>
      <c r="D15" s="476"/>
      <c r="E15" s="476"/>
      <c r="F15" s="476"/>
      <c r="G15" s="476"/>
    </row>
    <row r="16" spans="1:7" ht="18" customHeight="1">
      <c r="A16" s="476"/>
      <c r="B16" s="284" t="s">
        <v>100</v>
      </c>
      <c r="C16" s="187">
        <v>1000</v>
      </c>
      <c r="D16" s="476"/>
      <c r="E16" s="476"/>
      <c r="F16" s="476"/>
      <c r="G16" s="476"/>
    </row>
    <row r="17" spans="1:7" ht="18" customHeight="1">
      <c r="A17" s="476"/>
      <c r="B17" s="284" t="s">
        <v>101</v>
      </c>
      <c r="C17" s="187">
        <v>200</v>
      </c>
      <c r="D17" s="476"/>
      <c r="E17" s="476"/>
      <c r="F17" s="476"/>
      <c r="G17" s="476"/>
    </row>
    <row r="18" spans="1:7" ht="18" customHeight="1">
      <c r="A18" s="476"/>
      <c r="B18" s="284" t="s">
        <v>424</v>
      </c>
      <c r="C18" s="187">
        <v>260</v>
      </c>
      <c r="D18" s="476"/>
      <c r="E18" s="476"/>
      <c r="F18" s="476"/>
      <c r="G18" s="476"/>
    </row>
    <row r="19" spans="1:7" ht="18" customHeight="1">
      <c r="A19" s="476"/>
      <c r="B19" s="284" t="s">
        <v>501</v>
      </c>
      <c r="C19" s="187">
        <v>100</v>
      </c>
      <c r="D19" s="476"/>
      <c r="E19" s="476"/>
      <c r="F19" s="476"/>
      <c r="G19" s="476"/>
    </row>
    <row r="20" spans="1:7" ht="18" customHeight="1">
      <c r="A20" s="476"/>
      <c r="B20" s="284" t="s">
        <v>502</v>
      </c>
      <c r="C20" s="187">
        <v>10</v>
      </c>
      <c r="D20" s="476"/>
      <c r="E20" s="476"/>
      <c r="F20" s="476"/>
      <c r="G20" s="476"/>
    </row>
    <row r="21" spans="1:7" ht="18" customHeight="1">
      <c r="A21" s="476"/>
      <c r="B21" s="284" t="s">
        <v>503</v>
      </c>
      <c r="C21" s="187">
        <v>300</v>
      </c>
      <c r="D21" s="476"/>
      <c r="E21" s="476"/>
      <c r="F21" s="476"/>
      <c r="G21" s="476"/>
    </row>
    <row r="22" spans="1:7" ht="24.75" customHeight="1">
      <c r="A22" s="476"/>
      <c r="B22" s="280" t="s">
        <v>5</v>
      </c>
      <c r="C22" s="80">
        <f>SUM(C16:C21)</f>
        <v>1870</v>
      </c>
      <c r="D22" s="476"/>
      <c r="E22" s="476"/>
      <c r="F22" s="476"/>
      <c r="G22" s="476"/>
    </row>
    <row r="23" spans="1:7" ht="18" customHeight="1">
      <c r="A23" s="476"/>
      <c r="B23" s="285"/>
      <c r="C23" s="286"/>
      <c r="D23" s="476"/>
      <c r="E23" s="476"/>
      <c r="F23" s="476"/>
      <c r="G23" s="476"/>
    </row>
    <row r="24" spans="1:7" ht="18" customHeight="1">
      <c r="A24" s="476"/>
      <c r="B24" s="83" t="s">
        <v>105</v>
      </c>
      <c r="C24" s="80">
        <v>3475</v>
      </c>
      <c r="D24" s="476"/>
      <c r="E24" s="476"/>
      <c r="F24" s="476"/>
      <c r="G24" s="476"/>
    </row>
    <row r="25" spans="1:7" ht="18" customHeight="1">
      <c r="A25" s="476"/>
      <c r="B25" s="477"/>
      <c r="D25" s="476"/>
      <c r="E25" s="476"/>
      <c r="F25" s="476"/>
      <c r="G25" s="476"/>
    </row>
  </sheetData>
  <mergeCells count="4">
    <mergeCell ref="B8:C8"/>
    <mergeCell ref="A4:E4"/>
    <mergeCell ref="A6:E6"/>
    <mergeCell ref="A1:E1"/>
  </mergeCells>
  <phoneticPr fontId="0" type="noConversion"/>
  <pageMargins left="0.75" right="0.75" top="0.75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topLeftCell="A10" zoomScaleSheetLayoutView="100" workbookViewId="0">
      <selection sqref="A1:D1"/>
    </sheetView>
  </sheetViews>
  <sheetFormatPr defaultRowHeight="15.75"/>
  <cols>
    <col min="1" max="1" width="11.140625" style="18" customWidth="1"/>
    <col min="2" max="2" width="64.140625" style="101" customWidth="1"/>
    <col min="3" max="3" width="13.140625" style="106" customWidth="1"/>
    <col min="4" max="4" width="10.42578125" style="100" bestFit="1" customWidth="1"/>
    <col min="5" max="7" width="9.140625" style="109"/>
    <col min="8" max="16384" width="9.140625" style="18"/>
  </cols>
  <sheetData>
    <row r="1" spans="1:7">
      <c r="A1" s="627" t="s">
        <v>447</v>
      </c>
      <c r="B1" s="627"/>
      <c r="C1" s="627"/>
      <c r="D1" s="627"/>
    </row>
    <row r="2" spans="1:7">
      <c r="B2" s="62"/>
    </row>
    <row r="3" spans="1:7" s="118" customFormat="1" ht="33" customHeight="1">
      <c r="A3" s="664" t="s">
        <v>45</v>
      </c>
      <c r="B3" s="664"/>
      <c r="C3" s="664"/>
      <c r="D3" s="664"/>
      <c r="E3" s="130"/>
    </row>
    <row r="4" spans="1:7" s="118" customFormat="1" ht="42" customHeight="1">
      <c r="A4" s="664" t="s">
        <v>425</v>
      </c>
      <c r="B4" s="664"/>
      <c r="C4" s="664"/>
      <c r="D4" s="664"/>
      <c r="E4" s="130"/>
    </row>
    <row r="5" spans="1:7">
      <c r="B5" s="111"/>
      <c r="C5" s="103"/>
    </row>
    <row r="6" spans="1:7">
      <c r="C6" s="106" t="s">
        <v>89</v>
      </c>
    </row>
    <row r="7" spans="1:7" s="49" customFormat="1" ht="36" customHeight="1">
      <c r="B7" s="122" t="s">
        <v>57</v>
      </c>
      <c r="C7" s="141"/>
      <c r="D7" s="131"/>
      <c r="E7" s="131"/>
      <c r="F7" s="69"/>
      <c r="G7" s="69"/>
    </row>
    <row r="8" spans="1:7" s="225" customFormat="1" ht="19.5" customHeight="1">
      <c r="B8" s="188" t="s">
        <v>428</v>
      </c>
      <c r="C8" s="108"/>
      <c r="D8" s="234"/>
      <c r="E8" s="228"/>
      <c r="F8" s="228"/>
      <c r="G8" s="228"/>
    </row>
    <row r="9" spans="1:7" s="49" customFormat="1" ht="15" customHeight="1">
      <c r="B9" s="82" t="s">
        <v>54</v>
      </c>
      <c r="C9" s="85">
        <v>10541</v>
      </c>
      <c r="D9" s="132"/>
      <c r="E9" s="69"/>
      <c r="F9" s="69"/>
      <c r="G9" s="69"/>
    </row>
    <row r="10" spans="1:7" s="49" customFormat="1" ht="15" customHeight="1">
      <c r="B10" s="138"/>
      <c r="C10" s="107"/>
      <c r="D10" s="132"/>
      <c r="E10" s="69"/>
      <c r="F10" s="69"/>
      <c r="G10" s="69"/>
    </row>
    <row r="11" spans="1:7" s="49" customFormat="1" ht="15" customHeight="1">
      <c r="B11" s="138" t="s">
        <v>58</v>
      </c>
      <c r="C11" s="105"/>
      <c r="D11" s="132"/>
      <c r="E11" s="69"/>
      <c r="F11" s="69"/>
      <c r="G11" s="69"/>
    </row>
    <row r="12" spans="1:7" s="49" customFormat="1" ht="15" customHeight="1">
      <c r="B12" s="82" t="s">
        <v>56</v>
      </c>
      <c r="C12" s="85">
        <f>SUM(C11)</f>
        <v>0</v>
      </c>
      <c r="D12" s="132"/>
      <c r="E12" s="69"/>
      <c r="F12" s="69"/>
      <c r="G12" s="69"/>
    </row>
    <row r="13" spans="1:7" s="49" customFormat="1" ht="15" customHeight="1">
      <c r="B13" s="139"/>
      <c r="C13" s="137"/>
      <c r="D13" s="132"/>
      <c r="E13" s="69"/>
      <c r="F13" s="69"/>
      <c r="G13" s="69"/>
    </row>
    <row r="14" spans="1:7" s="49" customFormat="1" ht="15" customHeight="1">
      <c r="B14" s="122" t="s">
        <v>60</v>
      </c>
      <c r="C14" s="142"/>
      <c r="D14" s="69"/>
      <c r="E14" s="69"/>
      <c r="F14" s="69"/>
      <c r="G14" s="69"/>
    </row>
    <row r="15" spans="1:7" s="49" customFormat="1" ht="19.5" customHeight="1">
      <c r="B15" s="138" t="s">
        <v>429</v>
      </c>
      <c r="C15" s="140"/>
      <c r="D15" s="69"/>
      <c r="E15" s="69"/>
      <c r="F15" s="69"/>
      <c r="G15" s="69"/>
    </row>
    <row r="16" spans="1:7" s="49" customFormat="1" ht="15" customHeight="1">
      <c r="B16" s="138"/>
      <c r="C16" s="107"/>
      <c r="D16" s="132"/>
      <c r="E16" s="69"/>
      <c r="F16" s="69"/>
      <c r="G16" s="69"/>
    </row>
    <row r="17" spans="2:7" s="133" customFormat="1" ht="34.5" customHeight="1">
      <c r="B17" s="122" t="s">
        <v>52</v>
      </c>
      <c r="C17" s="143"/>
      <c r="D17" s="119"/>
      <c r="E17" s="119"/>
      <c r="F17" s="131"/>
      <c r="G17" s="131"/>
    </row>
    <row r="18" spans="2:7" s="49" customFormat="1" ht="15" customHeight="1">
      <c r="B18" s="139" t="s">
        <v>53</v>
      </c>
      <c r="C18" s="105"/>
      <c r="D18" s="132"/>
      <c r="E18" s="69"/>
      <c r="F18" s="69"/>
      <c r="G18" s="69"/>
    </row>
    <row r="19" spans="2:7" s="136" customFormat="1" ht="15" customHeight="1">
      <c r="B19" s="138" t="s">
        <v>49</v>
      </c>
      <c r="C19" s="105"/>
      <c r="D19" s="135"/>
      <c r="E19" s="134"/>
      <c r="F19" s="134"/>
      <c r="G19" s="134"/>
    </row>
    <row r="20" spans="2:7" s="133" customFormat="1" ht="15" customHeight="1">
      <c r="B20" s="82" t="s">
        <v>54</v>
      </c>
      <c r="C20" s="85">
        <v>7300</v>
      </c>
      <c r="D20" s="111"/>
      <c r="E20" s="131"/>
      <c r="F20" s="131"/>
      <c r="G20" s="131"/>
    </row>
    <row r="21" spans="2:7" s="49" customFormat="1" ht="15" customHeight="1">
      <c r="B21" s="138"/>
      <c r="C21" s="105"/>
      <c r="D21" s="132"/>
      <c r="E21" s="69"/>
      <c r="F21" s="69"/>
      <c r="G21" s="69"/>
    </row>
    <row r="22" spans="2:7" s="49" customFormat="1" ht="15" customHeight="1">
      <c r="B22" s="82" t="s">
        <v>55</v>
      </c>
      <c r="C22" s="86"/>
      <c r="D22" s="132"/>
      <c r="E22" s="69"/>
      <c r="F22" s="69"/>
      <c r="G22" s="69"/>
    </row>
    <row r="23" spans="2:7" s="49" customFormat="1" ht="15" customHeight="1">
      <c r="B23" s="138" t="s">
        <v>50</v>
      </c>
      <c r="C23" s="105">
        <v>297</v>
      </c>
      <c r="D23" s="132"/>
      <c r="E23" s="69"/>
      <c r="F23" s="69"/>
      <c r="G23" s="69"/>
    </row>
    <row r="24" spans="2:7" s="49" customFormat="1" ht="15" customHeight="1">
      <c r="B24" s="138" t="s">
        <v>51</v>
      </c>
      <c r="C24" s="105">
        <v>224</v>
      </c>
      <c r="D24" s="132"/>
      <c r="E24" s="69"/>
      <c r="F24" s="69"/>
      <c r="G24" s="69"/>
    </row>
    <row r="25" spans="2:7" s="61" customFormat="1" ht="15" customHeight="1">
      <c r="B25" s="82" t="s">
        <v>54</v>
      </c>
      <c r="C25" s="85">
        <v>5300</v>
      </c>
      <c r="D25" s="111"/>
      <c r="E25" s="119"/>
      <c r="F25" s="119"/>
      <c r="G25" s="119"/>
    </row>
    <row r="26" spans="2:7" s="49" customFormat="1" ht="15" customHeight="1">
      <c r="B26" s="82" t="s">
        <v>56</v>
      </c>
      <c r="C26" s="85">
        <v>521</v>
      </c>
      <c r="D26" s="132"/>
      <c r="E26" s="69"/>
      <c r="F26" s="69"/>
      <c r="G26" s="69"/>
    </row>
    <row r="27" spans="2:7" s="49" customFormat="1" ht="15" customHeight="1">
      <c r="B27" s="138"/>
      <c r="C27" s="105"/>
      <c r="D27" s="132"/>
      <c r="E27" s="69"/>
      <c r="F27" s="69"/>
      <c r="G27" s="69"/>
    </row>
    <row r="28" spans="2:7" s="49" customFormat="1" ht="36.75" customHeight="1">
      <c r="B28" s="122" t="s">
        <v>59</v>
      </c>
      <c r="C28" s="142"/>
      <c r="D28" s="69"/>
      <c r="E28" s="69"/>
      <c r="F28" s="69"/>
      <c r="G28" s="69"/>
    </row>
    <row r="29" spans="2:7" s="49" customFormat="1" ht="15" customHeight="1">
      <c r="B29" s="138" t="s">
        <v>78</v>
      </c>
      <c r="C29" s="140">
        <v>0</v>
      </c>
      <c r="D29" s="132"/>
      <c r="E29" s="69"/>
      <c r="F29" s="69"/>
      <c r="G29" s="69"/>
    </row>
    <row r="30" spans="2:7" s="49" customFormat="1" ht="15" customHeight="1">
      <c r="B30" s="138" t="s">
        <v>61</v>
      </c>
      <c r="C30" s="140">
        <v>0</v>
      </c>
      <c r="D30" s="132"/>
      <c r="E30" s="69"/>
      <c r="F30" s="69"/>
      <c r="G30" s="69"/>
    </row>
    <row r="31" spans="2:7" s="49" customFormat="1" ht="15" customHeight="1">
      <c r="B31" s="82" t="s">
        <v>56</v>
      </c>
      <c r="C31" s="141">
        <v>0</v>
      </c>
      <c r="D31" s="132"/>
      <c r="E31" s="69"/>
      <c r="F31" s="69"/>
      <c r="G31" s="69"/>
    </row>
    <row r="32" spans="2:7" s="49" customFormat="1" ht="15" customHeight="1">
      <c r="B32" s="138"/>
      <c r="C32" s="105"/>
      <c r="D32" s="132"/>
      <c r="E32" s="69"/>
      <c r="F32" s="69"/>
      <c r="G32" s="69"/>
    </row>
    <row r="33" spans="2:7" s="49" customFormat="1" ht="21" customHeight="1">
      <c r="B33" s="82" t="s">
        <v>62</v>
      </c>
      <c r="C33" s="143"/>
      <c r="D33" s="119"/>
      <c r="E33" s="119"/>
      <c r="F33" s="69"/>
      <c r="G33" s="69"/>
    </row>
    <row r="34" spans="2:7" s="49" customFormat="1" ht="15" customHeight="1">
      <c r="B34" s="138" t="s">
        <v>63</v>
      </c>
      <c r="C34" s="140">
        <v>0</v>
      </c>
      <c r="D34" s="132"/>
      <c r="E34" s="69"/>
      <c r="F34" s="69"/>
      <c r="G34" s="69"/>
    </row>
    <row r="35" spans="2:7" s="49" customFormat="1" ht="15" customHeight="1">
      <c r="B35" s="138" t="s">
        <v>49</v>
      </c>
      <c r="C35" s="140">
        <v>0</v>
      </c>
      <c r="D35" s="132"/>
      <c r="E35" s="69"/>
      <c r="F35" s="69"/>
      <c r="G35" s="69"/>
    </row>
    <row r="36" spans="2:7" s="61" customFormat="1" ht="15" customHeight="1">
      <c r="B36" s="82" t="s">
        <v>54</v>
      </c>
      <c r="C36" s="142">
        <v>0</v>
      </c>
      <c r="D36" s="111"/>
      <c r="E36" s="119"/>
      <c r="F36" s="119"/>
      <c r="G36" s="119"/>
    </row>
    <row r="37" spans="2:7" ht="15" customHeight="1">
      <c r="B37" s="122" t="s">
        <v>56</v>
      </c>
      <c r="C37" s="142">
        <v>0</v>
      </c>
    </row>
    <row r="38" spans="2:7" ht="15" customHeight="1">
      <c r="B38" s="104"/>
      <c r="C38" s="105"/>
    </row>
    <row r="39" spans="2:7" s="21" customFormat="1" ht="15" customHeight="1">
      <c r="B39" s="122" t="s">
        <v>64</v>
      </c>
      <c r="C39" s="144">
        <v>521</v>
      </c>
      <c r="D39" s="48"/>
      <c r="E39" s="47"/>
      <c r="F39" s="47"/>
      <c r="G39" s="47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K7" sqref="K7"/>
    </sheetView>
  </sheetViews>
  <sheetFormatPr defaultRowHeight="12.75"/>
  <cols>
    <col min="1" max="1" width="66.5703125" bestFit="1" customWidth="1"/>
    <col min="2" max="2" width="13" style="185" customWidth="1"/>
  </cols>
  <sheetData>
    <row r="1" spans="1:6">
      <c r="C1" s="406" t="s">
        <v>448</v>
      </c>
    </row>
    <row r="3" spans="1:6" ht="48.75" customHeight="1">
      <c r="A3" s="705" t="s">
        <v>426</v>
      </c>
      <c r="B3" s="705"/>
      <c r="C3" s="705"/>
    </row>
    <row r="4" spans="1:6">
      <c r="A4" s="704" t="s">
        <v>0</v>
      </c>
      <c r="B4" s="407"/>
    </row>
    <row r="5" spans="1:6">
      <c r="A5" s="704"/>
      <c r="B5" s="408" t="s">
        <v>98</v>
      </c>
    </row>
    <row r="6" spans="1:6" ht="15.75">
      <c r="A6" s="401" t="s">
        <v>262</v>
      </c>
      <c r="B6" s="409"/>
    </row>
    <row r="7" spans="1:6" ht="15.75">
      <c r="A7" s="402" t="s">
        <v>87</v>
      </c>
      <c r="B7" s="410">
        <v>4436</v>
      </c>
    </row>
    <row r="8" spans="1:6" ht="15.75">
      <c r="A8" s="402" t="s">
        <v>263</v>
      </c>
      <c r="B8" s="410">
        <v>45000</v>
      </c>
    </row>
    <row r="9" spans="1:6" ht="15.75">
      <c r="A9" s="402" t="s">
        <v>264</v>
      </c>
      <c r="B9" s="410">
        <v>3100</v>
      </c>
    </row>
    <row r="10" spans="1:6" ht="15.75">
      <c r="A10" s="402" t="s">
        <v>148</v>
      </c>
      <c r="B10" s="410">
        <v>400</v>
      </c>
      <c r="F10" s="406"/>
    </row>
    <row r="11" spans="1:6" ht="15.75">
      <c r="A11" s="402" t="s">
        <v>265</v>
      </c>
      <c r="B11" s="411">
        <v>12000</v>
      </c>
    </row>
    <row r="12" spans="1:6" ht="15.75">
      <c r="A12" s="402" t="s">
        <v>147</v>
      </c>
      <c r="B12" s="410">
        <v>200</v>
      </c>
    </row>
    <row r="13" spans="1:6" ht="15.75">
      <c r="A13" s="401" t="s">
        <v>266</v>
      </c>
      <c r="B13" s="411">
        <v>65136</v>
      </c>
    </row>
    <row r="14" spans="1:6" ht="15.75">
      <c r="A14" s="403" t="s">
        <v>1</v>
      </c>
      <c r="B14" s="412"/>
    </row>
    <row r="15" spans="1:6" ht="15.75">
      <c r="A15" s="401" t="s">
        <v>267</v>
      </c>
      <c r="B15" s="409"/>
    </row>
    <row r="16" spans="1:6" ht="15.75">
      <c r="A16" s="402" t="s">
        <v>144</v>
      </c>
      <c r="B16" s="410">
        <v>700</v>
      </c>
    </row>
    <row r="17" spans="1:2" ht="15.75">
      <c r="A17" s="402" t="s">
        <v>145</v>
      </c>
      <c r="B17" s="411">
        <v>150</v>
      </c>
    </row>
    <row r="18" spans="1:2" ht="15.75">
      <c r="A18" s="402" t="s">
        <v>268</v>
      </c>
      <c r="B18" s="410">
        <v>1529</v>
      </c>
    </row>
    <row r="19" spans="1:2" ht="15.75">
      <c r="A19" s="402" t="s">
        <v>206</v>
      </c>
      <c r="B19" s="410">
        <v>300</v>
      </c>
    </row>
    <row r="20" spans="1:2" ht="15.75">
      <c r="A20" s="402" t="s">
        <v>269</v>
      </c>
      <c r="B20" s="410">
        <v>400</v>
      </c>
    </row>
    <row r="21" spans="1:2" ht="15.75">
      <c r="A21" s="402" t="s">
        <v>270</v>
      </c>
      <c r="B21" s="410">
        <v>900</v>
      </c>
    </row>
    <row r="22" spans="1:2" ht="15.75">
      <c r="A22" s="401" t="s">
        <v>271</v>
      </c>
      <c r="B22" s="411">
        <v>4384</v>
      </c>
    </row>
    <row r="23" spans="1:2" ht="15.75">
      <c r="A23" s="401" t="s">
        <v>272</v>
      </c>
      <c r="B23" s="411">
        <v>69115</v>
      </c>
    </row>
    <row r="25" spans="1:2" ht="15.75">
      <c r="A25" s="404" t="s">
        <v>273</v>
      </c>
    </row>
    <row r="26" spans="1:2" ht="15.75">
      <c r="A26" s="404" t="s">
        <v>274</v>
      </c>
      <c r="B26" s="106">
        <v>65136</v>
      </c>
    </row>
    <row r="27" spans="1:2" ht="15.75">
      <c r="A27" s="405" t="s">
        <v>275</v>
      </c>
      <c r="B27" s="106">
        <v>2729</v>
      </c>
    </row>
  </sheetData>
  <mergeCells count="2">
    <mergeCell ref="A4:A5"/>
    <mergeCell ref="A3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1"/>
  <sheetViews>
    <sheetView topLeftCell="A4" workbookViewId="0">
      <selection activeCell="A2" sqref="A2:XFD87"/>
    </sheetView>
  </sheetViews>
  <sheetFormatPr defaultRowHeight="15"/>
  <cols>
    <col min="1" max="1" width="56" style="191" customWidth="1"/>
    <col min="2" max="2" width="2.28515625" style="334" hidden="1" customWidth="1"/>
    <col min="3" max="3" width="42.7109375" style="216" customWidth="1"/>
    <col min="4" max="4" width="4.28515625" style="216" hidden="1" customWidth="1"/>
    <col min="5" max="5" width="20.42578125" style="216" customWidth="1"/>
    <col min="6" max="6" width="13.85546875" style="215" customWidth="1"/>
  </cols>
  <sheetData>
    <row r="1" spans="1:12" ht="23.25" customHeight="1">
      <c r="A1" s="605" t="s">
        <v>433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2" ht="42" customHeight="1">
      <c r="A2" s="470"/>
      <c r="B2" s="470"/>
      <c r="C2" s="599" t="s">
        <v>307</v>
      </c>
      <c r="D2" s="599"/>
      <c r="E2" s="599"/>
      <c r="F2" s="599"/>
      <c r="G2" s="470"/>
      <c r="H2" s="470"/>
      <c r="I2" s="470"/>
      <c r="J2" s="470"/>
      <c r="K2" s="470"/>
      <c r="L2" s="478"/>
    </row>
    <row r="3" spans="1:12" ht="18.75" customHeight="1">
      <c r="A3" s="190"/>
      <c r="B3" s="328"/>
      <c r="C3" s="59"/>
      <c r="D3" s="59"/>
      <c r="E3" s="59"/>
      <c r="F3" s="59"/>
      <c r="G3" s="59"/>
      <c r="H3" s="59"/>
    </row>
    <row r="4" spans="1:12" ht="15.75">
      <c r="B4" s="199"/>
      <c r="C4" s="600" t="s">
        <v>166</v>
      </c>
      <c r="D4" s="600"/>
      <c r="E4" s="600"/>
      <c r="F4" s="600"/>
      <c r="G4" s="463"/>
      <c r="H4" s="192"/>
    </row>
    <row r="5" spans="1:12" ht="15.75">
      <c r="B5" s="207"/>
      <c r="C5" s="602" t="s">
        <v>167</v>
      </c>
      <c r="D5" s="603"/>
      <c r="E5" s="193" t="s">
        <v>308</v>
      </c>
      <c r="F5" s="193" t="s">
        <v>449</v>
      </c>
      <c r="G5" s="209"/>
      <c r="H5" s="194"/>
    </row>
    <row r="6" spans="1:12">
      <c r="B6" s="584" t="s">
        <v>7</v>
      </c>
      <c r="C6" s="586" t="s">
        <v>309</v>
      </c>
      <c r="D6" s="587"/>
      <c r="E6" s="195"/>
      <c r="F6" s="195"/>
      <c r="G6" s="209"/>
      <c r="H6" s="50"/>
    </row>
    <row r="7" spans="1:12" ht="18.75">
      <c r="B7" s="585"/>
      <c r="C7" s="467" t="s">
        <v>310</v>
      </c>
      <c r="D7" s="464"/>
      <c r="E7" s="196">
        <v>71356</v>
      </c>
      <c r="F7" s="196">
        <v>71356</v>
      </c>
      <c r="G7" s="470"/>
      <c r="H7" s="50"/>
    </row>
    <row r="8" spans="1:12">
      <c r="B8" s="585"/>
      <c r="C8" s="601" t="s">
        <v>311</v>
      </c>
      <c r="D8" s="601"/>
      <c r="E8" s="197">
        <v>7772</v>
      </c>
      <c r="F8" s="197">
        <v>7772</v>
      </c>
      <c r="G8" s="210"/>
      <c r="H8" s="50"/>
    </row>
    <row r="9" spans="1:12">
      <c r="B9" s="585"/>
      <c r="C9" s="465" t="s">
        <v>312</v>
      </c>
      <c r="D9" s="465"/>
      <c r="E9" s="197">
        <v>5522</v>
      </c>
      <c r="F9" s="197">
        <v>5522</v>
      </c>
      <c r="G9" s="192"/>
      <c r="H9" s="50"/>
    </row>
    <row r="10" spans="1:12">
      <c r="B10" s="585"/>
      <c r="C10" s="465" t="s">
        <v>134</v>
      </c>
      <c r="D10" s="465"/>
      <c r="E10" s="197">
        <v>1205</v>
      </c>
      <c r="F10" s="197">
        <v>1205</v>
      </c>
      <c r="G10" s="50"/>
    </row>
    <row r="11" spans="1:12">
      <c r="B11" s="585"/>
      <c r="C11" s="465" t="s">
        <v>313</v>
      </c>
      <c r="D11" s="465"/>
      <c r="E11" s="197">
        <v>2905</v>
      </c>
      <c r="F11" s="197">
        <v>2905</v>
      </c>
      <c r="G11" s="50"/>
    </row>
    <row r="12" spans="1:12">
      <c r="B12" s="585"/>
      <c r="C12" s="465" t="s">
        <v>314</v>
      </c>
      <c r="D12" s="465"/>
      <c r="E12" s="197">
        <v>6926</v>
      </c>
      <c r="F12" s="197">
        <v>6926</v>
      </c>
      <c r="G12" s="50"/>
    </row>
    <row r="13" spans="1:12">
      <c r="B13" s="585"/>
      <c r="C13" s="601" t="s">
        <v>315</v>
      </c>
      <c r="D13" s="601"/>
      <c r="E13" s="197">
        <v>65514</v>
      </c>
      <c r="F13" s="197">
        <v>65514</v>
      </c>
      <c r="G13" s="50"/>
    </row>
    <row r="14" spans="1:12">
      <c r="B14" s="585"/>
      <c r="C14" s="465" t="s">
        <v>212</v>
      </c>
      <c r="D14" s="465"/>
      <c r="E14" s="197">
        <v>20806</v>
      </c>
      <c r="F14" s="197">
        <v>20806</v>
      </c>
      <c r="G14" s="50"/>
    </row>
    <row r="15" spans="1:12">
      <c r="B15" s="585"/>
      <c r="C15" s="465" t="s">
        <v>213</v>
      </c>
      <c r="D15" s="465"/>
      <c r="E15" s="197">
        <v>15638</v>
      </c>
      <c r="F15" s="197">
        <v>15638</v>
      </c>
      <c r="G15" s="50"/>
    </row>
    <row r="16" spans="1:12">
      <c r="B16" s="585"/>
      <c r="C16" s="465" t="s">
        <v>318</v>
      </c>
      <c r="D16" s="465"/>
      <c r="E16" s="197">
        <v>54292</v>
      </c>
      <c r="F16" s="197">
        <v>54292</v>
      </c>
      <c r="G16" s="50"/>
    </row>
    <row r="17" spans="2:8">
      <c r="B17" s="585"/>
      <c r="C17" s="465" t="s">
        <v>317</v>
      </c>
      <c r="D17" s="465"/>
      <c r="E17" s="197">
        <v>19127</v>
      </c>
      <c r="F17" s="197">
        <v>19127</v>
      </c>
      <c r="G17" s="50"/>
    </row>
    <row r="18" spans="2:8">
      <c r="B18" s="585"/>
      <c r="C18" s="465" t="s">
        <v>450</v>
      </c>
      <c r="D18" s="465"/>
      <c r="E18" s="197"/>
      <c r="F18" s="197">
        <v>2152</v>
      </c>
      <c r="G18" s="50"/>
    </row>
    <row r="19" spans="2:8">
      <c r="B19" s="585"/>
      <c r="C19" s="465" t="s">
        <v>451</v>
      </c>
      <c r="D19" s="465"/>
      <c r="E19" s="197"/>
      <c r="F19" s="197">
        <v>4599</v>
      </c>
      <c r="G19" s="50"/>
    </row>
    <row r="20" spans="2:8">
      <c r="B20" s="585"/>
      <c r="C20" s="465" t="s">
        <v>430</v>
      </c>
      <c r="D20" s="465"/>
      <c r="E20" s="197">
        <v>16268</v>
      </c>
      <c r="F20" s="197">
        <v>16268</v>
      </c>
      <c r="G20" s="50"/>
    </row>
    <row r="21" spans="2:8">
      <c r="B21" s="585"/>
      <c r="C21" s="465" t="s">
        <v>316</v>
      </c>
      <c r="D21" s="465"/>
      <c r="E21" s="197">
        <v>2924</v>
      </c>
      <c r="F21" s="197">
        <v>2924</v>
      </c>
      <c r="G21" s="50"/>
    </row>
    <row r="22" spans="2:8">
      <c r="B22" s="585"/>
      <c r="C22" s="465" t="s">
        <v>319</v>
      </c>
      <c r="D22" s="465"/>
      <c r="E22" s="197">
        <v>11516</v>
      </c>
      <c r="F22" s="197">
        <v>11516</v>
      </c>
      <c r="G22" s="50"/>
    </row>
    <row r="23" spans="2:8">
      <c r="B23" s="585"/>
      <c r="C23" s="465" t="s">
        <v>320</v>
      </c>
      <c r="D23" s="465"/>
      <c r="E23" s="197">
        <v>19489</v>
      </c>
      <c r="F23" s="197">
        <v>51649</v>
      </c>
      <c r="G23" s="50"/>
    </row>
    <row r="24" spans="2:8">
      <c r="B24" s="585"/>
      <c r="C24" s="465" t="s">
        <v>322</v>
      </c>
      <c r="D24" s="465"/>
      <c r="E24" s="197">
        <v>4378</v>
      </c>
      <c r="F24" s="197">
        <v>4378</v>
      </c>
      <c r="G24" s="50"/>
    </row>
    <row r="25" spans="2:8">
      <c r="B25" s="585"/>
      <c r="C25" s="465" t="s">
        <v>431</v>
      </c>
      <c r="D25" s="465"/>
      <c r="E25" s="197">
        <v>90</v>
      </c>
      <c r="F25" s="197">
        <v>90</v>
      </c>
      <c r="G25" s="50"/>
    </row>
    <row r="26" spans="2:8">
      <c r="B26" s="585"/>
      <c r="C26" s="465" t="s">
        <v>452</v>
      </c>
      <c r="D26" s="465"/>
      <c r="E26" s="197"/>
      <c r="F26" s="197">
        <v>1597</v>
      </c>
      <c r="G26" s="50"/>
    </row>
    <row r="27" spans="2:8">
      <c r="B27" s="585"/>
      <c r="C27" s="601" t="s">
        <v>321</v>
      </c>
      <c r="D27" s="601"/>
      <c r="E27" s="197">
        <v>2680</v>
      </c>
      <c r="F27" s="197">
        <v>3379</v>
      </c>
      <c r="G27" s="50"/>
    </row>
    <row r="28" spans="2:8" ht="15.75" thickBot="1">
      <c r="B28" s="329"/>
      <c r="C28" s="324" t="s">
        <v>169</v>
      </c>
      <c r="D28" s="325"/>
      <c r="E28" s="322">
        <f>SUM(E7:E27)</f>
        <v>328408</v>
      </c>
      <c r="F28" s="322">
        <f t="shared" ref="F28" si="0">SUM(F7:F27)</f>
        <v>369615</v>
      </c>
      <c r="G28" s="199"/>
    </row>
    <row r="29" spans="2:8">
      <c r="B29" s="593" t="s">
        <v>8</v>
      </c>
      <c r="C29" s="594" t="s">
        <v>323</v>
      </c>
      <c r="D29" s="594"/>
      <c r="E29" s="197"/>
      <c r="F29" s="197"/>
      <c r="G29" s="20"/>
      <c r="H29" s="50"/>
    </row>
    <row r="30" spans="2:8">
      <c r="B30" s="585"/>
      <c r="C30" s="466" t="s">
        <v>453</v>
      </c>
      <c r="D30" s="466"/>
      <c r="E30" s="197"/>
      <c r="F30" s="197">
        <v>1371</v>
      </c>
      <c r="G30" s="19"/>
      <c r="H30" s="50"/>
    </row>
    <row r="31" spans="2:8">
      <c r="B31" s="585"/>
      <c r="C31" s="601" t="s">
        <v>324</v>
      </c>
      <c r="D31" s="601"/>
      <c r="E31" s="197">
        <v>164525</v>
      </c>
      <c r="F31" s="197">
        <v>164525</v>
      </c>
      <c r="G31" s="18"/>
      <c r="H31" s="50"/>
    </row>
    <row r="32" spans="2:8" ht="15.75" thickBot="1">
      <c r="B32" s="330"/>
      <c r="C32" s="595" t="s">
        <v>325</v>
      </c>
      <c r="D32" s="595"/>
      <c r="E32" s="322">
        <f>SUM(E31:E31)</f>
        <v>164525</v>
      </c>
      <c r="F32" s="322">
        <v>165896</v>
      </c>
      <c r="G32" s="18"/>
      <c r="H32" s="201"/>
    </row>
    <row r="33" spans="2:8">
      <c r="B33" s="593" t="s">
        <v>9</v>
      </c>
      <c r="C33" s="594" t="s">
        <v>232</v>
      </c>
      <c r="D33" s="594"/>
      <c r="E33" s="200"/>
      <c r="F33" s="200"/>
      <c r="G33" s="18"/>
      <c r="H33" s="50"/>
    </row>
    <row r="34" spans="2:8">
      <c r="B34" s="585"/>
      <c r="C34" s="601" t="s">
        <v>53</v>
      </c>
      <c r="D34" s="601"/>
      <c r="E34" s="202">
        <v>7300</v>
      </c>
      <c r="F34" s="202">
        <v>7300</v>
      </c>
      <c r="G34" s="18"/>
      <c r="H34" s="199"/>
    </row>
    <row r="35" spans="2:8">
      <c r="B35" s="585"/>
      <c r="C35" s="601" t="s">
        <v>170</v>
      </c>
      <c r="D35" s="601"/>
      <c r="E35" s="200">
        <v>20000</v>
      </c>
      <c r="F35" s="200">
        <v>20000</v>
      </c>
      <c r="G35" s="18"/>
      <c r="H35" s="50"/>
    </row>
    <row r="36" spans="2:8">
      <c r="B36" s="585"/>
      <c r="C36" s="604" t="s">
        <v>171</v>
      </c>
      <c r="D36" s="604"/>
      <c r="E36" s="204">
        <v>400</v>
      </c>
      <c r="F36" s="204">
        <v>400</v>
      </c>
      <c r="G36" s="18"/>
      <c r="H36" s="50"/>
    </row>
    <row r="37" spans="2:8">
      <c r="B37" s="585"/>
      <c r="C37" s="469" t="s">
        <v>211</v>
      </c>
      <c r="D37" s="469"/>
      <c r="E37" s="204">
        <v>5300</v>
      </c>
      <c r="F37" s="204">
        <v>5300</v>
      </c>
      <c r="G37" s="18"/>
      <c r="H37" s="50"/>
    </row>
    <row r="38" spans="2:8">
      <c r="B38" s="585"/>
      <c r="C38" s="465" t="s">
        <v>326</v>
      </c>
      <c r="D38" s="465"/>
      <c r="E38" s="197">
        <v>100</v>
      </c>
      <c r="F38" s="197">
        <v>100</v>
      </c>
      <c r="G38" s="18"/>
      <c r="H38" s="50"/>
    </row>
    <row r="39" spans="2:8" ht="15.75" thickBot="1">
      <c r="B39" s="330"/>
      <c r="C39" s="595" t="s">
        <v>327</v>
      </c>
      <c r="D39" s="595"/>
      <c r="E39" s="322">
        <f>SUM(E34:E38)</f>
        <v>33100</v>
      </c>
      <c r="F39" s="322">
        <f t="shared" ref="F39" si="1">SUM(F34:F38)</f>
        <v>33100</v>
      </c>
      <c r="G39" s="215"/>
      <c r="H39" s="50"/>
    </row>
    <row r="40" spans="2:8">
      <c r="B40" s="593" t="s">
        <v>10</v>
      </c>
      <c r="C40" s="594" t="s">
        <v>191</v>
      </c>
      <c r="D40" s="594"/>
      <c r="E40" s="197"/>
      <c r="F40" s="197"/>
      <c r="G40" s="215"/>
      <c r="H40" s="50"/>
    </row>
    <row r="41" spans="2:8">
      <c r="B41" s="585"/>
      <c r="C41" s="465" t="s">
        <v>328</v>
      </c>
      <c r="D41" s="466"/>
      <c r="E41" s="197">
        <v>1500</v>
      </c>
      <c r="F41" s="197">
        <v>1500</v>
      </c>
      <c r="G41" s="215"/>
      <c r="H41" s="50"/>
    </row>
    <row r="42" spans="2:8">
      <c r="B42" s="585"/>
      <c r="C42" s="465" t="s">
        <v>329</v>
      </c>
      <c r="D42" s="466"/>
      <c r="E42" s="204">
        <v>2742</v>
      </c>
      <c r="F42" s="204">
        <v>2879</v>
      </c>
      <c r="G42" s="215"/>
      <c r="H42" s="50"/>
    </row>
    <row r="43" spans="2:8">
      <c r="B43" s="585"/>
      <c r="C43" s="465" t="s">
        <v>336</v>
      </c>
      <c r="D43" s="466"/>
      <c r="E43" s="204">
        <v>8300</v>
      </c>
      <c r="F43" s="204">
        <v>8300</v>
      </c>
      <c r="G43" s="215"/>
      <c r="H43" s="50"/>
    </row>
    <row r="44" spans="2:8">
      <c r="B44" s="585"/>
      <c r="C44" s="465" t="s">
        <v>330</v>
      </c>
      <c r="D44" s="466"/>
      <c r="E44" s="197">
        <v>673</v>
      </c>
      <c r="F44" s="197">
        <v>1593</v>
      </c>
      <c r="G44" s="215"/>
      <c r="H44" s="50"/>
    </row>
    <row r="45" spans="2:8">
      <c r="B45" s="585"/>
      <c r="C45" s="451" t="s">
        <v>331</v>
      </c>
      <c r="D45" s="466"/>
      <c r="E45" s="452">
        <v>11150</v>
      </c>
      <c r="F45" s="452">
        <v>11150</v>
      </c>
      <c r="G45" s="215"/>
      <c r="H45" s="50"/>
    </row>
    <row r="46" spans="2:8">
      <c r="B46" s="345"/>
      <c r="C46" s="453" t="s">
        <v>333</v>
      </c>
      <c r="D46" s="454"/>
      <c r="E46" s="455">
        <v>3978</v>
      </c>
      <c r="F46" s="455">
        <v>4802</v>
      </c>
      <c r="G46" s="215"/>
      <c r="H46" s="50"/>
    </row>
    <row r="47" spans="2:8">
      <c r="B47" s="345"/>
      <c r="C47" s="453" t="s">
        <v>334</v>
      </c>
      <c r="D47" s="454"/>
      <c r="E47" s="455">
        <v>54843</v>
      </c>
      <c r="F47" s="455">
        <v>54843</v>
      </c>
      <c r="G47" s="215"/>
      <c r="H47" s="50"/>
    </row>
    <row r="48" spans="2:8">
      <c r="B48" s="345"/>
      <c r="C48" s="453" t="s">
        <v>168</v>
      </c>
      <c r="D48" s="454"/>
      <c r="E48" s="455">
        <v>250</v>
      </c>
      <c r="F48" s="455">
        <v>250</v>
      </c>
      <c r="G48" s="215"/>
      <c r="H48" s="50"/>
    </row>
    <row r="49" spans="2:12" ht="18.75" customHeight="1">
      <c r="B49" s="345"/>
      <c r="C49" s="453" t="s">
        <v>332</v>
      </c>
      <c r="D49" s="454"/>
      <c r="E49" s="455">
        <v>4134</v>
      </c>
      <c r="F49" s="455">
        <v>4675</v>
      </c>
      <c r="G49" s="215"/>
      <c r="H49" s="50"/>
    </row>
    <row r="50" spans="2:12" ht="15.75" thickBot="1">
      <c r="B50" s="330"/>
      <c r="C50" s="595" t="s">
        <v>335</v>
      </c>
      <c r="D50" s="595"/>
      <c r="E50" s="322">
        <f>SUM(E41:E49)</f>
        <v>87570</v>
      </c>
      <c r="F50" s="322">
        <f t="shared" ref="F50" si="2">SUM(F41:F49)</f>
        <v>89992</v>
      </c>
      <c r="G50" s="215"/>
      <c r="H50" s="199"/>
    </row>
    <row r="51" spans="2:12">
      <c r="B51" s="207" t="s">
        <v>11</v>
      </c>
      <c r="C51" s="205" t="s">
        <v>337</v>
      </c>
      <c r="D51" s="466"/>
      <c r="E51" s="198"/>
      <c r="F51" s="198"/>
      <c r="G51" s="215"/>
      <c r="H51" s="199"/>
    </row>
    <row r="52" spans="2:12">
      <c r="B52" s="331"/>
      <c r="C52" s="222" t="s">
        <v>214</v>
      </c>
      <c r="D52" s="466"/>
      <c r="E52" s="197">
        <v>27347</v>
      </c>
      <c r="F52" s="197">
        <v>27347</v>
      </c>
      <c r="G52" s="215"/>
      <c r="H52" s="199"/>
    </row>
    <row r="53" spans="2:12">
      <c r="B53" s="331"/>
      <c r="C53" s="479" t="s">
        <v>454</v>
      </c>
      <c r="D53" s="208"/>
      <c r="E53" s="197"/>
      <c r="F53" s="197">
        <v>2400</v>
      </c>
      <c r="G53" s="215"/>
      <c r="H53" s="199"/>
    </row>
    <row r="54" spans="2:12">
      <c r="B54" s="207"/>
      <c r="C54" s="221" t="s">
        <v>338</v>
      </c>
      <c r="D54" s="215"/>
      <c r="E54" s="197">
        <v>1000</v>
      </c>
      <c r="F54" s="197">
        <v>1000</v>
      </c>
      <c r="G54" s="215"/>
      <c r="H54" s="50"/>
    </row>
    <row r="55" spans="2:12" ht="15.75" thickBot="1">
      <c r="B55" s="332"/>
      <c r="C55" s="462" t="s">
        <v>339</v>
      </c>
      <c r="D55" s="323"/>
      <c r="E55" s="322">
        <f>SUM(E52:E54)</f>
        <v>28347</v>
      </c>
      <c r="F55" s="322">
        <f t="shared" ref="F55" si="3">SUM(F52:F54)</f>
        <v>30747</v>
      </c>
      <c r="G55" s="215"/>
      <c r="H55" s="199"/>
    </row>
    <row r="56" spans="2:12">
      <c r="B56" s="361"/>
      <c r="C56" s="362" t="s">
        <v>340</v>
      </c>
      <c r="D56" s="362"/>
      <c r="E56" s="363">
        <v>10316</v>
      </c>
      <c r="F56" s="363">
        <v>10316</v>
      </c>
      <c r="G56" s="215"/>
      <c r="H56" s="50"/>
    </row>
    <row r="57" spans="2:12">
      <c r="B57" s="337" t="s">
        <v>164</v>
      </c>
      <c r="C57" s="466" t="s">
        <v>341</v>
      </c>
      <c r="D57" s="465"/>
      <c r="E57" s="197"/>
      <c r="F57" s="197"/>
      <c r="G57" s="215"/>
      <c r="H57" s="50"/>
    </row>
    <row r="58" spans="2:12">
      <c r="B58" s="207"/>
      <c r="C58" s="465" t="s">
        <v>182</v>
      </c>
      <c r="D58" s="465"/>
      <c r="E58" s="197">
        <v>49066</v>
      </c>
      <c r="F58" s="197">
        <v>49066</v>
      </c>
      <c r="G58" s="215"/>
      <c r="H58" s="50"/>
    </row>
    <row r="59" spans="2:12">
      <c r="B59" s="207"/>
      <c r="C59" s="465" t="s">
        <v>183</v>
      </c>
      <c r="D59" s="465"/>
      <c r="E59" s="197"/>
      <c r="F59" s="197"/>
      <c r="G59" s="215"/>
      <c r="H59" s="50"/>
    </row>
    <row r="60" spans="2:12" ht="15.75" thickBot="1">
      <c r="B60" s="330"/>
      <c r="C60" s="335" t="s">
        <v>172</v>
      </c>
      <c r="D60" s="326"/>
      <c r="E60" s="322">
        <f>SUM(E58:E59)</f>
        <v>49066</v>
      </c>
      <c r="F60" s="322">
        <f t="shared" ref="F60" si="4">SUM(F58:F59)</f>
        <v>49066</v>
      </c>
      <c r="G60" s="215"/>
      <c r="H60" s="50"/>
    </row>
    <row r="61" spans="2:12">
      <c r="B61" s="596" t="s">
        <v>173</v>
      </c>
      <c r="C61" s="597"/>
      <c r="D61" s="598"/>
      <c r="E61" s="320">
        <f>E28+E32+E39+E50+E55+E56+E60</f>
        <v>701332</v>
      </c>
      <c r="F61" s="320">
        <f>F28+F32+F39+F50+F55+F56+F60</f>
        <v>748732</v>
      </c>
      <c r="G61" s="215"/>
      <c r="H61" s="50"/>
    </row>
    <row r="62" spans="2:12">
      <c r="B62" s="199"/>
      <c r="C62" s="208"/>
      <c r="D62" s="208"/>
      <c r="E62" s="209"/>
      <c r="F62" s="209"/>
      <c r="G62" s="215"/>
      <c r="H62" s="50"/>
    </row>
    <row r="63" spans="2:12">
      <c r="B63" s="199"/>
      <c r="C63" s="327"/>
      <c r="D63" s="208"/>
      <c r="E63" s="209"/>
      <c r="F63" s="209"/>
      <c r="G63" s="215"/>
      <c r="H63" s="206"/>
    </row>
    <row r="64" spans="2:12" ht="36.6" customHeight="1">
      <c r="B64" s="470"/>
      <c r="C64" s="599" t="s">
        <v>455</v>
      </c>
      <c r="D64" s="599"/>
      <c r="E64" s="599"/>
      <c r="F64" s="599"/>
      <c r="G64" s="215"/>
      <c r="H64" s="470"/>
      <c r="I64" s="470"/>
      <c r="J64" s="470"/>
      <c r="K64" s="470"/>
      <c r="L64" s="478"/>
    </row>
    <row r="65" spans="1:8" ht="12.75" customHeight="1">
      <c r="A65" s="190"/>
      <c r="B65" s="60"/>
      <c r="C65" s="210"/>
      <c r="D65" s="210"/>
      <c r="E65" s="210"/>
      <c r="F65" s="210"/>
      <c r="G65" s="215"/>
      <c r="H65" s="210"/>
    </row>
    <row r="66" spans="1:8" ht="21.75" customHeight="1">
      <c r="B66" s="199"/>
      <c r="C66" s="589" t="s">
        <v>166</v>
      </c>
      <c r="D66" s="589"/>
      <c r="E66" s="589"/>
      <c r="F66" s="589"/>
      <c r="G66" s="215"/>
      <c r="H66" s="192"/>
    </row>
    <row r="67" spans="1:8" ht="15.75">
      <c r="B67" s="207"/>
      <c r="C67" s="602" t="s">
        <v>174</v>
      </c>
      <c r="D67" s="603"/>
      <c r="E67" s="193" t="s">
        <v>342</v>
      </c>
      <c r="F67" s="193" t="s">
        <v>449</v>
      </c>
      <c r="G67" s="215"/>
      <c r="H67" s="145"/>
    </row>
    <row r="68" spans="1:8">
      <c r="B68" s="584" t="s">
        <v>7</v>
      </c>
      <c r="C68" s="586" t="s">
        <v>175</v>
      </c>
      <c r="D68" s="587"/>
      <c r="E68" s="197"/>
      <c r="F68" s="197"/>
      <c r="G68" s="215"/>
      <c r="H68" s="50"/>
    </row>
    <row r="69" spans="1:8">
      <c r="B69" s="585"/>
      <c r="C69" s="591" t="s">
        <v>36</v>
      </c>
      <c r="D69" s="592"/>
      <c r="E69" s="200">
        <v>134389</v>
      </c>
      <c r="F69" s="200">
        <v>164614</v>
      </c>
      <c r="G69" s="215"/>
      <c r="H69" s="50"/>
    </row>
    <row r="70" spans="1:8">
      <c r="B70" s="585"/>
      <c r="C70" s="591" t="s">
        <v>176</v>
      </c>
      <c r="D70" s="592"/>
      <c r="E70" s="200">
        <v>33803</v>
      </c>
      <c r="F70" s="200">
        <v>38028</v>
      </c>
      <c r="G70" s="215"/>
      <c r="H70" s="211"/>
    </row>
    <row r="71" spans="1:8">
      <c r="B71" s="585"/>
      <c r="C71" s="591" t="s">
        <v>18</v>
      </c>
      <c r="D71" s="592"/>
      <c r="E71" s="200">
        <v>100216</v>
      </c>
      <c r="F71" s="200">
        <v>109480</v>
      </c>
      <c r="G71" s="215"/>
      <c r="H71" s="212"/>
    </row>
    <row r="72" spans="1:8">
      <c r="B72" s="585"/>
      <c r="C72" s="591" t="s">
        <v>343</v>
      </c>
      <c r="D72" s="592"/>
      <c r="E72" s="200">
        <v>69115</v>
      </c>
      <c r="F72" s="200">
        <v>69828</v>
      </c>
      <c r="G72" s="215"/>
      <c r="H72" s="50"/>
    </row>
    <row r="73" spans="1:8">
      <c r="B73" s="585"/>
      <c r="C73" s="467" t="s">
        <v>345</v>
      </c>
      <c r="D73" s="468"/>
      <c r="E73" s="200">
        <v>1680</v>
      </c>
      <c r="F73" s="200">
        <v>1870</v>
      </c>
      <c r="G73" s="215"/>
      <c r="H73" s="50"/>
    </row>
    <row r="74" spans="1:8">
      <c r="B74" s="590"/>
      <c r="C74" s="591" t="s">
        <v>344</v>
      </c>
      <c r="D74" s="592"/>
      <c r="E74" s="213">
        <v>101455</v>
      </c>
      <c r="F74" s="213">
        <v>105665</v>
      </c>
      <c r="G74" s="215"/>
      <c r="H74" s="50"/>
    </row>
    <row r="75" spans="1:8">
      <c r="B75" s="336"/>
      <c r="C75" s="582" t="s">
        <v>177</v>
      </c>
      <c r="D75" s="583"/>
      <c r="E75" s="320">
        <f>SUM(E69:E74)</f>
        <v>440658</v>
      </c>
      <c r="F75" s="320">
        <f t="shared" ref="F75" si="5">SUM(F69:F74)</f>
        <v>489485</v>
      </c>
      <c r="G75" s="215"/>
      <c r="H75" s="199"/>
    </row>
    <row r="76" spans="1:8">
      <c r="B76" s="584" t="s">
        <v>8</v>
      </c>
      <c r="C76" s="586" t="s">
        <v>121</v>
      </c>
      <c r="D76" s="587"/>
      <c r="E76" s="213"/>
      <c r="F76" s="213"/>
      <c r="G76" s="215"/>
      <c r="H76" s="199"/>
    </row>
    <row r="77" spans="1:8">
      <c r="B77" s="585"/>
      <c r="C77" s="591" t="s">
        <v>150</v>
      </c>
      <c r="D77" s="592"/>
      <c r="E77" s="213">
        <v>1500</v>
      </c>
      <c r="F77" s="213">
        <v>1500</v>
      </c>
      <c r="G77" s="215"/>
      <c r="H77" s="199"/>
    </row>
    <row r="78" spans="1:8">
      <c r="B78" s="590"/>
      <c r="C78" s="467" t="s">
        <v>4</v>
      </c>
      <c r="D78" s="468"/>
      <c r="E78" s="213">
        <v>7597</v>
      </c>
      <c r="F78" s="213">
        <v>4646</v>
      </c>
      <c r="G78" s="215"/>
      <c r="H78" s="199"/>
    </row>
    <row r="79" spans="1:8">
      <c r="B79" s="336"/>
      <c r="C79" s="582" t="s">
        <v>178</v>
      </c>
      <c r="D79" s="583"/>
      <c r="E79" s="320">
        <f>SUM(E77:E78)</f>
        <v>9097</v>
      </c>
      <c r="F79" s="320">
        <f t="shared" ref="F79" si="6">SUM(F77:F78)</f>
        <v>6146</v>
      </c>
      <c r="G79" s="215"/>
      <c r="H79" s="199"/>
    </row>
    <row r="80" spans="1:8">
      <c r="B80" s="584" t="s">
        <v>9</v>
      </c>
      <c r="C80" s="586" t="s">
        <v>179</v>
      </c>
      <c r="D80" s="587"/>
      <c r="E80" s="203"/>
      <c r="F80" s="203"/>
      <c r="G80" s="215"/>
      <c r="H80" s="50"/>
    </row>
    <row r="81" spans="2:8">
      <c r="B81" s="585"/>
      <c r="C81" s="467" t="s">
        <v>180</v>
      </c>
      <c r="D81" s="468"/>
      <c r="E81" s="203">
        <v>198504</v>
      </c>
      <c r="F81" s="203">
        <v>198954</v>
      </c>
      <c r="G81" s="215"/>
      <c r="H81" s="50"/>
    </row>
    <row r="82" spans="2:8">
      <c r="B82" s="585"/>
      <c r="C82" s="467" t="s">
        <v>456</v>
      </c>
      <c r="D82" s="468"/>
      <c r="E82" s="203"/>
      <c r="F82" s="203">
        <v>953</v>
      </c>
      <c r="G82" s="215"/>
      <c r="H82" s="50"/>
    </row>
    <row r="83" spans="2:8">
      <c r="B83" s="585"/>
      <c r="C83" s="467" t="s">
        <v>210</v>
      </c>
      <c r="D83" s="468"/>
      <c r="E83" s="203">
        <v>53073</v>
      </c>
      <c r="F83" s="203">
        <v>53194</v>
      </c>
      <c r="G83" s="215"/>
      <c r="H83" s="50"/>
    </row>
    <row r="84" spans="2:8">
      <c r="B84" s="345"/>
      <c r="C84" s="582" t="s">
        <v>179</v>
      </c>
      <c r="D84" s="583"/>
      <c r="E84" s="320">
        <v>251577</v>
      </c>
      <c r="F84" s="320">
        <v>253101</v>
      </c>
      <c r="G84" s="215"/>
      <c r="H84" s="50"/>
    </row>
    <row r="85" spans="2:8">
      <c r="B85" s="588" t="s">
        <v>181</v>
      </c>
      <c r="C85" s="588"/>
      <c r="D85" s="588"/>
      <c r="E85" s="321">
        <f>E75+E79+E84</f>
        <v>701332</v>
      </c>
      <c r="F85" s="321">
        <f t="shared" ref="F85" si="7">F75+F79+F84</f>
        <v>748732</v>
      </c>
      <c r="G85" s="215"/>
      <c r="H85" s="214"/>
    </row>
    <row r="86" spans="2:8">
      <c r="B86" s="21"/>
      <c r="C86" s="18"/>
      <c r="D86" s="21"/>
      <c r="E86" s="20"/>
      <c r="F86" s="20"/>
      <c r="G86" s="215"/>
      <c r="H86" s="50"/>
    </row>
    <row r="87" spans="2:8">
      <c r="B87" s="21"/>
      <c r="C87" s="18"/>
      <c r="D87" s="18"/>
      <c r="E87" s="19"/>
      <c r="F87" s="19"/>
      <c r="G87" s="215"/>
      <c r="H87" s="50"/>
    </row>
    <row r="88" spans="2:8">
      <c r="B88" s="333"/>
      <c r="C88" s="215"/>
      <c r="D88" s="215"/>
      <c r="E88" s="215"/>
    </row>
    <row r="89" spans="2:8">
      <c r="B89" s="333"/>
      <c r="C89" s="215"/>
      <c r="D89" s="215"/>
      <c r="E89" s="215"/>
    </row>
    <row r="90" spans="2:8">
      <c r="B90" s="333"/>
      <c r="C90" s="215"/>
      <c r="D90" s="215"/>
      <c r="E90" s="215"/>
    </row>
    <row r="91" spans="2:8">
      <c r="B91" s="333"/>
      <c r="C91" s="215"/>
      <c r="D91" s="215"/>
      <c r="E91" s="215"/>
    </row>
    <row r="92" spans="2:8">
      <c r="B92" s="333"/>
      <c r="C92" s="215"/>
      <c r="D92" s="215"/>
      <c r="E92" s="215"/>
    </row>
    <row r="93" spans="2:8">
      <c r="B93" s="333"/>
      <c r="C93" s="215"/>
      <c r="D93" s="215"/>
      <c r="E93" s="215"/>
    </row>
    <row r="94" spans="2:8">
      <c r="B94" s="333"/>
      <c r="C94" s="215"/>
      <c r="D94" s="215"/>
      <c r="E94" s="215"/>
    </row>
    <row r="95" spans="2:8">
      <c r="B95" s="333"/>
      <c r="C95" s="215"/>
      <c r="D95" s="215"/>
      <c r="E95" s="215"/>
    </row>
    <row r="96" spans="2:8">
      <c r="B96" s="333"/>
      <c r="C96" s="215"/>
      <c r="D96" s="215"/>
      <c r="E96" s="215"/>
    </row>
    <row r="97" spans="2:5">
      <c r="B97" s="333"/>
      <c r="C97" s="215"/>
      <c r="D97" s="215"/>
      <c r="E97" s="215"/>
    </row>
    <row r="98" spans="2:5">
      <c r="B98" s="333"/>
      <c r="C98" s="215"/>
      <c r="D98" s="215"/>
      <c r="E98" s="215"/>
    </row>
    <row r="99" spans="2:5">
      <c r="B99" s="333"/>
      <c r="C99" s="215"/>
      <c r="D99" s="215"/>
      <c r="E99" s="215"/>
    </row>
    <row r="100" spans="2:5">
      <c r="B100" s="333"/>
      <c r="C100" s="215"/>
      <c r="D100" s="215"/>
      <c r="E100" s="215"/>
    </row>
    <row r="101" spans="2:5">
      <c r="B101" s="333"/>
      <c r="C101" s="215"/>
      <c r="D101" s="215"/>
      <c r="E101" s="215"/>
    </row>
    <row r="102" spans="2:5">
      <c r="B102" s="333"/>
      <c r="C102" s="215"/>
      <c r="D102" s="215"/>
      <c r="E102" s="215"/>
    </row>
    <row r="103" spans="2:5">
      <c r="B103" s="333"/>
      <c r="C103" s="215"/>
      <c r="D103" s="215"/>
      <c r="E103" s="215"/>
    </row>
    <row r="104" spans="2:5">
      <c r="B104" s="333"/>
      <c r="C104" s="215"/>
      <c r="D104" s="215"/>
      <c r="E104" s="215"/>
    </row>
    <row r="105" spans="2:5">
      <c r="B105" s="333"/>
      <c r="C105" s="215"/>
      <c r="D105" s="215"/>
      <c r="E105" s="215"/>
    </row>
    <row r="106" spans="2:5">
      <c r="B106" s="333"/>
      <c r="C106" s="215"/>
      <c r="D106" s="215"/>
      <c r="E106" s="215"/>
    </row>
    <row r="107" spans="2:5">
      <c r="B107" s="333"/>
      <c r="C107" s="215"/>
      <c r="D107" s="215"/>
      <c r="E107" s="215"/>
    </row>
    <row r="108" spans="2:5">
      <c r="B108" s="333"/>
      <c r="C108" s="215"/>
      <c r="D108" s="215"/>
      <c r="E108" s="215"/>
    </row>
    <row r="109" spans="2:5">
      <c r="B109" s="333"/>
      <c r="C109" s="215"/>
      <c r="D109" s="215"/>
      <c r="E109" s="215"/>
    </row>
    <row r="110" spans="2:5">
      <c r="B110" s="333"/>
      <c r="C110" s="215"/>
      <c r="D110" s="215"/>
      <c r="E110" s="215"/>
    </row>
    <row r="111" spans="2:5">
      <c r="B111" s="333"/>
      <c r="C111" s="215"/>
      <c r="D111" s="215"/>
      <c r="E111" s="215"/>
    </row>
    <row r="112" spans="2:5">
      <c r="B112" s="333"/>
      <c r="C112" s="215"/>
      <c r="D112" s="215"/>
      <c r="E112" s="215"/>
    </row>
    <row r="113" spans="2:5">
      <c r="B113" s="333"/>
      <c r="C113" s="215"/>
      <c r="D113" s="215"/>
      <c r="E113" s="215"/>
    </row>
    <row r="114" spans="2:5">
      <c r="B114" s="333"/>
      <c r="C114" s="215"/>
      <c r="D114" s="215"/>
      <c r="E114" s="215"/>
    </row>
    <row r="115" spans="2:5">
      <c r="B115" s="333"/>
      <c r="C115" s="215"/>
      <c r="D115" s="215"/>
      <c r="E115" s="215"/>
    </row>
    <row r="116" spans="2:5">
      <c r="B116" s="333"/>
      <c r="C116" s="215"/>
      <c r="D116" s="215"/>
      <c r="E116" s="215"/>
    </row>
    <row r="117" spans="2:5">
      <c r="B117" s="333"/>
      <c r="C117" s="215"/>
      <c r="D117" s="215"/>
      <c r="E117" s="215"/>
    </row>
    <row r="118" spans="2:5">
      <c r="B118" s="333"/>
      <c r="C118" s="215"/>
      <c r="D118" s="215"/>
      <c r="E118" s="215"/>
    </row>
    <row r="119" spans="2:5">
      <c r="B119" s="333"/>
      <c r="C119" s="215"/>
      <c r="D119" s="215"/>
      <c r="E119" s="215"/>
    </row>
    <row r="120" spans="2:5">
      <c r="B120" s="333"/>
      <c r="C120" s="215"/>
      <c r="D120" s="215"/>
      <c r="E120" s="215"/>
    </row>
    <row r="121" spans="2:5">
      <c r="B121" s="333"/>
      <c r="C121" s="215"/>
      <c r="D121" s="215"/>
      <c r="E121" s="215"/>
    </row>
    <row r="122" spans="2:5">
      <c r="B122" s="333"/>
      <c r="C122" s="215"/>
      <c r="D122" s="215"/>
      <c r="E122" s="215"/>
    </row>
    <row r="123" spans="2:5">
      <c r="B123" s="333"/>
      <c r="C123" s="215"/>
      <c r="D123" s="215"/>
      <c r="E123" s="215"/>
    </row>
    <row r="124" spans="2:5">
      <c r="B124" s="333"/>
      <c r="C124" s="215"/>
      <c r="D124" s="215"/>
      <c r="E124" s="215"/>
    </row>
    <row r="125" spans="2:5">
      <c r="B125" s="333"/>
      <c r="C125" s="215"/>
      <c r="D125" s="215"/>
      <c r="E125" s="215"/>
    </row>
    <row r="126" spans="2:5">
      <c r="B126" s="333"/>
      <c r="C126" s="215"/>
      <c r="D126" s="215"/>
      <c r="E126" s="215"/>
    </row>
    <row r="127" spans="2:5">
      <c r="B127" s="333"/>
      <c r="C127" s="215"/>
      <c r="D127" s="215"/>
      <c r="E127" s="215"/>
    </row>
    <row r="128" spans="2:5">
      <c r="B128" s="333"/>
      <c r="C128" s="215"/>
      <c r="D128" s="215"/>
      <c r="E128" s="215"/>
    </row>
    <row r="129" spans="2:5">
      <c r="B129" s="333"/>
      <c r="C129" s="215"/>
      <c r="D129" s="215"/>
      <c r="E129" s="215"/>
    </row>
    <row r="130" spans="2:5">
      <c r="B130" s="333"/>
      <c r="C130" s="215"/>
      <c r="D130" s="215"/>
      <c r="E130" s="215"/>
    </row>
    <row r="131" spans="2:5">
      <c r="B131" s="333"/>
      <c r="C131" s="215"/>
      <c r="D131" s="215"/>
      <c r="E131" s="215"/>
    </row>
    <row r="132" spans="2:5">
      <c r="B132" s="333"/>
      <c r="C132" s="215"/>
      <c r="D132" s="215"/>
      <c r="E132" s="215"/>
    </row>
    <row r="133" spans="2:5">
      <c r="B133" s="333"/>
      <c r="C133" s="215"/>
      <c r="D133" s="215"/>
      <c r="E133" s="215"/>
    </row>
    <row r="134" spans="2:5">
      <c r="B134" s="333"/>
      <c r="C134" s="215"/>
      <c r="D134" s="215"/>
      <c r="E134" s="215"/>
    </row>
    <row r="135" spans="2:5">
      <c r="B135" s="333"/>
      <c r="C135" s="215"/>
      <c r="D135" s="215"/>
      <c r="E135" s="215"/>
    </row>
    <row r="136" spans="2:5">
      <c r="B136" s="333"/>
      <c r="C136" s="215"/>
      <c r="D136" s="215"/>
      <c r="E136" s="215"/>
    </row>
    <row r="137" spans="2:5">
      <c r="B137" s="333"/>
      <c r="C137" s="215"/>
      <c r="D137" s="215"/>
      <c r="E137" s="215"/>
    </row>
    <row r="138" spans="2:5">
      <c r="B138" s="333"/>
      <c r="C138" s="215"/>
      <c r="D138" s="215"/>
      <c r="E138" s="215"/>
    </row>
    <row r="139" spans="2:5">
      <c r="B139" s="333"/>
      <c r="C139" s="215"/>
      <c r="D139" s="215"/>
      <c r="E139" s="215"/>
    </row>
    <row r="140" spans="2:5">
      <c r="B140" s="333"/>
      <c r="C140" s="215"/>
      <c r="D140" s="215"/>
      <c r="E140" s="215"/>
    </row>
    <row r="141" spans="2:5">
      <c r="B141" s="333"/>
      <c r="C141" s="215"/>
      <c r="D141" s="215"/>
      <c r="E141" s="215"/>
    </row>
    <row r="142" spans="2:5">
      <c r="B142" s="333"/>
      <c r="C142" s="215"/>
      <c r="D142" s="215"/>
      <c r="E142" s="215"/>
    </row>
    <row r="143" spans="2:5">
      <c r="B143" s="333"/>
      <c r="C143" s="215"/>
      <c r="D143" s="215"/>
      <c r="E143" s="215"/>
    </row>
    <row r="144" spans="2:5">
      <c r="B144" s="333"/>
      <c r="C144" s="215"/>
      <c r="D144" s="215"/>
      <c r="E144" s="215"/>
    </row>
    <row r="145" spans="2:5">
      <c r="B145" s="333"/>
      <c r="C145" s="215"/>
      <c r="D145" s="215"/>
      <c r="E145" s="215"/>
    </row>
    <row r="146" spans="2:5">
      <c r="B146" s="333"/>
      <c r="C146" s="215"/>
      <c r="D146" s="215"/>
      <c r="E146" s="215"/>
    </row>
    <row r="147" spans="2:5">
      <c r="B147" s="333"/>
      <c r="C147" s="215"/>
      <c r="D147" s="215"/>
      <c r="E147" s="215"/>
    </row>
    <row r="148" spans="2:5">
      <c r="B148" s="333"/>
      <c r="C148" s="215"/>
      <c r="D148" s="215"/>
      <c r="E148" s="215"/>
    </row>
    <row r="149" spans="2:5">
      <c r="B149" s="333"/>
      <c r="C149" s="215"/>
      <c r="D149" s="215"/>
      <c r="E149" s="215"/>
    </row>
    <row r="150" spans="2:5">
      <c r="B150" s="333"/>
      <c r="C150" s="215"/>
      <c r="D150" s="215"/>
      <c r="E150" s="215"/>
    </row>
    <row r="151" spans="2:5">
      <c r="B151" s="333"/>
      <c r="C151" s="215"/>
      <c r="D151" s="215"/>
      <c r="E151" s="215"/>
    </row>
    <row r="152" spans="2:5">
      <c r="B152" s="333"/>
      <c r="C152" s="215"/>
      <c r="D152" s="215"/>
      <c r="E152" s="215"/>
    </row>
    <row r="153" spans="2:5">
      <c r="B153" s="333"/>
      <c r="C153" s="215"/>
      <c r="D153" s="215"/>
      <c r="E153" s="215"/>
    </row>
    <row r="154" spans="2:5">
      <c r="B154" s="333"/>
      <c r="C154" s="215"/>
      <c r="D154" s="215"/>
      <c r="E154" s="215"/>
    </row>
    <row r="155" spans="2:5">
      <c r="B155" s="333"/>
      <c r="C155" s="215"/>
      <c r="D155" s="215"/>
      <c r="E155" s="215"/>
    </row>
    <row r="156" spans="2:5">
      <c r="B156" s="333"/>
      <c r="C156" s="215"/>
      <c r="D156" s="215"/>
      <c r="E156" s="215"/>
    </row>
    <row r="157" spans="2:5">
      <c r="B157" s="333"/>
      <c r="C157" s="215"/>
      <c r="D157" s="215"/>
      <c r="E157" s="215"/>
    </row>
    <row r="158" spans="2:5">
      <c r="B158" s="333"/>
      <c r="C158" s="215"/>
      <c r="D158" s="215"/>
      <c r="E158" s="215"/>
    </row>
    <row r="159" spans="2:5">
      <c r="B159" s="333"/>
      <c r="C159" s="215"/>
      <c r="D159" s="215"/>
      <c r="E159" s="215"/>
    </row>
    <row r="160" spans="2:5">
      <c r="B160" s="333"/>
      <c r="C160" s="215"/>
      <c r="D160" s="215"/>
      <c r="E160" s="215"/>
    </row>
    <row r="161" spans="2:5">
      <c r="B161" s="333"/>
      <c r="C161" s="215"/>
      <c r="D161" s="215"/>
      <c r="E161" s="215"/>
    </row>
    <row r="162" spans="2:5">
      <c r="B162" s="333"/>
      <c r="C162" s="215"/>
      <c r="D162" s="215"/>
      <c r="E162" s="215"/>
    </row>
    <row r="163" spans="2:5">
      <c r="B163" s="333"/>
      <c r="C163" s="215"/>
      <c r="D163" s="215"/>
      <c r="E163" s="215"/>
    </row>
    <row r="164" spans="2:5">
      <c r="B164" s="333"/>
      <c r="C164" s="215"/>
      <c r="D164" s="215"/>
      <c r="E164" s="215"/>
    </row>
    <row r="165" spans="2:5">
      <c r="B165" s="333"/>
      <c r="C165" s="215"/>
      <c r="D165" s="215"/>
      <c r="E165" s="215"/>
    </row>
    <row r="166" spans="2:5">
      <c r="B166" s="333"/>
      <c r="C166" s="215"/>
      <c r="D166" s="215"/>
      <c r="E166" s="215"/>
    </row>
    <row r="167" spans="2:5">
      <c r="B167" s="333"/>
      <c r="C167" s="215"/>
      <c r="D167" s="215"/>
      <c r="E167" s="215"/>
    </row>
    <row r="168" spans="2:5">
      <c r="B168" s="333"/>
      <c r="C168" s="215"/>
      <c r="D168" s="215"/>
      <c r="E168" s="215"/>
    </row>
    <row r="169" spans="2:5">
      <c r="B169" s="333"/>
      <c r="C169" s="215"/>
      <c r="D169" s="215"/>
      <c r="E169" s="215"/>
    </row>
    <row r="170" spans="2:5">
      <c r="B170" s="333"/>
      <c r="C170" s="215"/>
      <c r="D170" s="215"/>
      <c r="E170" s="215"/>
    </row>
    <row r="171" spans="2:5">
      <c r="B171" s="333"/>
      <c r="C171" s="215"/>
      <c r="D171" s="215"/>
      <c r="E171" s="215"/>
    </row>
    <row r="172" spans="2:5">
      <c r="B172" s="333"/>
      <c r="C172" s="215"/>
      <c r="D172" s="215"/>
      <c r="E172" s="215"/>
    </row>
    <row r="173" spans="2:5">
      <c r="B173" s="333"/>
      <c r="C173" s="215"/>
      <c r="D173" s="215"/>
      <c r="E173" s="215"/>
    </row>
    <row r="174" spans="2:5">
      <c r="B174" s="333"/>
      <c r="C174" s="215"/>
      <c r="D174" s="215"/>
      <c r="E174" s="215"/>
    </row>
    <row r="175" spans="2:5">
      <c r="B175" s="333"/>
      <c r="C175" s="215"/>
      <c r="D175" s="215"/>
      <c r="E175" s="215"/>
    </row>
    <row r="176" spans="2:5">
      <c r="B176" s="333"/>
      <c r="C176" s="215"/>
      <c r="D176" s="215"/>
      <c r="E176" s="215"/>
    </row>
    <row r="177" spans="2:5">
      <c r="B177" s="333"/>
      <c r="C177" s="215"/>
      <c r="D177" s="215"/>
      <c r="E177" s="215"/>
    </row>
    <row r="178" spans="2:5">
      <c r="B178" s="333"/>
      <c r="C178" s="215"/>
      <c r="D178" s="215"/>
      <c r="E178" s="215"/>
    </row>
    <row r="179" spans="2:5">
      <c r="B179" s="333"/>
      <c r="C179" s="215"/>
      <c r="D179" s="215"/>
      <c r="E179" s="215"/>
    </row>
    <row r="180" spans="2:5">
      <c r="B180" s="333"/>
      <c r="C180" s="215"/>
      <c r="D180" s="215"/>
      <c r="E180" s="215"/>
    </row>
    <row r="181" spans="2:5">
      <c r="B181" s="333"/>
      <c r="C181" s="215"/>
      <c r="D181" s="215"/>
      <c r="E181" s="215"/>
    </row>
    <row r="182" spans="2:5">
      <c r="B182" s="333"/>
      <c r="C182" s="215"/>
      <c r="D182" s="215"/>
      <c r="E182" s="215"/>
    </row>
    <row r="183" spans="2:5">
      <c r="B183" s="333"/>
      <c r="C183" s="215"/>
      <c r="D183" s="215"/>
      <c r="E183" s="215"/>
    </row>
    <row r="184" spans="2:5">
      <c r="B184" s="333"/>
      <c r="C184" s="215"/>
      <c r="D184" s="215"/>
      <c r="E184" s="215"/>
    </row>
    <row r="185" spans="2:5">
      <c r="B185" s="333"/>
      <c r="C185" s="215"/>
      <c r="D185" s="215"/>
      <c r="E185" s="215"/>
    </row>
    <row r="186" spans="2:5">
      <c r="B186" s="333"/>
      <c r="C186" s="215"/>
      <c r="D186" s="215"/>
      <c r="E186" s="215"/>
    </row>
    <row r="187" spans="2:5">
      <c r="B187" s="333"/>
      <c r="C187" s="215"/>
      <c r="D187" s="215"/>
      <c r="E187" s="215"/>
    </row>
    <row r="188" spans="2:5">
      <c r="B188" s="333"/>
      <c r="C188" s="215"/>
      <c r="D188" s="215"/>
      <c r="E188" s="215"/>
    </row>
    <row r="189" spans="2:5">
      <c r="B189" s="333"/>
      <c r="C189" s="215"/>
      <c r="D189" s="215"/>
      <c r="E189" s="215"/>
    </row>
    <row r="190" spans="2:5">
      <c r="B190" s="333"/>
      <c r="C190" s="215"/>
      <c r="D190" s="215"/>
      <c r="E190" s="215"/>
    </row>
    <row r="191" spans="2:5">
      <c r="B191" s="333"/>
      <c r="C191" s="215"/>
      <c r="D191" s="215"/>
      <c r="E191" s="215"/>
    </row>
    <row r="192" spans="2:5">
      <c r="B192" s="333"/>
      <c r="C192" s="215"/>
      <c r="D192" s="215"/>
      <c r="E192" s="215"/>
    </row>
    <row r="193" spans="2:5">
      <c r="B193" s="333"/>
      <c r="C193" s="215"/>
      <c r="D193" s="215"/>
      <c r="E193" s="215"/>
    </row>
    <row r="194" spans="2:5">
      <c r="B194" s="333"/>
      <c r="C194" s="215"/>
      <c r="D194" s="215"/>
      <c r="E194" s="215"/>
    </row>
    <row r="195" spans="2:5">
      <c r="B195" s="333"/>
      <c r="C195" s="215"/>
      <c r="D195" s="215"/>
      <c r="E195" s="215"/>
    </row>
    <row r="196" spans="2:5">
      <c r="B196" s="333"/>
      <c r="C196" s="215"/>
      <c r="D196" s="215"/>
      <c r="E196" s="215"/>
    </row>
    <row r="197" spans="2:5">
      <c r="B197" s="333"/>
      <c r="C197" s="215"/>
      <c r="D197" s="215"/>
      <c r="E197" s="215"/>
    </row>
    <row r="198" spans="2:5">
      <c r="B198" s="333"/>
      <c r="C198" s="215"/>
      <c r="D198" s="215"/>
      <c r="E198" s="215"/>
    </row>
    <row r="199" spans="2:5">
      <c r="B199" s="333"/>
      <c r="C199" s="215"/>
      <c r="D199" s="215"/>
      <c r="E199" s="215"/>
    </row>
    <row r="200" spans="2:5">
      <c r="B200" s="333"/>
      <c r="C200" s="215"/>
      <c r="D200" s="215"/>
      <c r="E200" s="215"/>
    </row>
    <row r="201" spans="2:5">
      <c r="B201" s="333"/>
      <c r="C201" s="215"/>
      <c r="D201" s="215"/>
      <c r="E201" s="215"/>
    </row>
    <row r="202" spans="2:5">
      <c r="B202" s="333"/>
      <c r="C202" s="215"/>
      <c r="D202" s="215"/>
      <c r="E202" s="215"/>
    </row>
    <row r="203" spans="2:5">
      <c r="B203" s="333"/>
      <c r="C203" s="215"/>
      <c r="D203" s="215"/>
      <c r="E203" s="215"/>
    </row>
    <row r="204" spans="2:5">
      <c r="B204" s="333"/>
      <c r="C204" s="215"/>
      <c r="D204" s="215"/>
      <c r="E204" s="215"/>
    </row>
    <row r="205" spans="2:5">
      <c r="B205" s="333"/>
      <c r="C205" s="215"/>
      <c r="D205" s="215"/>
      <c r="E205" s="215"/>
    </row>
    <row r="206" spans="2:5">
      <c r="B206" s="333"/>
      <c r="C206" s="215"/>
      <c r="D206" s="215"/>
      <c r="E206" s="215"/>
    </row>
    <row r="207" spans="2:5">
      <c r="B207" s="333"/>
      <c r="C207" s="215"/>
      <c r="D207" s="215"/>
      <c r="E207" s="215"/>
    </row>
    <row r="208" spans="2:5">
      <c r="B208" s="333"/>
      <c r="C208" s="215"/>
      <c r="D208" s="215"/>
      <c r="E208" s="215"/>
    </row>
    <row r="209" spans="2:5">
      <c r="B209" s="333"/>
      <c r="C209" s="215"/>
      <c r="D209" s="215"/>
      <c r="E209" s="215"/>
    </row>
    <row r="210" spans="2:5">
      <c r="B210" s="333"/>
      <c r="C210" s="215"/>
      <c r="D210" s="215"/>
      <c r="E210" s="215"/>
    </row>
    <row r="211" spans="2:5">
      <c r="B211" s="333"/>
      <c r="C211" s="215"/>
      <c r="D211" s="215"/>
      <c r="E211" s="215"/>
    </row>
    <row r="212" spans="2:5">
      <c r="B212" s="333"/>
      <c r="C212" s="215"/>
      <c r="D212" s="215"/>
      <c r="E212" s="215"/>
    </row>
    <row r="213" spans="2:5">
      <c r="B213" s="333"/>
      <c r="C213" s="215"/>
      <c r="D213" s="215"/>
      <c r="E213" s="215"/>
    </row>
    <row r="214" spans="2:5">
      <c r="B214" s="333"/>
      <c r="C214" s="215"/>
      <c r="D214" s="215"/>
      <c r="E214" s="215"/>
    </row>
    <row r="215" spans="2:5">
      <c r="B215" s="333"/>
      <c r="C215" s="215"/>
      <c r="D215" s="215"/>
      <c r="E215" s="215"/>
    </row>
    <row r="216" spans="2:5">
      <c r="B216" s="333"/>
      <c r="C216" s="215"/>
      <c r="D216" s="215"/>
      <c r="E216" s="215"/>
    </row>
    <row r="217" spans="2:5">
      <c r="B217" s="333"/>
      <c r="C217" s="215"/>
      <c r="D217" s="215"/>
      <c r="E217" s="215"/>
    </row>
    <row r="218" spans="2:5">
      <c r="B218" s="333"/>
      <c r="C218" s="215"/>
      <c r="D218" s="215"/>
      <c r="E218" s="215"/>
    </row>
    <row r="219" spans="2:5">
      <c r="B219" s="333"/>
      <c r="C219" s="215"/>
      <c r="D219" s="215"/>
      <c r="E219" s="215"/>
    </row>
    <row r="220" spans="2:5">
      <c r="B220" s="333"/>
      <c r="C220" s="215"/>
      <c r="D220" s="215"/>
      <c r="E220" s="215"/>
    </row>
    <row r="221" spans="2:5">
      <c r="B221" s="333"/>
      <c r="C221" s="215"/>
      <c r="D221" s="215"/>
      <c r="E221" s="215"/>
    </row>
    <row r="222" spans="2:5">
      <c r="B222" s="333"/>
      <c r="C222" s="215"/>
      <c r="D222" s="215"/>
      <c r="E222" s="215"/>
    </row>
    <row r="223" spans="2:5">
      <c r="B223" s="333"/>
      <c r="C223" s="215"/>
      <c r="D223" s="215"/>
      <c r="E223" s="215"/>
    </row>
    <row r="224" spans="2:5">
      <c r="B224" s="333"/>
      <c r="C224" s="215"/>
      <c r="D224" s="215"/>
      <c r="E224" s="215"/>
    </row>
    <row r="225" spans="2:5">
      <c r="B225" s="333"/>
      <c r="C225" s="215"/>
      <c r="D225" s="215"/>
      <c r="E225" s="215"/>
    </row>
    <row r="226" spans="2:5">
      <c r="B226" s="333"/>
      <c r="C226" s="215"/>
      <c r="D226" s="215"/>
      <c r="E226" s="215"/>
    </row>
    <row r="227" spans="2:5">
      <c r="B227" s="333"/>
      <c r="C227" s="215"/>
      <c r="D227" s="215"/>
      <c r="E227" s="215"/>
    </row>
    <row r="228" spans="2:5">
      <c r="B228" s="333"/>
      <c r="C228" s="215"/>
      <c r="D228" s="215"/>
      <c r="E228" s="215"/>
    </row>
    <row r="229" spans="2:5">
      <c r="B229" s="333"/>
      <c r="C229" s="215"/>
      <c r="D229" s="215"/>
      <c r="E229" s="215"/>
    </row>
    <row r="230" spans="2:5">
      <c r="B230" s="333"/>
      <c r="C230" s="215"/>
      <c r="D230" s="215"/>
      <c r="E230" s="215"/>
    </row>
    <row r="231" spans="2:5">
      <c r="B231" s="333"/>
      <c r="C231" s="215"/>
      <c r="D231" s="215"/>
      <c r="E231" s="215"/>
    </row>
    <row r="232" spans="2:5">
      <c r="B232" s="333"/>
      <c r="C232" s="215"/>
      <c r="D232" s="215"/>
      <c r="E232" s="215"/>
    </row>
    <row r="233" spans="2:5">
      <c r="B233" s="333"/>
      <c r="C233" s="215"/>
      <c r="D233" s="215"/>
      <c r="E233" s="215"/>
    </row>
    <row r="234" spans="2:5">
      <c r="B234" s="333"/>
      <c r="C234" s="215"/>
      <c r="D234" s="215"/>
      <c r="E234" s="215"/>
    </row>
    <row r="235" spans="2:5">
      <c r="B235" s="333"/>
      <c r="C235" s="215"/>
      <c r="D235" s="215"/>
      <c r="E235" s="215"/>
    </row>
    <row r="236" spans="2:5">
      <c r="B236" s="333"/>
      <c r="C236" s="215"/>
      <c r="D236" s="215"/>
      <c r="E236" s="215"/>
    </row>
    <row r="237" spans="2:5">
      <c r="B237" s="333"/>
      <c r="C237" s="215"/>
      <c r="D237" s="215"/>
      <c r="E237" s="215"/>
    </row>
    <row r="238" spans="2:5">
      <c r="B238" s="333"/>
      <c r="C238" s="215"/>
      <c r="D238" s="215"/>
      <c r="E238" s="215"/>
    </row>
    <row r="239" spans="2:5">
      <c r="B239" s="333"/>
      <c r="C239" s="215"/>
      <c r="D239" s="215"/>
      <c r="E239" s="215"/>
    </row>
    <row r="240" spans="2:5">
      <c r="B240" s="333"/>
      <c r="C240" s="215"/>
      <c r="D240" s="215"/>
      <c r="E240" s="215"/>
    </row>
    <row r="241" spans="2:5">
      <c r="B241" s="333"/>
      <c r="C241" s="215"/>
      <c r="D241" s="215"/>
      <c r="E241" s="215"/>
    </row>
    <row r="242" spans="2:5">
      <c r="B242" s="333"/>
      <c r="C242" s="215"/>
      <c r="D242" s="215"/>
      <c r="E242" s="215"/>
    </row>
    <row r="243" spans="2:5">
      <c r="B243" s="333"/>
      <c r="C243" s="215"/>
      <c r="D243" s="215"/>
      <c r="E243" s="215"/>
    </row>
    <row r="244" spans="2:5">
      <c r="B244" s="333"/>
      <c r="C244" s="215"/>
      <c r="D244" s="215"/>
      <c r="E244" s="215"/>
    </row>
    <row r="245" spans="2:5">
      <c r="B245" s="333"/>
      <c r="C245" s="215"/>
      <c r="D245" s="215"/>
      <c r="E245" s="215"/>
    </row>
    <row r="246" spans="2:5">
      <c r="B246" s="333"/>
      <c r="C246" s="215"/>
      <c r="D246" s="215"/>
      <c r="E246" s="215"/>
    </row>
    <row r="247" spans="2:5">
      <c r="B247" s="333"/>
      <c r="C247" s="215"/>
      <c r="D247" s="215"/>
      <c r="E247" s="215"/>
    </row>
    <row r="248" spans="2:5">
      <c r="B248" s="333"/>
      <c r="C248" s="215"/>
      <c r="D248" s="215"/>
      <c r="E248" s="215"/>
    </row>
    <row r="249" spans="2:5">
      <c r="B249" s="333"/>
      <c r="C249" s="215"/>
      <c r="D249" s="215"/>
      <c r="E249" s="215"/>
    </row>
    <row r="250" spans="2:5">
      <c r="B250" s="333"/>
      <c r="C250" s="215"/>
      <c r="D250" s="215"/>
      <c r="E250" s="215"/>
    </row>
    <row r="251" spans="2:5">
      <c r="B251" s="333"/>
      <c r="C251" s="215"/>
      <c r="D251" s="215"/>
      <c r="E251" s="215"/>
    </row>
    <row r="252" spans="2:5">
      <c r="B252" s="333"/>
      <c r="C252" s="215"/>
      <c r="D252" s="215"/>
      <c r="E252" s="215"/>
    </row>
    <row r="253" spans="2:5">
      <c r="B253" s="333"/>
      <c r="C253" s="215"/>
      <c r="D253" s="215"/>
      <c r="E253" s="215"/>
    </row>
    <row r="254" spans="2:5">
      <c r="B254" s="333"/>
      <c r="C254" s="215"/>
      <c r="D254" s="215"/>
      <c r="E254" s="215"/>
    </row>
    <row r="255" spans="2:5">
      <c r="B255" s="333"/>
      <c r="C255" s="215"/>
      <c r="D255" s="215"/>
      <c r="E255" s="215"/>
    </row>
    <row r="256" spans="2:5">
      <c r="B256" s="333"/>
      <c r="C256" s="215"/>
      <c r="D256" s="215"/>
      <c r="E256" s="215"/>
    </row>
    <row r="257" spans="2:5">
      <c r="B257" s="333"/>
      <c r="C257" s="215"/>
      <c r="D257" s="215"/>
      <c r="E257" s="215"/>
    </row>
    <row r="258" spans="2:5">
      <c r="B258" s="333"/>
      <c r="C258" s="215"/>
      <c r="D258" s="215"/>
      <c r="E258" s="215"/>
    </row>
    <row r="259" spans="2:5">
      <c r="B259" s="333"/>
      <c r="C259" s="215"/>
      <c r="D259" s="215"/>
      <c r="E259" s="215"/>
    </row>
    <row r="260" spans="2:5">
      <c r="B260" s="333"/>
      <c r="C260" s="215"/>
      <c r="D260" s="215"/>
      <c r="E260" s="215"/>
    </row>
    <row r="261" spans="2:5">
      <c r="B261" s="333"/>
      <c r="C261" s="215"/>
      <c r="D261" s="215"/>
      <c r="E261" s="215"/>
    </row>
    <row r="262" spans="2:5">
      <c r="B262" s="333"/>
      <c r="C262" s="215"/>
      <c r="D262" s="215"/>
      <c r="E262" s="215"/>
    </row>
    <row r="263" spans="2:5">
      <c r="B263" s="333"/>
      <c r="C263" s="215"/>
      <c r="D263" s="215"/>
      <c r="E263" s="215"/>
    </row>
    <row r="264" spans="2:5">
      <c r="B264" s="333"/>
      <c r="C264" s="215"/>
      <c r="D264" s="215"/>
      <c r="E264" s="215"/>
    </row>
    <row r="265" spans="2:5">
      <c r="B265" s="333"/>
      <c r="C265" s="215"/>
      <c r="D265" s="215"/>
      <c r="E265" s="215"/>
    </row>
    <row r="266" spans="2:5">
      <c r="B266" s="333"/>
      <c r="C266" s="215"/>
      <c r="D266" s="215"/>
      <c r="E266" s="215"/>
    </row>
    <row r="267" spans="2:5">
      <c r="B267" s="333"/>
      <c r="C267" s="215"/>
      <c r="D267" s="215"/>
      <c r="E267" s="215"/>
    </row>
    <row r="268" spans="2:5">
      <c r="B268" s="333"/>
      <c r="C268" s="215"/>
      <c r="D268" s="215"/>
      <c r="E268" s="215"/>
    </row>
    <row r="269" spans="2:5">
      <c r="B269" s="333"/>
      <c r="C269" s="215"/>
      <c r="D269" s="215"/>
      <c r="E269" s="215"/>
    </row>
    <row r="270" spans="2:5">
      <c r="B270" s="333"/>
      <c r="C270" s="215"/>
      <c r="D270" s="215"/>
      <c r="E270" s="215"/>
    </row>
    <row r="271" spans="2:5">
      <c r="B271" s="333"/>
      <c r="C271" s="215"/>
      <c r="D271" s="215"/>
      <c r="E271" s="215"/>
    </row>
    <row r="272" spans="2:5">
      <c r="B272" s="333"/>
      <c r="C272" s="215"/>
      <c r="D272" s="215"/>
      <c r="E272" s="215"/>
    </row>
    <row r="273" spans="2:5">
      <c r="B273" s="333"/>
      <c r="C273" s="215"/>
      <c r="D273" s="215"/>
      <c r="E273" s="215"/>
    </row>
    <row r="274" spans="2:5">
      <c r="B274" s="333"/>
      <c r="C274" s="215"/>
      <c r="D274" s="215"/>
      <c r="E274" s="215"/>
    </row>
    <row r="275" spans="2:5">
      <c r="B275" s="333"/>
      <c r="C275" s="215"/>
      <c r="D275" s="215"/>
      <c r="E275" s="215"/>
    </row>
    <row r="276" spans="2:5">
      <c r="B276" s="333"/>
      <c r="C276" s="215"/>
      <c r="D276" s="215"/>
      <c r="E276" s="215"/>
    </row>
    <row r="277" spans="2:5">
      <c r="B277" s="333"/>
      <c r="C277" s="215"/>
      <c r="D277" s="215"/>
      <c r="E277" s="215"/>
    </row>
    <row r="278" spans="2:5">
      <c r="B278" s="333"/>
      <c r="C278" s="215"/>
      <c r="D278" s="215"/>
      <c r="E278" s="215"/>
    </row>
    <row r="279" spans="2:5">
      <c r="B279" s="333"/>
      <c r="C279" s="215"/>
      <c r="D279" s="215"/>
      <c r="E279" s="215"/>
    </row>
    <row r="280" spans="2:5">
      <c r="B280" s="333"/>
      <c r="C280" s="215"/>
      <c r="D280" s="215"/>
      <c r="E280" s="215"/>
    </row>
    <row r="281" spans="2:5">
      <c r="B281" s="333"/>
      <c r="C281" s="215"/>
      <c r="D281" s="215"/>
      <c r="E281" s="215"/>
    </row>
    <row r="282" spans="2:5">
      <c r="B282" s="333"/>
      <c r="C282" s="215"/>
      <c r="D282" s="215"/>
      <c r="E282" s="215"/>
    </row>
    <row r="283" spans="2:5">
      <c r="B283" s="333"/>
      <c r="C283" s="215"/>
      <c r="D283" s="215"/>
      <c r="E283" s="215"/>
    </row>
    <row r="284" spans="2:5">
      <c r="B284" s="333"/>
      <c r="C284" s="215"/>
      <c r="D284" s="215"/>
      <c r="E284" s="215"/>
    </row>
    <row r="285" spans="2:5">
      <c r="B285" s="333"/>
      <c r="C285" s="215"/>
      <c r="D285" s="215"/>
      <c r="E285" s="215"/>
    </row>
    <row r="286" spans="2:5">
      <c r="B286" s="333"/>
      <c r="C286" s="215"/>
      <c r="D286" s="215"/>
      <c r="E286" s="215"/>
    </row>
    <row r="287" spans="2:5">
      <c r="B287" s="333"/>
      <c r="C287" s="215"/>
      <c r="D287" s="215"/>
      <c r="E287" s="215"/>
    </row>
    <row r="288" spans="2:5">
      <c r="B288" s="333"/>
      <c r="C288" s="215"/>
      <c r="D288" s="215"/>
      <c r="E288" s="215"/>
    </row>
    <row r="289" spans="2:5">
      <c r="B289" s="333"/>
      <c r="C289" s="215"/>
      <c r="D289" s="215"/>
      <c r="E289" s="215"/>
    </row>
    <row r="290" spans="2:5">
      <c r="B290" s="333"/>
      <c r="C290" s="215"/>
      <c r="D290" s="215"/>
      <c r="E290" s="215"/>
    </row>
    <row r="291" spans="2:5">
      <c r="B291" s="333"/>
      <c r="C291" s="215"/>
      <c r="D291" s="215"/>
      <c r="E291" s="215"/>
    </row>
    <row r="292" spans="2:5">
      <c r="B292" s="333"/>
      <c r="C292" s="215"/>
      <c r="D292" s="215"/>
      <c r="E292" s="215"/>
    </row>
    <row r="293" spans="2:5">
      <c r="B293" s="333"/>
      <c r="C293" s="215"/>
      <c r="D293" s="215"/>
      <c r="E293" s="215"/>
    </row>
    <row r="294" spans="2:5">
      <c r="B294" s="333"/>
      <c r="C294" s="215"/>
      <c r="D294" s="215"/>
      <c r="E294" s="215"/>
    </row>
    <row r="295" spans="2:5">
      <c r="B295" s="333"/>
      <c r="C295" s="215"/>
      <c r="D295" s="215"/>
      <c r="E295" s="215"/>
    </row>
    <row r="296" spans="2:5">
      <c r="B296" s="333"/>
      <c r="C296" s="215"/>
      <c r="D296" s="215"/>
      <c r="E296" s="215"/>
    </row>
    <row r="297" spans="2:5">
      <c r="B297" s="333"/>
      <c r="C297" s="215"/>
      <c r="D297" s="215"/>
      <c r="E297" s="215"/>
    </row>
    <row r="298" spans="2:5">
      <c r="B298" s="333"/>
      <c r="C298" s="215"/>
      <c r="D298" s="215"/>
      <c r="E298" s="215"/>
    </row>
    <row r="299" spans="2:5">
      <c r="B299" s="333"/>
      <c r="C299" s="215"/>
      <c r="D299" s="215"/>
      <c r="E299" s="215"/>
    </row>
    <row r="300" spans="2:5">
      <c r="B300" s="333"/>
      <c r="C300" s="215"/>
      <c r="D300" s="215"/>
      <c r="E300" s="215"/>
    </row>
    <row r="301" spans="2:5">
      <c r="B301" s="333"/>
      <c r="C301" s="215"/>
      <c r="D301" s="215"/>
      <c r="E301" s="215"/>
    </row>
    <row r="302" spans="2:5">
      <c r="B302" s="333"/>
      <c r="C302" s="215"/>
      <c r="D302" s="215"/>
      <c r="E302" s="215"/>
    </row>
    <row r="303" spans="2:5">
      <c r="B303" s="333"/>
      <c r="C303" s="215"/>
      <c r="D303" s="215"/>
      <c r="E303" s="215"/>
    </row>
    <row r="304" spans="2:5">
      <c r="B304" s="333"/>
      <c r="C304" s="215"/>
      <c r="D304" s="215"/>
      <c r="E304" s="215"/>
    </row>
    <row r="305" spans="2:5">
      <c r="B305" s="333"/>
      <c r="C305" s="215"/>
      <c r="D305" s="215"/>
      <c r="E305" s="215"/>
    </row>
    <row r="306" spans="2:5">
      <c r="B306" s="333"/>
      <c r="C306" s="215"/>
      <c r="D306" s="215"/>
      <c r="E306" s="215"/>
    </row>
    <row r="307" spans="2:5">
      <c r="B307" s="333"/>
      <c r="C307" s="215"/>
      <c r="D307" s="215"/>
      <c r="E307" s="215"/>
    </row>
    <row r="308" spans="2:5">
      <c r="B308" s="333"/>
      <c r="C308" s="215"/>
      <c r="D308" s="215"/>
      <c r="E308" s="215"/>
    </row>
    <row r="309" spans="2:5">
      <c r="B309" s="333"/>
      <c r="C309" s="215"/>
      <c r="D309" s="215"/>
      <c r="E309" s="215"/>
    </row>
    <row r="310" spans="2:5">
      <c r="B310" s="333"/>
      <c r="C310" s="215"/>
      <c r="D310" s="215"/>
      <c r="E310" s="215"/>
    </row>
    <row r="311" spans="2:5">
      <c r="B311" s="333"/>
      <c r="C311" s="215"/>
      <c r="D311" s="215"/>
      <c r="E311" s="215"/>
    </row>
    <row r="312" spans="2:5">
      <c r="B312" s="333"/>
      <c r="C312" s="215"/>
      <c r="D312" s="215"/>
      <c r="E312" s="215"/>
    </row>
    <row r="313" spans="2:5">
      <c r="B313" s="333"/>
      <c r="C313" s="215"/>
      <c r="D313" s="215"/>
      <c r="E313" s="215"/>
    </row>
    <row r="314" spans="2:5">
      <c r="B314" s="333"/>
      <c r="C314" s="215"/>
      <c r="D314" s="215"/>
      <c r="E314" s="215"/>
    </row>
    <row r="315" spans="2:5">
      <c r="B315" s="333"/>
      <c r="C315" s="215"/>
      <c r="D315" s="215"/>
      <c r="E315" s="215"/>
    </row>
    <row r="316" spans="2:5">
      <c r="B316" s="333"/>
      <c r="C316" s="215"/>
      <c r="D316" s="215"/>
      <c r="E316" s="215"/>
    </row>
    <row r="317" spans="2:5">
      <c r="B317" s="333"/>
      <c r="C317" s="215"/>
      <c r="D317" s="215"/>
      <c r="E317" s="215"/>
    </row>
    <row r="318" spans="2:5">
      <c r="B318" s="333"/>
      <c r="C318" s="215"/>
      <c r="D318" s="215"/>
      <c r="E318" s="215"/>
    </row>
    <row r="319" spans="2:5">
      <c r="B319" s="333"/>
      <c r="C319" s="215"/>
      <c r="D319" s="215"/>
      <c r="E319" s="215"/>
    </row>
    <row r="320" spans="2:5">
      <c r="B320" s="333"/>
      <c r="C320" s="215"/>
      <c r="D320" s="215"/>
      <c r="E320" s="215"/>
    </row>
    <row r="321" spans="2:5">
      <c r="B321" s="333"/>
      <c r="C321" s="215"/>
      <c r="D321" s="215"/>
      <c r="E321" s="215"/>
    </row>
    <row r="322" spans="2:5">
      <c r="B322" s="333"/>
      <c r="C322" s="215"/>
      <c r="D322" s="215"/>
      <c r="E322" s="215"/>
    </row>
    <row r="323" spans="2:5">
      <c r="B323" s="333"/>
      <c r="C323" s="215"/>
      <c r="D323" s="215"/>
      <c r="E323" s="215"/>
    </row>
    <row r="324" spans="2:5">
      <c r="B324" s="333"/>
      <c r="C324" s="215"/>
      <c r="D324" s="215"/>
      <c r="E324" s="215"/>
    </row>
    <row r="325" spans="2:5">
      <c r="B325" s="333"/>
      <c r="C325" s="215"/>
      <c r="D325" s="215"/>
      <c r="E325" s="215"/>
    </row>
    <row r="326" spans="2:5">
      <c r="B326" s="333"/>
      <c r="C326" s="215"/>
      <c r="D326" s="215"/>
      <c r="E326" s="215"/>
    </row>
    <row r="327" spans="2:5">
      <c r="B327" s="333"/>
      <c r="C327" s="215"/>
      <c r="D327" s="215"/>
      <c r="E327" s="215"/>
    </row>
    <row r="328" spans="2:5">
      <c r="B328" s="333"/>
      <c r="C328" s="215"/>
      <c r="D328" s="215"/>
      <c r="E328" s="215"/>
    </row>
    <row r="329" spans="2:5">
      <c r="B329" s="333"/>
      <c r="C329" s="215"/>
      <c r="D329" s="215"/>
      <c r="E329" s="215"/>
    </row>
    <row r="330" spans="2:5">
      <c r="B330" s="333"/>
      <c r="C330" s="215"/>
      <c r="D330" s="215"/>
      <c r="E330" s="215"/>
    </row>
    <row r="331" spans="2:5">
      <c r="B331" s="333"/>
      <c r="C331" s="215"/>
      <c r="D331" s="215"/>
      <c r="E331" s="215"/>
    </row>
    <row r="332" spans="2:5">
      <c r="B332" s="333"/>
      <c r="C332" s="215"/>
      <c r="D332" s="215"/>
      <c r="E332" s="215"/>
    </row>
    <row r="333" spans="2:5">
      <c r="B333" s="333"/>
      <c r="C333" s="215"/>
      <c r="D333" s="215"/>
      <c r="E333" s="215"/>
    </row>
    <row r="334" spans="2:5">
      <c r="B334" s="333"/>
      <c r="C334" s="215"/>
      <c r="D334" s="215"/>
      <c r="E334" s="215"/>
    </row>
    <row r="335" spans="2:5">
      <c r="B335" s="333"/>
      <c r="C335" s="215"/>
      <c r="D335" s="215"/>
      <c r="E335" s="215"/>
    </row>
    <row r="336" spans="2:5">
      <c r="B336" s="333"/>
      <c r="C336" s="215"/>
      <c r="D336" s="215"/>
      <c r="E336" s="215"/>
    </row>
    <row r="337" spans="2:5">
      <c r="B337" s="333"/>
      <c r="C337" s="215"/>
      <c r="D337" s="215"/>
      <c r="E337" s="215"/>
    </row>
    <row r="338" spans="2:5">
      <c r="B338" s="333"/>
      <c r="C338" s="215"/>
      <c r="D338" s="215"/>
      <c r="E338" s="215"/>
    </row>
    <row r="339" spans="2:5">
      <c r="B339" s="333"/>
      <c r="C339" s="215"/>
      <c r="D339" s="215"/>
      <c r="E339" s="215"/>
    </row>
    <row r="340" spans="2:5">
      <c r="B340" s="333"/>
      <c r="C340" s="215"/>
      <c r="D340" s="215"/>
      <c r="E340" s="215"/>
    </row>
    <row r="341" spans="2:5">
      <c r="B341" s="333"/>
      <c r="C341" s="215"/>
      <c r="D341" s="215"/>
      <c r="E341" s="215"/>
    </row>
    <row r="342" spans="2:5">
      <c r="B342" s="333"/>
      <c r="C342" s="215"/>
      <c r="D342" s="215"/>
      <c r="E342" s="215"/>
    </row>
    <row r="343" spans="2:5">
      <c r="B343" s="333"/>
      <c r="C343" s="215"/>
      <c r="D343" s="215"/>
      <c r="E343" s="215"/>
    </row>
    <row r="344" spans="2:5">
      <c r="B344" s="333"/>
      <c r="C344" s="215"/>
      <c r="D344" s="215"/>
      <c r="E344" s="215"/>
    </row>
    <row r="345" spans="2:5">
      <c r="B345" s="333"/>
      <c r="C345" s="215"/>
      <c r="D345" s="215"/>
      <c r="E345" s="215"/>
    </row>
    <row r="346" spans="2:5">
      <c r="B346" s="333"/>
      <c r="C346" s="215"/>
      <c r="D346" s="215"/>
      <c r="E346" s="215"/>
    </row>
    <row r="347" spans="2:5">
      <c r="B347" s="333"/>
      <c r="C347" s="215"/>
      <c r="D347" s="215"/>
      <c r="E347" s="215"/>
    </row>
    <row r="348" spans="2:5">
      <c r="B348" s="333"/>
      <c r="C348" s="215"/>
      <c r="D348" s="215"/>
      <c r="E348" s="215"/>
    </row>
    <row r="349" spans="2:5">
      <c r="B349" s="333"/>
      <c r="C349" s="215"/>
      <c r="D349" s="215"/>
      <c r="E349" s="215"/>
    </row>
    <row r="350" spans="2:5">
      <c r="B350" s="333"/>
      <c r="C350" s="215"/>
      <c r="D350" s="215"/>
      <c r="E350" s="215"/>
    </row>
    <row r="351" spans="2:5">
      <c r="B351" s="333"/>
      <c r="C351" s="215"/>
      <c r="D351" s="215"/>
      <c r="E351" s="215"/>
    </row>
    <row r="352" spans="2:5">
      <c r="B352" s="333"/>
      <c r="C352" s="215"/>
      <c r="D352" s="215"/>
      <c r="E352" s="215"/>
    </row>
    <row r="353" spans="2:5">
      <c r="B353" s="333"/>
      <c r="C353" s="215"/>
      <c r="D353" s="215"/>
      <c r="E353" s="215"/>
    </row>
    <row r="354" spans="2:5">
      <c r="B354" s="333"/>
      <c r="C354" s="215"/>
      <c r="D354" s="215"/>
      <c r="E354" s="215"/>
    </row>
    <row r="355" spans="2:5">
      <c r="B355" s="333"/>
      <c r="C355" s="215"/>
      <c r="D355" s="215"/>
      <c r="E355" s="215"/>
    </row>
    <row r="356" spans="2:5">
      <c r="B356" s="333"/>
      <c r="C356" s="215"/>
      <c r="D356" s="215"/>
      <c r="E356" s="215"/>
    </row>
    <row r="357" spans="2:5">
      <c r="B357" s="333"/>
      <c r="C357" s="215"/>
      <c r="D357" s="215"/>
      <c r="E357" s="215"/>
    </row>
    <row r="358" spans="2:5">
      <c r="B358" s="333"/>
      <c r="C358" s="215"/>
      <c r="D358" s="215"/>
      <c r="E358" s="215"/>
    </row>
    <row r="359" spans="2:5">
      <c r="B359" s="333"/>
      <c r="C359" s="215"/>
      <c r="D359" s="215"/>
      <c r="E359" s="215"/>
    </row>
    <row r="360" spans="2:5">
      <c r="B360" s="333"/>
      <c r="C360" s="215"/>
      <c r="D360" s="215"/>
      <c r="E360" s="215"/>
    </row>
    <row r="361" spans="2:5">
      <c r="B361" s="333"/>
      <c r="C361" s="215"/>
      <c r="D361" s="215"/>
      <c r="E361" s="215"/>
    </row>
    <row r="362" spans="2:5">
      <c r="B362" s="333"/>
      <c r="C362" s="215"/>
      <c r="D362" s="215"/>
      <c r="E362" s="215"/>
    </row>
    <row r="363" spans="2:5">
      <c r="B363" s="333"/>
      <c r="C363" s="215"/>
      <c r="D363" s="215"/>
      <c r="E363" s="215"/>
    </row>
    <row r="364" spans="2:5">
      <c r="B364" s="333"/>
      <c r="C364" s="215"/>
      <c r="D364" s="215"/>
      <c r="E364" s="215"/>
    </row>
    <row r="365" spans="2:5">
      <c r="B365" s="333"/>
      <c r="C365" s="215"/>
      <c r="D365" s="215"/>
      <c r="E365" s="215"/>
    </row>
    <row r="366" spans="2:5">
      <c r="B366" s="333"/>
      <c r="C366" s="215"/>
      <c r="D366" s="215"/>
      <c r="E366" s="215"/>
    </row>
    <row r="367" spans="2:5">
      <c r="B367" s="333"/>
      <c r="C367" s="215"/>
      <c r="D367" s="215"/>
      <c r="E367" s="215"/>
    </row>
    <row r="368" spans="2:5">
      <c r="B368" s="333"/>
      <c r="C368" s="215"/>
      <c r="D368" s="215"/>
      <c r="E368" s="215"/>
    </row>
    <row r="369" spans="2:5">
      <c r="B369" s="333"/>
      <c r="C369" s="215"/>
      <c r="D369" s="215"/>
      <c r="E369" s="215"/>
    </row>
    <row r="370" spans="2:5">
      <c r="B370" s="333"/>
      <c r="C370" s="215"/>
      <c r="D370" s="215"/>
      <c r="E370" s="215"/>
    </row>
    <row r="371" spans="2:5">
      <c r="B371" s="333"/>
      <c r="C371" s="215"/>
      <c r="D371" s="215"/>
      <c r="E371" s="215"/>
    </row>
    <row r="372" spans="2:5">
      <c r="B372" s="333"/>
      <c r="C372" s="215"/>
      <c r="D372" s="215"/>
      <c r="E372" s="215"/>
    </row>
    <row r="373" spans="2:5">
      <c r="B373" s="333"/>
      <c r="C373" s="215"/>
      <c r="D373" s="215"/>
      <c r="E373" s="215"/>
    </row>
    <row r="374" spans="2:5">
      <c r="B374" s="333"/>
      <c r="C374" s="215"/>
      <c r="D374" s="215"/>
      <c r="E374" s="215"/>
    </row>
    <row r="375" spans="2:5">
      <c r="B375" s="333"/>
      <c r="C375" s="215"/>
      <c r="D375" s="215"/>
      <c r="E375" s="215"/>
    </row>
    <row r="376" spans="2:5">
      <c r="B376" s="333"/>
      <c r="C376" s="215"/>
      <c r="D376" s="215"/>
      <c r="E376" s="215"/>
    </row>
    <row r="377" spans="2:5">
      <c r="B377" s="333"/>
      <c r="C377" s="215"/>
      <c r="D377" s="215"/>
      <c r="E377" s="215"/>
    </row>
    <row r="378" spans="2:5">
      <c r="B378" s="333"/>
      <c r="C378" s="215"/>
      <c r="D378" s="215"/>
      <c r="E378" s="215"/>
    </row>
    <row r="379" spans="2:5">
      <c r="B379" s="333"/>
      <c r="C379" s="215"/>
      <c r="D379" s="215"/>
      <c r="E379" s="215"/>
    </row>
    <row r="380" spans="2:5">
      <c r="B380" s="333"/>
      <c r="C380" s="215"/>
      <c r="D380" s="215"/>
      <c r="E380" s="215"/>
    </row>
    <row r="381" spans="2:5">
      <c r="B381" s="333"/>
      <c r="C381" s="215"/>
      <c r="D381" s="215"/>
      <c r="E381" s="215"/>
    </row>
    <row r="382" spans="2:5">
      <c r="B382" s="333"/>
      <c r="C382" s="215"/>
      <c r="D382" s="215"/>
      <c r="E382" s="215"/>
    </row>
    <row r="383" spans="2:5">
      <c r="B383" s="333"/>
      <c r="C383" s="215"/>
      <c r="D383" s="215"/>
      <c r="E383" s="215"/>
    </row>
    <row r="384" spans="2:5">
      <c r="B384" s="333"/>
      <c r="C384" s="215"/>
      <c r="D384" s="215"/>
      <c r="E384" s="215"/>
    </row>
    <row r="385" spans="2:5">
      <c r="B385" s="333"/>
      <c r="C385" s="215"/>
      <c r="D385" s="215"/>
      <c r="E385" s="215"/>
    </row>
    <row r="386" spans="2:5">
      <c r="B386" s="333"/>
      <c r="C386" s="215"/>
      <c r="D386" s="215"/>
      <c r="E386" s="215"/>
    </row>
    <row r="387" spans="2:5">
      <c r="B387" s="333"/>
      <c r="C387" s="215"/>
      <c r="D387" s="215"/>
      <c r="E387" s="215"/>
    </row>
    <row r="388" spans="2:5">
      <c r="B388" s="333"/>
      <c r="C388" s="215"/>
      <c r="D388" s="215"/>
      <c r="E388" s="215"/>
    </row>
    <row r="389" spans="2:5">
      <c r="B389" s="333"/>
      <c r="C389" s="215"/>
      <c r="D389" s="215"/>
      <c r="E389" s="215"/>
    </row>
    <row r="390" spans="2:5">
      <c r="B390" s="333"/>
      <c r="C390" s="215"/>
      <c r="D390" s="215"/>
      <c r="E390" s="215"/>
    </row>
    <row r="391" spans="2:5">
      <c r="B391" s="333"/>
      <c r="C391" s="215"/>
      <c r="D391" s="215"/>
      <c r="E391" s="215"/>
    </row>
    <row r="392" spans="2:5">
      <c r="B392" s="333"/>
      <c r="C392" s="215"/>
      <c r="D392" s="215"/>
      <c r="E392" s="215"/>
    </row>
    <row r="393" spans="2:5">
      <c r="B393" s="333"/>
      <c r="C393" s="215"/>
      <c r="D393" s="215"/>
      <c r="E393" s="215"/>
    </row>
    <row r="394" spans="2:5">
      <c r="B394" s="333"/>
      <c r="C394" s="215"/>
      <c r="D394" s="215"/>
      <c r="E394" s="215"/>
    </row>
    <row r="395" spans="2:5">
      <c r="B395" s="333"/>
      <c r="C395" s="215"/>
      <c r="D395" s="215"/>
      <c r="E395" s="215"/>
    </row>
    <row r="396" spans="2:5">
      <c r="B396" s="333"/>
      <c r="C396" s="215"/>
      <c r="D396" s="215"/>
      <c r="E396" s="215"/>
    </row>
    <row r="397" spans="2:5">
      <c r="B397" s="333"/>
      <c r="C397" s="215"/>
      <c r="D397" s="215"/>
      <c r="E397" s="215"/>
    </row>
    <row r="398" spans="2:5">
      <c r="B398" s="333"/>
      <c r="C398" s="215"/>
      <c r="D398" s="215"/>
      <c r="E398" s="215"/>
    </row>
    <row r="399" spans="2:5">
      <c r="B399" s="333"/>
      <c r="C399" s="215"/>
      <c r="D399" s="215"/>
      <c r="E399" s="215"/>
    </row>
    <row r="400" spans="2:5">
      <c r="B400" s="333"/>
      <c r="C400" s="215"/>
      <c r="D400" s="215"/>
      <c r="E400" s="215"/>
    </row>
    <row r="401" spans="2:5">
      <c r="B401" s="333"/>
      <c r="C401" s="215"/>
      <c r="D401" s="215"/>
      <c r="E401" s="215"/>
    </row>
    <row r="402" spans="2:5">
      <c r="B402" s="333"/>
      <c r="C402" s="215"/>
      <c r="D402" s="215"/>
      <c r="E402" s="215"/>
    </row>
    <row r="403" spans="2:5">
      <c r="B403" s="333"/>
      <c r="C403" s="215"/>
      <c r="D403" s="215"/>
      <c r="E403" s="215"/>
    </row>
    <row r="404" spans="2:5">
      <c r="B404" s="333"/>
      <c r="C404" s="215"/>
      <c r="D404" s="215"/>
      <c r="E404" s="215"/>
    </row>
    <row r="405" spans="2:5">
      <c r="B405" s="333"/>
      <c r="C405" s="215"/>
      <c r="D405" s="215"/>
      <c r="E405" s="215"/>
    </row>
    <row r="406" spans="2:5">
      <c r="B406" s="333"/>
      <c r="C406" s="215"/>
      <c r="D406" s="215"/>
      <c r="E406" s="215"/>
    </row>
    <row r="407" spans="2:5">
      <c r="B407" s="333"/>
      <c r="C407" s="215"/>
      <c r="D407" s="215"/>
      <c r="E407" s="215"/>
    </row>
    <row r="408" spans="2:5">
      <c r="B408" s="333"/>
      <c r="C408" s="215"/>
      <c r="D408" s="215"/>
      <c r="E408" s="215"/>
    </row>
    <row r="409" spans="2:5">
      <c r="B409" s="333"/>
      <c r="C409" s="215"/>
      <c r="D409" s="215"/>
      <c r="E409" s="215"/>
    </row>
    <row r="410" spans="2:5">
      <c r="B410" s="333"/>
      <c r="C410" s="215"/>
      <c r="D410" s="215"/>
      <c r="E410" s="215"/>
    </row>
    <row r="411" spans="2:5">
      <c r="B411" s="333"/>
      <c r="C411" s="215"/>
      <c r="D411" s="215"/>
      <c r="E411" s="215"/>
    </row>
    <row r="412" spans="2:5">
      <c r="B412" s="333"/>
      <c r="C412" s="215"/>
      <c r="D412" s="215"/>
      <c r="E412" s="215"/>
    </row>
    <row r="413" spans="2:5">
      <c r="B413" s="333"/>
      <c r="C413" s="215"/>
      <c r="D413" s="215"/>
      <c r="E413" s="215"/>
    </row>
    <row r="414" spans="2:5">
      <c r="B414" s="333"/>
      <c r="C414" s="215"/>
      <c r="D414" s="215"/>
      <c r="E414" s="215"/>
    </row>
    <row r="415" spans="2:5">
      <c r="B415" s="333"/>
      <c r="C415" s="215"/>
      <c r="D415" s="215"/>
      <c r="E415" s="215"/>
    </row>
    <row r="416" spans="2:5">
      <c r="B416" s="333"/>
      <c r="C416" s="215"/>
      <c r="D416" s="215"/>
      <c r="E416" s="215"/>
    </row>
    <row r="417" spans="2:5">
      <c r="B417" s="333"/>
      <c r="C417" s="215"/>
      <c r="D417" s="215"/>
      <c r="E417" s="215"/>
    </row>
    <row r="418" spans="2:5">
      <c r="B418" s="333"/>
      <c r="C418" s="215"/>
      <c r="D418" s="215"/>
      <c r="E418" s="215"/>
    </row>
    <row r="419" spans="2:5">
      <c r="B419" s="333"/>
      <c r="C419" s="215"/>
      <c r="D419" s="215"/>
      <c r="E419" s="215"/>
    </row>
    <row r="420" spans="2:5">
      <c r="B420" s="333"/>
      <c r="C420" s="215"/>
      <c r="D420" s="215"/>
      <c r="E420" s="215"/>
    </row>
    <row r="421" spans="2:5">
      <c r="B421" s="333"/>
      <c r="C421" s="215"/>
      <c r="D421" s="215"/>
      <c r="E421" s="215"/>
    </row>
    <row r="422" spans="2:5">
      <c r="B422" s="333"/>
      <c r="C422" s="215"/>
      <c r="D422" s="215"/>
      <c r="E422" s="215"/>
    </row>
    <row r="423" spans="2:5">
      <c r="B423" s="333"/>
      <c r="C423" s="215"/>
      <c r="D423" s="215"/>
      <c r="E423" s="215"/>
    </row>
    <row r="424" spans="2:5">
      <c r="B424" s="333"/>
      <c r="C424" s="215"/>
      <c r="D424" s="215"/>
      <c r="E424" s="215"/>
    </row>
    <row r="425" spans="2:5">
      <c r="B425" s="333"/>
      <c r="C425" s="215"/>
      <c r="D425" s="215"/>
      <c r="E425" s="215"/>
    </row>
    <row r="426" spans="2:5">
      <c r="B426" s="333"/>
      <c r="C426" s="215"/>
      <c r="D426" s="215"/>
      <c r="E426" s="215"/>
    </row>
    <row r="427" spans="2:5">
      <c r="B427" s="333"/>
      <c r="C427" s="215"/>
      <c r="D427" s="215"/>
      <c r="E427" s="215"/>
    </row>
    <row r="428" spans="2:5">
      <c r="B428" s="333"/>
      <c r="C428" s="215"/>
      <c r="D428" s="215"/>
      <c r="E428" s="215"/>
    </row>
    <row r="429" spans="2:5">
      <c r="B429" s="333"/>
      <c r="C429" s="215"/>
      <c r="D429" s="215"/>
      <c r="E429" s="215"/>
    </row>
    <row r="430" spans="2:5">
      <c r="B430" s="333"/>
      <c r="C430" s="215"/>
      <c r="D430" s="215"/>
      <c r="E430" s="215"/>
    </row>
    <row r="431" spans="2:5">
      <c r="B431" s="333"/>
      <c r="C431" s="215"/>
      <c r="D431" s="215"/>
      <c r="E431" s="215"/>
    </row>
    <row r="432" spans="2:5">
      <c r="B432" s="333"/>
      <c r="C432" s="215"/>
      <c r="D432" s="215"/>
      <c r="E432" s="215"/>
    </row>
    <row r="433" spans="2:5">
      <c r="B433" s="333"/>
      <c r="C433" s="215"/>
      <c r="D433" s="215"/>
      <c r="E433" s="215"/>
    </row>
    <row r="434" spans="2:5">
      <c r="B434" s="333"/>
      <c r="C434" s="215"/>
      <c r="D434" s="215"/>
      <c r="E434" s="215"/>
    </row>
    <row r="435" spans="2:5">
      <c r="B435" s="333"/>
      <c r="C435" s="215"/>
      <c r="D435" s="215"/>
      <c r="E435" s="215"/>
    </row>
    <row r="436" spans="2:5">
      <c r="B436" s="333"/>
      <c r="C436" s="215"/>
      <c r="D436" s="215"/>
      <c r="E436" s="215"/>
    </row>
    <row r="437" spans="2:5">
      <c r="B437" s="333"/>
      <c r="C437" s="215"/>
      <c r="D437" s="215"/>
      <c r="E437" s="215"/>
    </row>
    <row r="438" spans="2:5">
      <c r="B438" s="333"/>
      <c r="C438" s="215"/>
      <c r="D438" s="215"/>
      <c r="E438" s="215"/>
    </row>
    <row r="439" spans="2:5">
      <c r="B439" s="333"/>
      <c r="C439" s="215"/>
      <c r="D439" s="215"/>
      <c r="E439" s="215"/>
    </row>
    <row r="440" spans="2:5">
      <c r="B440" s="333"/>
      <c r="C440" s="215"/>
      <c r="D440" s="215"/>
      <c r="E440" s="215"/>
    </row>
    <row r="441" spans="2:5">
      <c r="B441" s="333"/>
      <c r="C441" s="215"/>
      <c r="D441" s="215"/>
      <c r="E441" s="215"/>
    </row>
    <row r="442" spans="2:5">
      <c r="B442" s="333"/>
      <c r="C442" s="215"/>
      <c r="D442" s="215"/>
      <c r="E442" s="215"/>
    </row>
    <row r="443" spans="2:5">
      <c r="B443" s="333"/>
      <c r="C443" s="215"/>
      <c r="D443" s="215"/>
      <c r="E443" s="215"/>
    </row>
    <row r="444" spans="2:5">
      <c r="B444" s="333"/>
      <c r="C444" s="215"/>
      <c r="D444" s="215"/>
      <c r="E444" s="215"/>
    </row>
    <row r="445" spans="2:5">
      <c r="B445" s="333"/>
      <c r="C445" s="215"/>
      <c r="D445" s="215"/>
      <c r="E445" s="215"/>
    </row>
    <row r="446" spans="2:5">
      <c r="B446" s="333"/>
      <c r="C446" s="215"/>
      <c r="D446" s="215"/>
      <c r="E446" s="215"/>
    </row>
    <row r="447" spans="2:5">
      <c r="B447" s="333"/>
      <c r="C447" s="215"/>
      <c r="D447" s="215"/>
      <c r="E447" s="215"/>
    </row>
    <row r="448" spans="2:5">
      <c r="B448" s="333"/>
      <c r="C448" s="215"/>
      <c r="D448" s="215"/>
      <c r="E448" s="215"/>
    </row>
    <row r="449" spans="2:5">
      <c r="B449" s="333"/>
      <c r="C449" s="215"/>
      <c r="D449" s="215"/>
      <c r="E449" s="215"/>
    </row>
    <row r="450" spans="2:5">
      <c r="B450" s="333"/>
      <c r="C450" s="215"/>
      <c r="D450" s="215"/>
      <c r="E450" s="215"/>
    </row>
    <row r="451" spans="2:5">
      <c r="B451" s="333"/>
      <c r="C451" s="215"/>
      <c r="D451" s="215"/>
      <c r="E451" s="215"/>
    </row>
    <row r="452" spans="2:5">
      <c r="B452" s="333"/>
      <c r="C452" s="215"/>
      <c r="D452" s="215"/>
      <c r="E452" s="215"/>
    </row>
    <row r="453" spans="2:5">
      <c r="B453" s="333"/>
      <c r="C453" s="215"/>
      <c r="D453" s="215"/>
      <c r="E453" s="215"/>
    </row>
    <row r="454" spans="2:5">
      <c r="B454" s="333"/>
      <c r="C454" s="215"/>
      <c r="D454" s="215"/>
      <c r="E454" s="215"/>
    </row>
    <row r="455" spans="2:5">
      <c r="B455" s="333"/>
      <c r="C455" s="215"/>
      <c r="D455" s="215"/>
      <c r="E455" s="215"/>
    </row>
    <row r="456" spans="2:5">
      <c r="B456" s="333"/>
      <c r="C456" s="215"/>
      <c r="D456" s="215"/>
      <c r="E456" s="215"/>
    </row>
    <row r="457" spans="2:5">
      <c r="B457" s="333"/>
      <c r="C457" s="215"/>
      <c r="D457" s="215"/>
      <c r="E457" s="215"/>
    </row>
    <row r="458" spans="2:5">
      <c r="B458" s="333"/>
      <c r="C458" s="215"/>
      <c r="D458" s="215"/>
      <c r="E458" s="215"/>
    </row>
    <row r="459" spans="2:5">
      <c r="B459" s="333"/>
      <c r="C459" s="215"/>
      <c r="D459" s="215"/>
      <c r="E459" s="215"/>
    </row>
    <row r="460" spans="2:5">
      <c r="B460" s="333"/>
      <c r="C460" s="215"/>
      <c r="D460" s="215"/>
      <c r="E460" s="215"/>
    </row>
    <row r="461" spans="2:5">
      <c r="B461" s="333"/>
      <c r="C461" s="215"/>
      <c r="D461" s="215"/>
      <c r="E461" s="215"/>
    </row>
    <row r="462" spans="2:5">
      <c r="B462" s="333"/>
      <c r="C462" s="215"/>
      <c r="D462" s="215"/>
      <c r="E462" s="215"/>
    </row>
    <row r="463" spans="2:5">
      <c r="B463" s="333"/>
      <c r="C463" s="215"/>
      <c r="D463" s="215"/>
      <c r="E463" s="215"/>
    </row>
    <row r="464" spans="2:5">
      <c r="B464" s="333"/>
      <c r="C464" s="215"/>
      <c r="D464" s="215"/>
      <c r="E464" s="215"/>
    </row>
    <row r="465" spans="2:5">
      <c r="B465" s="333"/>
      <c r="C465" s="215"/>
      <c r="D465" s="215"/>
      <c r="E465" s="215"/>
    </row>
    <row r="466" spans="2:5">
      <c r="B466" s="333"/>
      <c r="C466" s="215"/>
      <c r="D466" s="215"/>
      <c r="E466" s="215"/>
    </row>
    <row r="467" spans="2:5">
      <c r="B467" s="333"/>
      <c r="C467" s="215"/>
      <c r="D467" s="215"/>
      <c r="E467" s="215"/>
    </row>
    <row r="468" spans="2:5">
      <c r="B468" s="333"/>
      <c r="C468" s="215"/>
      <c r="D468" s="215"/>
      <c r="E468" s="215"/>
    </row>
    <row r="469" spans="2:5">
      <c r="B469" s="333"/>
      <c r="C469" s="215"/>
      <c r="D469" s="215"/>
      <c r="E469" s="215"/>
    </row>
    <row r="470" spans="2:5">
      <c r="B470" s="333"/>
      <c r="C470" s="215"/>
      <c r="D470" s="215"/>
      <c r="E470" s="215"/>
    </row>
    <row r="471" spans="2:5">
      <c r="B471" s="333"/>
      <c r="C471" s="215"/>
      <c r="D471" s="215"/>
      <c r="E471" s="215"/>
    </row>
    <row r="472" spans="2:5">
      <c r="B472" s="333"/>
      <c r="C472" s="215"/>
      <c r="D472" s="215"/>
      <c r="E472" s="215"/>
    </row>
    <row r="473" spans="2:5">
      <c r="B473" s="333"/>
      <c r="C473" s="215"/>
      <c r="D473" s="215"/>
      <c r="E473" s="215"/>
    </row>
    <row r="474" spans="2:5">
      <c r="B474" s="333"/>
      <c r="C474" s="215"/>
      <c r="D474" s="215"/>
      <c r="E474" s="215"/>
    </row>
    <row r="475" spans="2:5">
      <c r="B475" s="333"/>
      <c r="C475" s="215"/>
      <c r="D475" s="215"/>
      <c r="E475" s="215"/>
    </row>
    <row r="476" spans="2:5">
      <c r="B476" s="333"/>
      <c r="C476" s="215"/>
      <c r="D476" s="215"/>
      <c r="E476" s="215"/>
    </row>
    <row r="477" spans="2:5">
      <c r="B477" s="333"/>
      <c r="C477" s="215"/>
      <c r="D477" s="215"/>
      <c r="E477" s="215"/>
    </row>
    <row r="478" spans="2:5">
      <c r="B478" s="333"/>
      <c r="C478" s="215"/>
      <c r="D478" s="215"/>
      <c r="E478" s="215"/>
    </row>
    <row r="479" spans="2:5">
      <c r="B479" s="333"/>
      <c r="C479" s="215"/>
      <c r="D479" s="215"/>
      <c r="E479" s="215"/>
    </row>
    <row r="480" spans="2:5">
      <c r="B480" s="333"/>
      <c r="C480" s="215"/>
      <c r="D480" s="215"/>
      <c r="E480" s="215"/>
    </row>
    <row r="481" spans="2:5">
      <c r="B481" s="333"/>
      <c r="C481" s="215"/>
      <c r="D481" s="215"/>
      <c r="E481" s="215"/>
    </row>
    <row r="482" spans="2:5">
      <c r="B482" s="333"/>
      <c r="C482" s="215"/>
      <c r="D482" s="215"/>
      <c r="E482" s="215"/>
    </row>
    <row r="483" spans="2:5">
      <c r="B483" s="333"/>
      <c r="C483" s="215"/>
      <c r="D483" s="215"/>
      <c r="E483" s="215"/>
    </row>
    <row r="484" spans="2:5">
      <c r="B484" s="333"/>
      <c r="C484" s="215"/>
      <c r="D484" s="215"/>
      <c r="E484" s="215"/>
    </row>
    <row r="485" spans="2:5">
      <c r="B485" s="333"/>
      <c r="C485" s="215"/>
      <c r="D485" s="215"/>
      <c r="E485" s="215"/>
    </row>
    <row r="486" spans="2:5">
      <c r="B486" s="333"/>
      <c r="C486" s="215"/>
      <c r="D486" s="215"/>
      <c r="E486" s="215"/>
    </row>
    <row r="487" spans="2:5">
      <c r="B487" s="333"/>
      <c r="C487" s="215"/>
      <c r="D487" s="215"/>
      <c r="E487" s="215"/>
    </row>
    <row r="488" spans="2:5">
      <c r="B488" s="333"/>
      <c r="C488" s="215"/>
      <c r="D488" s="215"/>
      <c r="E488" s="215"/>
    </row>
    <row r="489" spans="2:5">
      <c r="B489" s="333"/>
      <c r="C489" s="215"/>
      <c r="D489" s="215"/>
      <c r="E489" s="215"/>
    </row>
    <row r="490" spans="2:5">
      <c r="B490" s="333"/>
      <c r="C490" s="215"/>
      <c r="D490" s="215"/>
      <c r="E490" s="215"/>
    </row>
    <row r="491" spans="2:5">
      <c r="B491" s="333"/>
      <c r="C491" s="215"/>
      <c r="D491" s="215"/>
      <c r="E491" s="215"/>
    </row>
    <row r="492" spans="2:5">
      <c r="B492" s="333"/>
      <c r="C492" s="215"/>
      <c r="D492" s="215"/>
      <c r="E492" s="215"/>
    </row>
    <row r="493" spans="2:5">
      <c r="B493" s="333"/>
      <c r="C493" s="215"/>
      <c r="D493" s="215"/>
      <c r="E493" s="215"/>
    </row>
    <row r="494" spans="2:5">
      <c r="B494" s="333"/>
      <c r="C494" s="215"/>
      <c r="D494" s="215"/>
      <c r="E494" s="215"/>
    </row>
    <row r="495" spans="2:5">
      <c r="B495" s="333"/>
      <c r="C495" s="215"/>
      <c r="D495" s="215"/>
      <c r="E495" s="215"/>
    </row>
    <row r="496" spans="2:5">
      <c r="B496" s="333"/>
      <c r="C496" s="215"/>
      <c r="D496" s="215"/>
      <c r="E496" s="215"/>
    </row>
    <row r="497" spans="2:5">
      <c r="B497" s="333"/>
      <c r="C497" s="215"/>
      <c r="D497" s="215"/>
      <c r="E497" s="215"/>
    </row>
    <row r="498" spans="2:5">
      <c r="B498" s="333"/>
      <c r="C498" s="215"/>
      <c r="D498" s="215"/>
      <c r="E498" s="215"/>
    </row>
    <row r="499" spans="2:5">
      <c r="B499" s="333"/>
      <c r="C499" s="215"/>
      <c r="D499" s="215"/>
      <c r="E499" s="215"/>
    </row>
    <row r="500" spans="2:5">
      <c r="B500" s="333"/>
      <c r="C500" s="215"/>
      <c r="D500" s="215"/>
      <c r="E500" s="215"/>
    </row>
    <row r="501" spans="2:5">
      <c r="B501" s="333"/>
      <c r="C501" s="215"/>
      <c r="D501" s="215"/>
      <c r="E501" s="215"/>
    </row>
    <row r="502" spans="2:5">
      <c r="B502" s="333"/>
      <c r="C502" s="215"/>
      <c r="D502" s="215"/>
      <c r="E502" s="215"/>
    </row>
    <row r="503" spans="2:5">
      <c r="B503" s="333"/>
      <c r="C503" s="215"/>
      <c r="D503" s="215"/>
      <c r="E503" s="215"/>
    </row>
    <row r="504" spans="2:5">
      <c r="B504" s="333"/>
      <c r="C504" s="215"/>
      <c r="D504" s="215"/>
      <c r="E504" s="215"/>
    </row>
    <row r="505" spans="2:5">
      <c r="B505" s="333"/>
      <c r="C505" s="215"/>
      <c r="D505" s="215"/>
      <c r="E505" s="215"/>
    </row>
    <row r="506" spans="2:5">
      <c r="B506" s="333"/>
      <c r="C506" s="215"/>
      <c r="D506" s="215"/>
      <c r="E506" s="215"/>
    </row>
    <row r="507" spans="2:5">
      <c r="B507" s="333"/>
      <c r="C507" s="215"/>
      <c r="D507" s="215"/>
      <c r="E507" s="215"/>
    </row>
    <row r="508" spans="2:5">
      <c r="B508" s="333"/>
      <c r="C508" s="215"/>
      <c r="D508" s="215"/>
      <c r="E508" s="215"/>
    </row>
    <row r="509" spans="2:5">
      <c r="B509" s="333"/>
      <c r="C509" s="215"/>
      <c r="D509" s="215"/>
      <c r="E509" s="215"/>
    </row>
    <row r="510" spans="2:5">
      <c r="B510" s="333"/>
      <c r="C510" s="215"/>
      <c r="D510" s="215"/>
      <c r="E510" s="215"/>
    </row>
    <row r="511" spans="2:5">
      <c r="B511" s="333"/>
      <c r="C511" s="215"/>
      <c r="D511" s="215"/>
      <c r="E511" s="215"/>
    </row>
    <row r="512" spans="2:5">
      <c r="B512" s="333"/>
      <c r="C512" s="215"/>
      <c r="D512" s="215"/>
      <c r="E512" s="215"/>
    </row>
    <row r="513" spans="2:5">
      <c r="B513" s="333"/>
      <c r="C513" s="215"/>
      <c r="D513" s="215"/>
      <c r="E513" s="215"/>
    </row>
    <row r="514" spans="2:5">
      <c r="B514" s="333"/>
      <c r="C514" s="215"/>
      <c r="D514" s="215"/>
      <c r="E514" s="215"/>
    </row>
    <row r="515" spans="2:5">
      <c r="B515" s="333"/>
      <c r="C515" s="215"/>
      <c r="D515" s="215"/>
      <c r="E515" s="215"/>
    </row>
    <row r="516" spans="2:5">
      <c r="B516" s="333"/>
      <c r="C516" s="215"/>
      <c r="D516" s="215"/>
      <c r="E516" s="215"/>
    </row>
    <row r="517" spans="2:5">
      <c r="B517" s="333"/>
      <c r="C517" s="215"/>
      <c r="D517" s="215"/>
      <c r="E517" s="215"/>
    </row>
    <row r="518" spans="2:5">
      <c r="B518" s="333"/>
      <c r="C518" s="215"/>
      <c r="D518" s="215"/>
      <c r="E518" s="215"/>
    </row>
    <row r="519" spans="2:5">
      <c r="B519" s="333"/>
      <c r="C519" s="215"/>
      <c r="D519" s="215"/>
      <c r="E519" s="215"/>
    </row>
    <row r="520" spans="2:5">
      <c r="B520" s="333"/>
      <c r="C520" s="215"/>
      <c r="D520" s="215"/>
      <c r="E520" s="215"/>
    </row>
    <row r="521" spans="2:5">
      <c r="B521" s="333"/>
      <c r="C521" s="215"/>
      <c r="D521" s="215"/>
      <c r="E521" s="215"/>
    </row>
  </sheetData>
  <mergeCells count="42">
    <mergeCell ref="A1:J1"/>
    <mergeCell ref="C67:D67"/>
    <mergeCell ref="C36:D36"/>
    <mergeCell ref="C39:D39"/>
    <mergeCell ref="C70:D70"/>
    <mergeCell ref="C71:D71"/>
    <mergeCell ref="C72:D72"/>
    <mergeCell ref="C69:D69"/>
    <mergeCell ref="C2:F2"/>
    <mergeCell ref="C4:F4"/>
    <mergeCell ref="B6:B27"/>
    <mergeCell ref="B29:B31"/>
    <mergeCell ref="B33:B38"/>
    <mergeCell ref="C33:D33"/>
    <mergeCell ref="C34:D34"/>
    <mergeCell ref="C5:D5"/>
    <mergeCell ref="C6:D6"/>
    <mergeCell ref="C8:D8"/>
    <mergeCell ref="C13:D13"/>
    <mergeCell ref="C27:D27"/>
    <mergeCell ref="C29:D29"/>
    <mergeCell ref="C31:D31"/>
    <mergeCell ref="C32:D32"/>
    <mergeCell ref="C35:D35"/>
    <mergeCell ref="B40:B45"/>
    <mergeCell ref="C40:D40"/>
    <mergeCell ref="C50:D50"/>
    <mergeCell ref="B61:D61"/>
    <mergeCell ref="C64:F64"/>
    <mergeCell ref="C66:F66"/>
    <mergeCell ref="B68:B74"/>
    <mergeCell ref="C68:D68"/>
    <mergeCell ref="B76:B78"/>
    <mergeCell ref="C76:D76"/>
    <mergeCell ref="C77:D77"/>
    <mergeCell ref="C74:D74"/>
    <mergeCell ref="C75:D75"/>
    <mergeCell ref="C79:D79"/>
    <mergeCell ref="B80:B83"/>
    <mergeCell ref="C80:D80"/>
    <mergeCell ref="C84:D84"/>
    <mergeCell ref="B85:D85"/>
  </mergeCells>
  <pageMargins left="0.70866141732283472" right="0.70866141732283472" top="0.31496062992125984" bottom="0.15748031496062992" header="0.31496062992125984" footer="0.15748031496062992"/>
  <pageSetup paperSize="8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50"/>
  <sheetViews>
    <sheetView view="pageBreakPreview" zoomScaleSheetLayoutView="100" workbookViewId="0">
      <selection activeCell="H30" sqref="H30"/>
    </sheetView>
  </sheetViews>
  <sheetFormatPr defaultRowHeight="15.75"/>
  <cols>
    <col min="1" max="1" width="9.140625" style="11" customWidth="1"/>
    <col min="2" max="2" width="39" style="11" bestFit="1" customWidth="1"/>
    <col min="3" max="3" width="0.140625" style="11" customWidth="1"/>
    <col min="4" max="4" width="11.42578125" style="11" customWidth="1"/>
    <col min="5" max="5" width="11.85546875" style="11" customWidth="1"/>
    <col min="6" max="6" width="11.5703125" style="11" customWidth="1"/>
    <col min="7" max="16384" width="9.140625" style="11"/>
  </cols>
  <sheetData>
    <row r="1" spans="2:7" ht="22.5" customHeight="1">
      <c r="B1" s="605" t="s">
        <v>434</v>
      </c>
      <c r="C1" s="605"/>
      <c r="D1" s="605"/>
      <c r="E1" s="605"/>
      <c r="F1" s="605"/>
    </row>
    <row r="2" spans="2:7">
      <c r="B2" s="23"/>
      <c r="C2" s="23"/>
    </row>
    <row r="3" spans="2:7">
      <c r="B3" s="23"/>
      <c r="C3" s="23"/>
    </row>
    <row r="4" spans="2:7" ht="32.25" customHeight="1">
      <c r="B4" s="606" t="s">
        <v>457</v>
      </c>
      <c r="C4" s="606"/>
      <c r="D4" s="606"/>
      <c r="E4" s="606"/>
      <c r="F4" s="606"/>
      <c r="G4" s="471"/>
    </row>
    <row r="5" spans="2:7">
      <c r="B5" s="607"/>
      <c r="C5" s="607"/>
      <c r="D5" s="607"/>
      <c r="E5" s="607"/>
      <c r="F5" s="607"/>
    </row>
    <row r="6" spans="2:7">
      <c r="D6" s="608" t="s">
        <v>98</v>
      </c>
      <c r="E6" s="608"/>
      <c r="F6" s="608"/>
    </row>
    <row r="7" spans="2:7" s="24" customFormat="1" ht="21" customHeight="1">
      <c r="B7" s="609" t="s">
        <v>119</v>
      </c>
      <c r="C7" s="610"/>
      <c r="D7" s="610"/>
      <c r="E7" s="610"/>
      <c r="F7" s="610"/>
      <c r="G7" s="480"/>
    </row>
    <row r="8" spans="2:7" s="24" customFormat="1" ht="42" customHeight="1" thickBot="1">
      <c r="B8" s="481" t="s">
        <v>23</v>
      </c>
      <c r="C8" s="482"/>
      <c r="D8" s="483" t="s">
        <v>346</v>
      </c>
      <c r="E8" s="484" t="s">
        <v>347</v>
      </c>
      <c r="F8" s="484" t="s">
        <v>458</v>
      </c>
    </row>
    <row r="9" spans="2:7" s="22" customFormat="1" ht="15" customHeight="1">
      <c r="B9" s="25" t="s">
        <v>24</v>
      </c>
      <c r="C9" s="346"/>
      <c r="D9" s="26">
        <v>41236</v>
      </c>
      <c r="E9" s="163">
        <v>30245</v>
      </c>
      <c r="F9" s="163">
        <v>32667</v>
      </c>
    </row>
    <row r="10" spans="2:7" s="22" customFormat="1" ht="15" customHeight="1">
      <c r="B10" s="63" t="s">
        <v>81</v>
      </c>
      <c r="C10" s="347"/>
      <c r="D10" s="28">
        <v>31489</v>
      </c>
      <c r="E10" s="164">
        <v>31720</v>
      </c>
      <c r="F10" s="164">
        <v>31720</v>
      </c>
    </row>
    <row r="11" spans="2:7" s="22" customFormat="1" ht="15" customHeight="1">
      <c r="B11" s="27" t="s">
        <v>82</v>
      </c>
      <c r="C11" s="348"/>
      <c r="D11" s="28">
        <v>307161</v>
      </c>
      <c r="E11" s="165">
        <v>294723</v>
      </c>
      <c r="F11" s="165">
        <v>301474</v>
      </c>
    </row>
    <row r="12" spans="2:7" s="22" customFormat="1" ht="15" customHeight="1">
      <c r="B12" s="27" t="s">
        <v>25</v>
      </c>
      <c r="C12" s="348"/>
      <c r="D12" s="28">
        <v>26382</v>
      </c>
      <c r="E12" s="165">
        <v>33685</v>
      </c>
      <c r="F12" s="165">
        <v>70388</v>
      </c>
    </row>
    <row r="13" spans="2:7" s="22" customFormat="1" ht="15" customHeight="1">
      <c r="B13" s="27" t="s">
        <v>26</v>
      </c>
      <c r="C13" s="348"/>
      <c r="D13" s="28">
        <v>11000</v>
      </c>
      <c r="E13" s="165">
        <v>11516</v>
      </c>
      <c r="F13" s="165">
        <v>11516</v>
      </c>
    </row>
    <row r="14" spans="2:7" s="22" customFormat="1" ht="15" customHeight="1">
      <c r="B14" s="29" t="s">
        <v>83</v>
      </c>
      <c r="C14" s="349"/>
      <c r="D14" s="28">
        <v>15000</v>
      </c>
      <c r="E14" s="166">
        <v>49066</v>
      </c>
      <c r="F14" s="166">
        <v>49066</v>
      </c>
    </row>
    <row r="15" spans="2:7" s="22" customFormat="1" ht="15" customHeight="1" thickBot="1">
      <c r="B15" s="29" t="s">
        <v>27</v>
      </c>
      <c r="C15" s="349"/>
      <c r="D15" s="30"/>
      <c r="E15" s="166">
        <v>10316</v>
      </c>
      <c r="F15" s="166">
        <v>10316</v>
      </c>
    </row>
    <row r="16" spans="2:7" s="33" customFormat="1" ht="15" customHeight="1" thickBot="1">
      <c r="B16" s="31" t="s">
        <v>28</v>
      </c>
      <c r="C16" s="350"/>
      <c r="D16" s="485">
        <v>421268</v>
      </c>
      <c r="E16" s="486">
        <v>449755</v>
      </c>
      <c r="F16" s="486">
        <v>495631</v>
      </c>
    </row>
    <row r="17" spans="2:6" s="22" customFormat="1" ht="15" customHeight="1">
      <c r="B17" s="65" t="s">
        <v>29</v>
      </c>
      <c r="C17" s="351"/>
      <c r="D17" s="64">
        <v>5080</v>
      </c>
      <c r="E17" s="163">
        <v>5000</v>
      </c>
      <c r="F17" s="163">
        <v>5000</v>
      </c>
    </row>
    <row r="18" spans="2:6" s="22" customFormat="1" ht="15" customHeight="1">
      <c r="B18" s="27" t="s">
        <v>84</v>
      </c>
      <c r="C18" s="347"/>
      <c r="D18" s="28">
        <v>7500</v>
      </c>
      <c r="E18" s="164">
        <v>1380</v>
      </c>
      <c r="F18" s="164">
        <v>1380</v>
      </c>
    </row>
    <row r="19" spans="2:6" s="22" customFormat="1" ht="15" customHeight="1">
      <c r="B19" s="27" t="s">
        <v>30</v>
      </c>
      <c r="C19" s="348"/>
      <c r="D19" s="28">
        <v>875973</v>
      </c>
      <c r="E19" s="165">
        <v>244197</v>
      </c>
      <c r="F19" s="165">
        <v>244350</v>
      </c>
    </row>
    <row r="20" spans="2:6" s="22" customFormat="1" ht="15" customHeight="1">
      <c r="B20" s="27" t="s">
        <v>31</v>
      </c>
      <c r="C20" s="348"/>
      <c r="D20" s="28"/>
      <c r="E20" s="165"/>
      <c r="F20" s="165">
        <v>1371</v>
      </c>
    </row>
    <row r="21" spans="2:6" s="22" customFormat="1" ht="15" customHeight="1">
      <c r="B21" s="27" t="s">
        <v>85</v>
      </c>
      <c r="C21" s="348"/>
      <c r="D21" s="28">
        <v>700</v>
      </c>
      <c r="E21" s="165">
        <v>1000</v>
      </c>
      <c r="F21" s="165">
        <v>1000</v>
      </c>
    </row>
    <row r="22" spans="2:6" s="22" customFormat="1" ht="15" customHeight="1">
      <c r="B22" s="27" t="s">
        <v>32</v>
      </c>
      <c r="C22" s="348"/>
      <c r="D22" s="28">
        <v>5154</v>
      </c>
      <c r="E22" s="165"/>
      <c r="F22" s="165"/>
    </row>
    <row r="23" spans="2:6" s="22" customFormat="1" ht="15" customHeight="1" thickBot="1">
      <c r="B23" s="29" t="s">
        <v>33</v>
      </c>
      <c r="C23" s="349"/>
      <c r="D23" s="30"/>
      <c r="E23" s="166"/>
      <c r="F23" s="166"/>
    </row>
    <row r="24" spans="2:6" s="33" customFormat="1" ht="15" customHeight="1" thickBot="1">
      <c r="B24" s="31" t="s">
        <v>34</v>
      </c>
      <c r="C24" s="350"/>
      <c r="D24" s="32">
        <f t="shared" ref="D24:F24" si="0">SUM(D17:D23)</f>
        <v>894407</v>
      </c>
      <c r="E24" s="32">
        <f t="shared" si="0"/>
        <v>251577</v>
      </c>
      <c r="F24" s="32">
        <f t="shared" si="0"/>
        <v>253101</v>
      </c>
    </row>
    <row r="25" spans="2:6" s="33" customFormat="1" ht="15" customHeight="1" thickBot="1">
      <c r="B25" s="34" t="s">
        <v>215</v>
      </c>
      <c r="C25" s="352"/>
      <c r="D25" s="360"/>
      <c r="E25" s="167"/>
      <c r="F25" s="167"/>
    </row>
    <row r="26" spans="2:6" s="33" customFormat="1" ht="15" customHeight="1" thickBot="1">
      <c r="B26" s="34" t="s">
        <v>35</v>
      </c>
      <c r="C26" s="352"/>
      <c r="D26" s="35">
        <f>D16+D24+D25</f>
        <v>1315675</v>
      </c>
      <c r="E26" s="35">
        <f>E16+E24+E25</f>
        <v>701332</v>
      </c>
      <c r="F26" s="35">
        <f>F16+F24+F25</f>
        <v>748732</v>
      </c>
    </row>
    <row r="27" spans="2:6" s="24" customFormat="1" ht="15" customHeight="1"/>
    <row r="28" spans="2:6" s="24" customFormat="1" ht="15" customHeight="1"/>
    <row r="29" spans="2:6" s="24" customFormat="1" ht="15" customHeight="1">
      <c r="B29" s="487" t="s">
        <v>120</v>
      </c>
      <c r="C29" s="488"/>
      <c r="D29" s="488"/>
      <c r="E29" s="488"/>
      <c r="F29" s="488"/>
    </row>
    <row r="30" spans="2:6" s="24" customFormat="1" ht="30.75" customHeight="1" thickBot="1">
      <c r="B30" s="481" t="s">
        <v>23</v>
      </c>
      <c r="C30" s="482"/>
      <c r="D30" s="489" t="s">
        <v>348</v>
      </c>
      <c r="E30" s="490" t="s">
        <v>349</v>
      </c>
      <c r="F30" s="490" t="s">
        <v>459</v>
      </c>
    </row>
    <row r="31" spans="2:6" s="24" customFormat="1" ht="15" customHeight="1">
      <c r="B31" s="36" t="s">
        <v>36</v>
      </c>
      <c r="C31" s="353"/>
      <c r="D31" s="37">
        <v>175091</v>
      </c>
      <c r="E31" s="37">
        <v>134389</v>
      </c>
      <c r="F31" s="37">
        <v>164614</v>
      </c>
    </row>
    <row r="32" spans="2:6" s="24" customFormat="1" ht="15" customHeight="1">
      <c r="B32" s="38" t="s">
        <v>37</v>
      </c>
      <c r="C32" s="354"/>
      <c r="D32" s="39">
        <v>46959</v>
      </c>
      <c r="E32" s="39">
        <v>33803</v>
      </c>
      <c r="F32" s="39">
        <v>38028</v>
      </c>
    </row>
    <row r="33" spans="2:6" s="24" customFormat="1" ht="15" customHeight="1">
      <c r="B33" s="38" t="s">
        <v>18</v>
      </c>
      <c r="C33" s="354"/>
      <c r="D33" s="39">
        <v>127762</v>
      </c>
      <c r="E33" s="39">
        <v>100216</v>
      </c>
      <c r="F33" s="39">
        <v>109480</v>
      </c>
    </row>
    <row r="34" spans="2:6" s="24" customFormat="1" ht="15" customHeight="1">
      <c r="B34" s="38" t="s">
        <v>38</v>
      </c>
      <c r="C34" s="354"/>
      <c r="D34" s="39">
        <v>2575</v>
      </c>
      <c r="E34" s="39">
        <v>103135</v>
      </c>
      <c r="F34" s="39">
        <v>107535</v>
      </c>
    </row>
    <row r="35" spans="2:6" s="24" customFormat="1" ht="15" customHeight="1">
      <c r="B35" s="40" t="s">
        <v>86</v>
      </c>
      <c r="C35" s="355"/>
      <c r="D35" s="39">
        <v>62972</v>
      </c>
      <c r="E35" s="39">
        <v>69115</v>
      </c>
      <c r="F35" s="39">
        <v>69828</v>
      </c>
    </row>
    <row r="36" spans="2:6" s="24" customFormat="1" ht="15" customHeight="1">
      <c r="B36" s="40" t="s">
        <v>150</v>
      </c>
      <c r="C36" s="355"/>
      <c r="D36" s="41">
        <v>1500</v>
      </c>
      <c r="E36" s="41">
        <v>1500</v>
      </c>
      <c r="F36" s="41">
        <v>1500</v>
      </c>
    </row>
    <row r="37" spans="2:6" s="24" customFormat="1" ht="15" customHeight="1" thickBot="1">
      <c r="B37" s="40" t="s">
        <v>4</v>
      </c>
      <c r="C37" s="355"/>
      <c r="D37" s="160">
        <v>4409</v>
      </c>
      <c r="E37" s="160">
        <v>7597</v>
      </c>
      <c r="F37" s="160">
        <v>4646</v>
      </c>
    </row>
    <row r="38" spans="2:6" s="24" customFormat="1" ht="15" customHeight="1" thickBot="1">
      <c r="B38" s="42" t="s">
        <v>39</v>
      </c>
      <c r="C38" s="356"/>
      <c r="D38" s="161">
        <f t="shared" ref="D38" si="1">SUM(D31:D37)</f>
        <v>421268</v>
      </c>
      <c r="E38" s="161">
        <f>SUM(E31:E37)</f>
        <v>449755</v>
      </c>
      <c r="F38" s="161">
        <v>495631</v>
      </c>
    </row>
    <row r="39" spans="2:6" s="24" customFormat="1" ht="15" customHeight="1">
      <c r="B39" s="36" t="s">
        <v>40</v>
      </c>
      <c r="C39" s="353"/>
      <c r="D39" s="37"/>
      <c r="E39" s="37"/>
      <c r="F39" s="37"/>
    </row>
    <row r="40" spans="2:6" s="24" customFormat="1" ht="15" customHeight="1">
      <c r="B40" s="38" t="s">
        <v>41</v>
      </c>
      <c r="C40" s="354"/>
      <c r="D40" s="39">
        <v>894407</v>
      </c>
      <c r="E40" s="39">
        <v>251577</v>
      </c>
      <c r="F40" s="39">
        <v>252148</v>
      </c>
    </row>
    <row r="41" spans="2:6" s="24" customFormat="1" ht="15" customHeight="1">
      <c r="B41" s="38" t="s">
        <v>185</v>
      </c>
      <c r="C41" s="354"/>
      <c r="D41" s="39"/>
      <c r="E41" s="39"/>
      <c r="F41" s="39"/>
    </row>
    <row r="42" spans="2:6" s="24" customFormat="1" ht="15" customHeight="1">
      <c r="B42" s="38" t="s">
        <v>42</v>
      </c>
      <c r="C42" s="354"/>
      <c r="D42" s="39"/>
      <c r="E42" s="39"/>
      <c r="F42" s="39"/>
    </row>
    <row r="43" spans="2:6" s="24" customFormat="1" ht="15" customHeight="1">
      <c r="B43" s="38" t="s">
        <v>21</v>
      </c>
      <c r="C43" s="354"/>
      <c r="D43" s="39"/>
      <c r="E43" s="39"/>
      <c r="F43" s="39"/>
    </row>
    <row r="44" spans="2:6" s="24" customFormat="1" ht="15" customHeight="1">
      <c r="B44" s="43" t="s">
        <v>187</v>
      </c>
      <c r="C44" s="357"/>
      <c r="D44" s="39"/>
      <c r="E44" s="39"/>
      <c r="F44" s="39"/>
    </row>
    <row r="45" spans="2:6" s="24" customFormat="1" ht="15" customHeight="1">
      <c r="B45" s="223" t="s">
        <v>184</v>
      </c>
      <c r="C45" s="358"/>
      <c r="D45" s="41"/>
      <c r="E45" s="41"/>
      <c r="F45" s="41"/>
    </row>
    <row r="46" spans="2:6" s="24" customFormat="1" ht="15" customHeight="1">
      <c r="B46" s="223" t="s">
        <v>186</v>
      </c>
      <c r="C46" s="358"/>
      <c r="D46" s="41"/>
      <c r="E46" s="41"/>
      <c r="F46" s="41"/>
    </row>
    <row r="47" spans="2:6" s="24" customFormat="1" ht="15" customHeight="1" thickBot="1">
      <c r="B47" s="40" t="s">
        <v>350</v>
      </c>
      <c r="C47" s="355"/>
      <c r="D47" s="41"/>
      <c r="E47" s="41"/>
      <c r="F47" s="41">
        <v>953</v>
      </c>
    </row>
    <row r="48" spans="2:6" s="24" customFormat="1" ht="15" customHeight="1" thickBot="1">
      <c r="B48" s="42" t="s">
        <v>43</v>
      </c>
      <c r="C48" s="356"/>
      <c r="D48" s="161">
        <f t="shared" ref="D48:F48" si="2">SUM(D39:D47)</f>
        <v>894407</v>
      </c>
      <c r="E48" s="161">
        <f t="shared" si="2"/>
        <v>251577</v>
      </c>
      <c r="F48" s="161">
        <f t="shared" si="2"/>
        <v>253101</v>
      </c>
    </row>
    <row r="49" spans="2:6" s="24" customFormat="1" ht="15" customHeight="1" thickBot="1">
      <c r="B49" s="44" t="s">
        <v>216</v>
      </c>
      <c r="C49" s="359"/>
      <c r="D49" s="162"/>
      <c r="E49" s="162"/>
      <c r="F49" s="162"/>
    </row>
    <row r="50" spans="2:6" s="45" customFormat="1" ht="18.75" customHeight="1" thickBot="1">
      <c r="B50" s="44" t="s">
        <v>44</v>
      </c>
      <c r="C50" s="359"/>
      <c r="D50" s="162">
        <f t="shared" ref="D50" si="3">D48+D38+D49</f>
        <v>1315675</v>
      </c>
      <c r="E50" s="162">
        <f>E48+E38+E49</f>
        <v>701332</v>
      </c>
      <c r="F50" s="162">
        <f>F48+F38+F49</f>
        <v>748732</v>
      </c>
    </row>
  </sheetData>
  <mergeCells count="5">
    <mergeCell ref="B4:F4"/>
    <mergeCell ref="B1:F1"/>
    <mergeCell ref="B5:F5"/>
    <mergeCell ref="D6:F6"/>
    <mergeCell ref="B7:F7"/>
  </mergeCells>
  <phoneticPr fontId="0" type="noConversion"/>
  <pageMargins left="0.42" right="0.16" top="0.51181102362204722" bottom="0.39370078740157483" header="0.55118110236220474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22"/>
  <sheetViews>
    <sheetView workbookViewId="0">
      <selection activeCell="P11" sqref="P11"/>
    </sheetView>
  </sheetViews>
  <sheetFormatPr defaultRowHeight="15.75"/>
  <cols>
    <col min="1" max="1" width="4.140625" style="109" bestFit="1" customWidth="1"/>
    <col min="2" max="2" width="39.140625" style="109" bestFit="1" customWidth="1"/>
    <col min="3" max="3" width="9" style="100" customWidth="1"/>
    <col min="4" max="4" width="8.28515625" style="100" customWidth="1"/>
    <col min="5" max="6" width="8.42578125" style="100" bestFit="1" customWidth="1"/>
    <col min="7" max="7" width="7.28515625" style="100" bestFit="1" customWidth="1"/>
    <col min="8" max="11" width="8.42578125" style="100" bestFit="1" customWidth="1"/>
    <col min="12" max="12" width="8.42578125" style="100" customWidth="1"/>
    <col min="13" max="15" width="8.42578125" style="100" bestFit="1" customWidth="1"/>
  </cols>
  <sheetData>
    <row r="1" spans="1:36">
      <c r="A1" s="627" t="s">
        <v>435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</row>
    <row r="2" spans="1:36" s="493" customFormat="1" ht="30.75" customHeight="1">
      <c r="A2" s="628" t="s">
        <v>460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491"/>
      <c r="P2" s="491"/>
      <c r="Q2" s="491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</row>
    <row r="3" spans="1:36" s="493" customFormat="1" thickBot="1">
      <c r="A3" s="494"/>
      <c r="B3" s="495"/>
      <c r="C3" s="496"/>
      <c r="D3" s="496"/>
      <c r="E3" s="496"/>
      <c r="F3" s="496"/>
      <c r="G3" s="496"/>
      <c r="H3" s="496"/>
      <c r="I3" s="496"/>
      <c r="J3" s="496"/>
      <c r="K3" s="497"/>
      <c r="L3" s="496"/>
      <c r="M3" s="496"/>
      <c r="N3" s="496"/>
      <c r="O3" s="496"/>
      <c r="P3" s="496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</row>
    <row r="4" spans="1:36" s="493" customFormat="1" ht="24.75" customHeight="1" thickBot="1">
      <c r="A4" s="616" t="s">
        <v>122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29"/>
      <c r="O4" s="498"/>
      <c r="P4" s="498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</row>
    <row r="5" spans="1:36" s="493" customFormat="1" ht="77.25" customHeight="1">
      <c r="A5" s="614" t="s">
        <v>2</v>
      </c>
      <c r="B5" s="615"/>
      <c r="C5" s="622" t="s">
        <v>353</v>
      </c>
      <c r="D5" s="623"/>
      <c r="E5" s="622" t="s">
        <v>233</v>
      </c>
      <c r="F5" s="623"/>
      <c r="G5" s="622" t="s">
        <v>354</v>
      </c>
      <c r="H5" s="623"/>
      <c r="I5" s="622" t="s">
        <v>355</v>
      </c>
      <c r="J5" s="623"/>
      <c r="K5" s="622" t="s">
        <v>156</v>
      </c>
      <c r="L5" s="624"/>
      <c r="M5" s="499" t="s">
        <v>124</v>
      </c>
      <c r="N5" s="499" t="s">
        <v>124</v>
      </c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613"/>
      <c r="Z5" s="613"/>
      <c r="AA5" s="613"/>
      <c r="AB5" s="501"/>
      <c r="AC5" s="501"/>
      <c r="AD5" s="501"/>
    </row>
    <row r="6" spans="1:36" s="493" customFormat="1" ht="36" customHeight="1">
      <c r="A6" s="502" t="s">
        <v>48</v>
      </c>
      <c r="B6" s="503"/>
      <c r="C6" s="504" t="s">
        <v>19</v>
      </c>
      <c r="D6" s="504" t="s">
        <v>461</v>
      </c>
      <c r="E6" s="504" t="s">
        <v>19</v>
      </c>
      <c r="F6" s="504" t="s">
        <v>461</v>
      </c>
      <c r="G6" s="504" t="s">
        <v>19</v>
      </c>
      <c r="H6" s="504" t="s">
        <v>461</v>
      </c>
      <c r="I6" s="504" t="s">
        <v>19</v>
      </c>
      <c r="J6" s="504" t="s">
        <v>461</v>
      </c>
      <c r="K6" s="504" t="s">
        <v>19</v>
      </c>
      <c r="L6" s="504" t="s">
        <v>461</v>
      </c>
      <c r="M6" s="505" t="s">
        <v>19</v>
      </c>
      <c r="N6" s="506" t="s">
        <v>461</v>
      </c>
      <c r="O6" s="507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</row>
    <row r="7" spans="1:36" s="493" customFormat="1" ht="30" customHeight="1">
      <c r="A7" s="508" t="s">
        <v>0</v>
      </c>
      <c r="B7" s="509" t="s">
        <v>462</v>
      </c>
      <c r="C7" s="510">
        <v>29265</v>
      </c>
      <c r="D7" s="510">
        <v>31687</v>
      </c>
      <c r="E7" s="510">
        <v>7531</v>
      </c>
      <c r="F7" s="510">
        <v>4454</v>
      </c>
      <c r="G7" s="510">
        <v>249862</v>
      </c>
      <c r="H7" s="510">
        <v>292617</v>
      </c>
      <c r="I7" s="510">
        <v>10316</v>
      </c>
      <c r="J7" s="510">
        <v>10316</v>
      </c>
      <c r="K7" s="510">
        <v>48000</v>
      </c>
      <c r="L7" s="511">
        <v>48000</v>
      </c>
      <c r="M7" s="512">
        <v>344974</v>
      </c>
      <c r="N7" s="512">
        <v>387074</v>
      </c>
      <c r="O7" s="513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14"/>
      <c r="AC7" s="514"/>
      <c r="AD7" s="514"/>
    </row>
    <row r="8" spans="1:36" s="493" customFormat="1" ht="30" customHeight="1">
      <c r="A8" s="508" t="s">
        <v>1</v>
      </c>
      <c r="B8" s="509" t="s">
        <v>351</v>
      </c>
      <c r="C8" s="510">
        <v>250</v>
      </c>
      <c r="D8" s="510">
        <v>250</v>
      </c>
      <c r="E8" s="510">
        <v>12647</v>
      </c>
      <c r="F8" s="510">
        <v>15678</v>
      </c>
      <c r="G8" s="510">
        <v>72936</v>
      </c>
      <c r="H8" s="510">
        <v>72936</v>
      </c>
      <c r="I8" s="510"/>
      <c r="J8" s="510"/>
      <c r="K8" s="510"/>
      <c r="L8" s="511"/>
      <c r="M8" s="512">
        <v>85833</v>
      </c>
      <c r="N8" s="512">
        <v>88864</v>
      </c>
      <c r="O8" s="513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14"/>
      <c r="AC8" s="514"/>
      <c r="AD8" s="514"/>
    </row>
    <row r="9" spans="1:36" s="493" customFormat="1" ht="30" customHeight="1">
      <c r="A9" s="508" t="s">
        <v>13</v>
      </c>
      <c r="B9" s="509" t="s">
        <v>352</v>
      </c>
      <c r="C9" s="510">
        <v>680</v>
      </c>
      <c r="D9" s="510">
        <v>680</v>
      </c>
      <c r="E9" s="510">
        <v>11542</v>
      </c>
      <c r="F9" s="510">
        <v>11588</v>
      </c>
      <c r="G9" s="510">
        <v>1465</v>
      </c>
      <c r="H9" s="510">
        <v>1465</v>
      </c>
      <c r="I9" s="510"/>
      <c r="J9" s="510"/>
      <c r="K9" s="510"/>
      <c r="L9" s="511"/>
      <c r="M9" s="512">
        <v>13687</v>
      </c>
      <c r="N9" s="512">
        <v>13733</v>
      </c>
      <c r="O9" s="513"/>
      <c r="P9" s="500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4"/>
      <c r="AC9" s="514"/>
      <c r="AD9" s="514"/>
    </row>
    <row r="10" spans="1:36" s="493" customFormat="1" ht="30" customHeight="1" thickBot="1">
      <c r="A10" s="508" t="s">
        <v>15</v>
      </c>
      <c r="B10" s="516" t="s">
        <v>79</v>
      </c>
      <c r="C10" s="510">
        <v>50</v>
      </c>
      <c r="D10" s="510">
        <v>50</v>
      </c>
      <c r="E10" s="510"/>
      <c r="F10" s="510"/>
      <c r="G10" s="510">
        <v>4145</v>
      </c>
      <c r="H10" s="510">
        <v>4844</v>
      </c>
      <c r="I10" s="510"/>
      <c r="J10" s="510"/>
      <c r="K10" s="510">
        <v>1066</v>
      </c>
      <c r="L10" s="511">
        <v>1066</v>
      </c>
      <c r="M10" s="517">
        <v>5261</v>
      </c>
      <c r="N10" s="517">
        <v>5960</v>
      </c>
      <c r="O10" s="518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4"/>
      <c r="AC10" s="514"/>
      <c r="AD10" s="514"/>
    </row>
    <row r="11" spans="1:36" s="493" customFormat="1" ht="36.75" customHeight="1" thickBot="1">
      <c r="A11" s="625" t="s">
        <v>97</v>
      </c>
      <c r="B11" s="626"/>
      <c r="C11" s="519">
        <f t="shared" ref="C11:N11" si="0">SUM(C7:C10)</f>
        <v>30245</v>
      </c>
      <c r="D11" s="519">
        <f t="shared" si="0"/>
        <v>32667</v>
      </c>
      <c r="E11" s="519">
        <f t="shared" si="0"/>
        <v>31720</v>
      </c>
      <c r="F11" s="519">
        <f t="shared" si="0"/>
        <v>31720</v>
      </c>
      <c r="G11" s="519">
        <f t="shared" si="0"/>
        <v>328408</v>
      </c>
      <c r="H11" s="519">
        <f t="shared" si="0"/>
        <v>371862</v>
      </c>
      <c r="I11" s="519">
        <f t="shared" si="0"/>
        <v>10316</v>
      </c>
      <c r="J11" s="519">
        <f t="shared" si="0"/>
        <v>10316</v>
      </c>
      <c r="K11" s="519">
        <f t="shared" si="0"/>
        <v>49066</v>
      </c>
      <c r="L11" s="519">
        <f t="shared" si="0"/>
        <v>49066</v>
      </c>
      <c r="M11" s="520">
        <f t="shared" si="0"/>
        <v>449755</v>
      </c>
      <c r="N11" s="519">
        <f t="shared" si="0"/>
        <v>495631</v>
      </c>
      <c r="O11" s="521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</row>
    <row r="12" spans="1:36" s="493" customFormat="1" ht="15">
      <c r="A12" s="523"/>
      <c r="B12" s="523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</row>
    <row r="13" spans="1:36" s="493" customFormat="1" thickBot="1">
      <c r="A13" s="523"/>
      <c r="B13" s="523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</row>
    <row r="14" spans="1:36" s="493" customFormat="1" thickBot="1">
      <c r="A14" s="614" t="s">
        <v>2</v>
      </c>
      <c r="B14" s="615"/>
      <c r="C14" s="616" t="s">
        <v>123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524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  <c r="AE14" s="497"/>
      <c r="AF14" s="497"/>
      <c r="AG14" s="497"/>
      <c r="AH14" s="497"/>
    </row>
    <row r="15" spans="1:36" s="493" customFormat="1" ht="52.9" customHeight="1">
      <c r="A15" s="618" t="s">
        <v>48</v>
      </c>
      <c r="B15" s="620"/>
      <c r="C15" s="622" t="s">
        <v>152</v>
      </c>
      <c r="D15" s="623"/>
      <c r="E15" s="622" t="s">
        <v>157</v>
      </c>
      <c r="F15" s="623"/>
      <c r="G15" s="622" t="s">
        <v>158</v>
      </c>
      <c r="H15" s="623"/>
      <c r="I15" s="622" t="s">
        <v>356</v>
      </c>
      <c r="J15" s="623"/>
      <c r="K15" s="622" t="s">
        <v>357</v>
      </c>
      <c r="L15" s="623"/>
      <c r="M15" s="622" t="s">
        <v>128</v>
      </c>
      <c r="N15" s="624"/>
      <c r="O15" s="525" t="s">
        <v>155</v>
      </c>
      <c r="P15" s="525" t="s">
        <v>155</v>
      </c>
      <c r="Q15" s="497"/>
      <c r="R15" s="497"/>
      <c r="S15" s="497"/>
      <c r="T15" s="497"/>
      <c r="U15" s="497"/>
      <c r="V15" s="497"/>
      <c r="W15" s="497"/>
      <c r="X15" s="497"/>
      <c r="Y15" s="497"/>
      <c r="Z15" s="497"/>
      <c r="AA15" s="497"/>
    </row>
    <row r="16" spans="1:36" s="493" customFormat="1" ht="30">
      <c r="A16" s="619"/>
      <c r="B16" s="621"/>
      <c r="C16" s="526" t="s">
        <v>19</v>
      </c>
      <c r="D16" s="504" t="s">
        <v>461</v>
      </c>
      <c r="E16" s="504" t="s">
        <v>19</v>
      </c>
      <c r="F16" s="504" t="s">
        <v>461</v>
      </c>
      <c r="G16" s="504" t="s">
        <v>19</v>
      </c>
      <c r="H16" s="504" t="s">
        <v>461</v>
      </c>
      <c r="I16" s="504" t="s">
        <v>19</v>
      </c>
      <c r="J16" s="504" t="s">
        <v>461</v>
      </c>
      <c r="K16" s="504" t="s">
        <v>19</v>
      </c>
      <c r="L16" s="504" t="s">
        <v>461</v>
      </c>
      <c r="M16" s="504" t="s">
        <v>19</v>
      </c>
      <c r="N16" s="504" t="s">
        <v>461</v>
      </c>
      <c r="O16" s="505" t="s">
        <v>19</v>
      </c>
      <c r="P16" s="505" t="s">
        <v>461</v>
      </c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497"/>
    </row>
    <row r="17" spans="1:34" s="493" customFormat="1" ht="15">
      <c r="A17" s="508" t="s">
        <v>0</v>
      </c>
      <c r="B17" s="509" t="s">
        <v>462</v>
      </c>
      <c r="C17" s="527">
        <v>68161</v>
      </c>
      <c r="D17" s="527">
        <v>96278</v>
      </c>
      <c r="E17" s="510">
        <v>15715</v>
      </c>
      <c r="F17" s="510">
        <v>19376</v>
      </c>
      <c r="G17" s="510">
        <v>80051</v>
      </c>
      <c r="H17" s="510">
        <v>87911</v>
      </c>
      <c r="I17" s="510">
        <v>103135</v>
      </c>
      <c r="J17" s="510">
        <v>107535</v>
      </c>
      <c r="K17" s="510">
        <v>69115</v>
      </c>
      <c r="L17" s="510">
        <v>69828</v>
      </c>
      <c r="M17" s="510">
        <v>8797</v>
      </c>
      <c r="N17" s="511">
        <v>6146</v>
      </c>
      <c r="O17" s="528">
        <f t="shared" ref="O17:P20" si="1">C17+E17+G17+I17+K17+M17</f>
        <v>344974</v>
      </c>
      <c r="P17" s="528">
        <f t="shared" si="1"/>
        <v>387074</v>
      </c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</row>
    <row r="18" spans="1:34" s="493" customFormat="1" ht="15">
      <c r="A18" s="508" t="s">
        <v>1</v>
      </c>
      <c r="B18" s="509" t="s">
        <v>351</v>
      </c>
      <c r="C18" s="527">
        <v>57160</v>
      </c>
      <c r="D18" s="527">
        <v>59231</v>
      </c>
      <c r="E18" s="510">
        <v>15617</v>
      </c>
      <c r="F18" s="510">
        <v>16172</v>
      </c>
      <c r="G18" s="510">
        <v>13056</v>
      </c>
      <c r="H18" s="510">
        <v>13461</v>
      </c>
      <c r="I18" s="510"/>
      <c r="J18" s="510"/>
      <c r="K18" s="510"/>
      <c r="L18" s="510"/>
      <c r="M18" s="510"/>
      <c r="N18" s="511"/>
      <c r="O18" s="528">
        <f t="shared" si="1"/>
        <v>85833</v>
      </c>
      <c r="P18" s="528">
        <f t="shared" si="1"/>
        <v>88864</v>
      </c>
      <c r="Q18" s="497"/>
      <c r="R18" s="497"/>
      <c r="S18" s="497"/>
      <c r="T18" s="497"/>
      <c r="U18" s="497"/>
      <c r="V18" s="497"/>
      <c r="W18" s="497"/>
      <c r="X18" s="497"/>
      <c r="Y18" s="497"/>
      <c r="Z18" s="497"/>
      <c r="AA18" s="497"/>
    </row>
    <row r="19" spans="1:34" s="493" customFormat="1" ht="15">
      <c r="A19" s="508" t="s">
        <v>13</v>
      </c>
      <c r="B19" s="509" t="s">
        <v>352</v>
      </c>
      <c r="C19" s="527">
        <v>5622</v>
      </c>
      <c r="D19" s="527">
        <v>5659</v>
      </c>
      <c r="E19" s="510">
        <v>1541</v>
      </c>
      <c r="F19" s="510">
        <v>1550</v>
      </c>
      <c r="G19" s="529">
        <v>6224</v>
      </c>
      <c r="H19" s="529">
        <v>6524</v>
      </c>
      <c r="I19" s="529"/>
      <c r="J19" s="529"/>
      <c r="K19" s="529"/>
      <c r="L19" s="529"/>
      <c r="M19" s="529">
        <v>300</v>
      </c>
      <c r="N19" s="530"/>
      <c r="O19" s="528">
        <f t="shared" si="1"/>
        <v>13687</v>
      </c>
      <c r="P19" s="528">
        <f t="shared" si="1"/>
        <v>13733</v>
      </c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</row>
    <row r="20" spans="1:34" s="493" customFormat="1" ht="16.5" customHeight="1" thickBot="1">
      <c r="A20" s="508" t="s">
        <v>15</v>
      </c>
      <c r="B20" s="516" t="s">
        <v>79</v>
      </c>
      <c r="C20" s="531">
        <v>3446</v>
      </c>
      <c r="D20" s="531">
        <v>3446</v>
      </c>
      <c r="E20" s="529">
        <v>930</v>
      </c>
      <c r="F20" s="529">
        <v>930</v>
      </c>
      <c r="G20" s="529">
        <v>885</v>
      </c>
      <c r="H20" s="529">
        <v>1584</v>
      </c>
      <c r="I20" s="529"/>
      <c r="J20" s="529"/>
      <c r="K20" s="529"/>
      <c r="L20" s="529"/>
      <c r="M20" s="529"/>
      <c r="N20" s="530"/>
      <c r="O20" s="528">
        <f t="shared" si="1"/>
        <v>5261</v>
      </c>
      <c r="P20" s="528">
        <f t="shared" si="1"/>
        <v>5960</v>
      </c>
      <c r="Q20" s="497"/>
      <c r="R20" s="497"/>
      <c r="S20" s="497"/>
      <c r="T20" s="497"/>
      <c r="U20" s="497"/>
      <c r="V20" s="497"/>
      <c r="W20" s="497"/>
      <c r="X20" s="497"/>
      <c r="Y20" s="497"/>
      <c r="Z20" s="497"/>
      <c r="AA20" s="497"/>
    </row>
    <row r="21" spans="1:34" s="493" customFormat="1" ht="24.75" customHeight="1" thickBot="1">
      <c r="A21" s="611" t="s">
        <v>97</v>
      </c>
      <c r="B21" s="612"/>
      <c r="C21" s="532">
        <f t="shared" ref="C21:P21" si="2">SUM(C17:C20)</f>
        <v>134389</v>
      </c>
      <c r="D21" s="519">
        <f t="shared" si="2"/>
        <v>164614</v>
      </c>
      <c r="E21" s="519">
        <f t="shared" si="2"/>
        <v>33803</v>
      </c>
      <c r="F21" s="519">
        <f t="shared" si="2"/>
        <v>38028</v>
      </c>
      <c r="G21" s="519">
        <f t="shared" si="2"/>
        <v>100216</v>
      </c>
      <c r="H21" s="519">
        <f t="shared" si="2"/>
        <v>109480</v>
      </c>
      <c r="I21" s="519">
        <f t="shared" si="2"/>
        <v>103135</v>
      </c>
      <c r="J21" s="519">
        <f t="shared" si="2"/>
        <v>107535</v>
      </c>
      <c r="K21" s="519">
        <f t="shared" si="2"/>
        <v>69115</v>
      </c>
      <c r="L21" s="519">
        <f t="shared" si="2"/>
        <v>69828</v>
      </c>
      <c r="M21" s="519">
        <f t="shared" si="2"/>
        <v>9097</v>
      </c>
      <c r="N21" s="519">
        <f t="shared" si="2"/>
        <v>6146</v>
      </c>
      <c r="O21" s="533">
        <f t="shared" si="2"/>
        <v>449755</v>
      </c>
      <c r="P21" s="533">
        <f t="shared" si="2"/>
        <v>495631</v>
      </c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497"/>
    </row>
    <row r="22" spans="1:34" s="493" customFormat="1" ht="15">
      <c r="A22" s="523"/>
      <c r="B22" s="523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</row>
  </sheetData>
  <mergeCells count="22">
    <mergeCell ref="A1:O1"/>
    <mergeCell ref="A2:N2"/>
    <mergeCell ref="A4:N4"/>
    <mergeCell ref="C5:D5"/>
    <mergeCell ref="E5:F5"/>
    <mergeCell ref="G5:H5"/>
    <mergeCell ref="I5:J5"/>
    <mergeCell ref="K5:L5"/>
    <mergeCell ref="A21:B21"/>
    <mergeCell ref="Y5:AA5"/>
    <mergeCell ref="A14:B14"/>
    <mergeCell ref="C14:P14"/>
    <mergeCell ref="A15:A16"/>
    <mergeCell ref="B15:B16"/>
    <mergeCell ref="C15:D15"/>
    <mergeCell ref="E15:F15"/>
    <mergeCell ref="G15:H15"/>
    <mergeCell ref="I15:J15"/>
    <mergeCell ref="K15:L15"/>
    <mergeCell ref="M15:N15"/>
    <mergeCell ref="A11:B11"/>
    <mergeCell ref="A5:B5"/>
  </mergeCells>
  <pageMargins left="0.31496062992125984" right="0.15748031496062992" top="0.74803149606299213" bottom="0.74803149606299213" header="0.31496062992125984" footer="0.31496062992125984"/>
  <pageSetup paperSize="8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62"/>
  <sheetViews>
    <sheetView tabSelected="1" view="pageBreakPreview" topLeftCell="D13" zoomScale="60" zoomScaleNormal="90" workbookViewId="0">
      <selection activeCell="W61" sqref="W61"/>
    </sheetView>
  </sheetViews>
  <sheetFormatPr defaultRowHeight="12.75"/>
  <cols>
    <col min="1" max="1" width="8.28515625" style="156" customWidth="1"/>
    <col min="2" max="2" width="9.140625" style="156"/>
    <col min="3" max="3" width="41.28515625" style="156" customWidth="1"/>
    <col min="4" max="9" width="9.42578125" style="156" bestFit="1" customWidth="1"/>
    <col min="10" max="10" width="10.140625" style="156" customWidth="1"/>
    <col min="11" max="11" width="10.28515625" style="156" customWidth="1"/>
    <col min="12" max="12" width="8.28515625" style="316" bestFit="1" customWidth="1"/>
    <col min="13" max="13" width="9.42578125" style="156" bestFit="1" customWidth="1"/>
    <col min="14" max="19" width="9.42578125" bestFit="1" customWidth="1"/>
    <col min="20" max="20" width="9.28515625" bestFit="1" customWidth="1"/>
  </cols>
  <sheetData>
    <row r="1" spans="1:31" ht="15.75">
      <c r="A1" s="581"/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261"/>
      <c r="N1" s="261"/>
      <c r="O1" s="261"/>
    </row>
    <row r="2" spans="1:31" ht="33.75" customHeight="1">
      <c r="A2" s="646" t="s">
        <v>358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472"/>
      <c r="W2" s="472"/>
      <c r="X2" s="472"/>
      <c r="Y2" s="472"/>
      <c r="Z2" s="472"/>
      <c r="AA2" s="472"/>
      <c r="AB2" s="472"/>
      <c r="AC2" s="472"/>
      <c r="AD2" s="472"/>
      <c r="AE2" s="534"/>
    </row>
    <row r="3" spans="1:31" ht="16.5" thickBot="1">
      <c r="A3" s="476"/>
      <c r="B3" s="288"/>
      <c r="C3" s="288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90"/>
      <c r="Z3" s="290"/>
      <c r="AA3" s="290"/>
      <c r="AB3" s="314"/>
      <c r="AC3" s="476"/>
    </row>
    <row r="4" spans="1:31" ht="21" customHeight="1">
      <c r="A4" s="640" t="s">
        <v>154</v>
      </c>
      <c r="B4" s="642" t="s">
        <v>127</v>
      </c>
      <c r="C4" s="644" t="s">
        <v>99</v>
      </c>
      <c r="D4" s="647" t="s">
        <v>153</v>
      </c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9"/>
      <c r="R4" s="650" t="s">
        <v>97</v>
      </c>
      <c r="S4" s="650" t="s">
        <v>97</v>
      </c>
      <c r="T4" s="633" t="s">
        <v>463</v>
      </c>
      <c r="U4" s="634"/>
    </row>
    <row r="5" spans="1:31" ht="94.5" customHeight="1" thickBot="1">
      <c r="A5" s="641"/>
      <c r="B5" s="643"/>
      <c r="C5" s="645"/>
      <c r="D5" s="637" t="s">
        <v>160</v>
      </c>
      <c r="E5" s="638"/>
      <c r="F5" s="637" t="s">
        <v>161</v>
      </c>
      <c r="G5" s="639"/>
      <c r="H5" s="637" t="s">
        <v>162</v>
      </c>
      <c r="I5" s="639"/>
      <c r="J5" s="637" t="s">
        <v>359</v>
      </c>
      <c r="K5" s="639"/>
      <c r="L5" s="637" t="s">
        <v>360</v>
      </c>
      <c r="M5" s="639"/>
      <c r="N5" s="637" t="s">
        <v>163</v>
      </c>
      <c r="O5" s="639"/>
      <c r="P5" s="637" t="s">
        <v>204</v>
      </c>
      <c r="Q5" s="639"/>
      <c r="R5" s="651"/>
      <c r="S5" s="651"/>
      <c r="T5" s="635"/>
      <c r="U5" s="636"/>
    </row>
    <row r="6" spans="1:31" ht="30" customHeight="1" thickBot="1">
      <c r="A6" s="535"/>
      <c r="B6" s="536"/>
      <c r="C6" s="536"/>
      <c r="D6" s="537" t="s">
        <v>464</v>
      </c>
      <c r="E6" s="538" t="s">
        <v>465</v>
      </c>
      <c r="F6" s="537" t="s">
        <v>464</v>
      </c>
      <c r="G6" s="538" t="s">
        <v>465</v>
      </c>
      <c r="H6" s="537" t="s">
        <v>464</v>
      </c>
      <c r="I6" s="538" t="s">
        <v>465</v>
      </c>
      <c r="J6" s="537" t="s">
        <v>464</v>
      </c>
      <c r="K6" s="538" t="s">
        <v>465</v>
      </c>
      <c r="L6" s="537" t="s">
        <v>464</v>
      </c>
      <c r="M6" s="538" t="s">
        <v>465</v>
      </c>
      <c r="N6" s="537" t="s">
        <v>464</v>
      </c>
      <c r="O6" s="538" t="s">
        <v>465</v>
      </c>
      <c r="P6" s="537" t="s">
        <v>464</v>
      </c>
      <c r="Q6" s="538" t="s">
        <v>465</v>
      </c>
      <c r="R6" s="537" t="s">
        <v>464</v>
      </c>
      <c r="S6" s="538" t="s">
        <v>465</v>
      </c>
      <c r="T6" s="537" t="s">
        <v>464</v>
      </c>
      <c r="U6" s="539" t="s">
        <v>465</v>
      </c>
    </row>
    <row r="7" spans="1:31" ht="15.75">
      <c r="A7" s="652" t="s">
        <v>0</v>
      </c>
      <c r="B7" s="365">
        <v>522000</v>
      </c>
      <c r="C7" s="301" t="s">
        <v>129</v>
      </c>
      <c r="D7" s="173"/>
      <c r="E7" s="540"/>
      <c r="F7" s="174"/>
      <c r="G7" s="174"/>
      <c r="H7" s="174">
        <v>2905</v>
      </c>
      <c r="I7" s="174">
        <v>2905</v>
      </c>
      <c r="J7" s="174"/>
      <c r="K7" s="174"/>
      <c r="L7" s="174"/>
      <c r="M7" s="541"/>
      <c r="N7" s="171"/>
      <c r="O7" s="172"/>
      <c r="P7" s="171"/>
      <c r="Q7" s="172"/>
      <c r="R7" s="181">
        <f t="shared" ref="R7:S31" si="0">D7+F7+H7+J7+L7+N7+P7</f>
        <v>2905</v>
      </c>
      <c r="S7" s="542">
        <f t="shared" si="0"/>
        <v>2905</v>
      </c>
      <c r="T7" s="299"/>
      <c r="U7" s="299"/>
    </row>
    <row r="8" spans="1:31" ht="15.75">
      <c r="A8" s="652"/>
      <c r="B8" s="292">
        <v>680001</v>
      </c>
      <c r="C8" s="175" t="s">
        <v>130</v>
      </c>
      <c r="D8" s="170"/>
      <c r="E8" s="179"/>
      <c r="F8" s="171"/>
      <c r="G8" s="171"/>
      <c r="H8" s="171">
        <v>9435</v>
      </c>
      <c r="I8" s="171">
        <v>9435</v>
      </c>
      <c r="J8" s="171"/>
      <c r="K8" s="171"/>
      <c r="L8" s="171"/>
      <c r="M8" s="172"/>
      <c r="N8" s="171"/>
      <c r="O8" s="172"/>
      <c r="P8" s="171">
        <v>1675</v>
      </c>
      <c r="Q8" s="172">
        <v>1675</v>
      </c>
      <c r="R8" s="183">
        <f t="shared" si="0"/>
        <v>11110</v>
      </c>
      <c r="S8" s="542">
        <f t="shared" si="0"/>
        <v>11110</v>
      </c>
      <c r="T8" s="300"/>
      <c r="U8" s="300"/>
    </row>
    <row r="9" spans="1:31" ht="15.75">
      <c r="A9" s="652"/>
      <c r="B9" s="654">
        <v>841403</v>
      </c>
      <c r="C9" s="175" t="s">
        <v>131</v>
      </c>
      <c r="D9" s="170">
        <v>8967</v>
      </c>
      <c r="E9" s="179">
        <v>9245</v>
      </c>
      <c r="F9" s="171">
        <v>2421</v>
      </c>
      <c r="G9" s="171">
        <v>2489</v>
      </c>
      <c r="H9" s="171">
        <v>14322</v>
      </c>
      <c r="I9" s="171">
        <v>20633</v>
      </c>
      <c r="J9" s="171">
        <v>1235</v>
      </c>
      <c r="K9" s="171">
        <v>3743</v>
      </c>
      <c r="L9" s="171"/>
      <c r="M9" s="172"/>
      <c r="N9" s="171">
        <v>4087</v>
      </c>
      <c r="O9" s="172">
        <v>1500</v>
      </c>
      <c r="P9" s="171">
        <v>100</v>
      </c>
      <c r="Q9" s="172">
        <v>100</v>
      </c>
      <c r="R9" s="183">
        <f t="shared" si="0"/>
        <v>31132</v>
      </c>
      <c r="S9" s="542">
        <f t="shared" si="0"/>
        <v>37710</v>
      </c>
      <c r="T9" s="300">
        <v>6</v>
      </c>
      <c r="U9" s="300">
        <v>6</v>
      </c>
    </row>
    <row r="10" spans="1:31" ht="15.75">
      <c r="A10" s="652"/>
      <c r="B10" s="654"/>
      <c r="C10" s="291" t="s">
        <v>132</v>
      </c>
      <c r="D10" s="170">
        <v>1652</v>
      </c>
      <c r="E10" s="179">
        <v>1652</v>
      </c>
      <c r="F10" s="171">
        <v>446</v>
      </c>
      <c r="G10" s="171">
        <v>446</v>
      </c>
      <c r="H10" s="171">
        <v>1715</v>
      </c>
      <c r="I10" s="171">
        <v>1715</v>
      </c>
      <c r="J10" s="171"/>
      <c r="K10" s="171"/>
      <c r="L10" s="171"/>
      <c r="M10" s="172"/>
      <c r="N10" s="171"/>
      <c r="O10" s="172"/>
      <c r="P10" s="171"/>
      <c r="Q10" s="172"/>
      <c r="R10" s="183">
        <f t="shared" si="0"/>
        <v>3813</v>
      </c>
      <c r="S10" s="542">
        <f t="shared" si="0"/>
        <v>3813</v>
      </c>
      <c r="T10" s="300">
        <v>1</v>
      </c>
      <c r="U10" s="300">
        <v>1</v>
      </c>
    </row>
    <row r="11" spans="1:31" ht="15.75">
      <c r="A11" s="652"/>
      <c r="B11" s="654"/>
      <c r="C11" s="291" t="s">
        <v>361</v>
      </c>
      <c r="D11" s="170">
        <v>1059</v>
      </c>
      <c r="E11" s="179">
        <v>1185</v>
      </c>
      <c r="F11" s="171">
        <v>286</v>
      </c>
      <c r="G11" s="171">
        <v>286</v>
      </c>
      <c r="H11" s="171">
        <v>858</v>
      </c>
      <c r="I11" s="171">
        <v>858</v>
      </c>
      <c r="J11" s="171"/>
      <c r="K11" s="171"/>
      <c r="L11" s="171"/>
      <c r="M11" s="172"/>
      <c r="N11" s="171"/>
      <c r="O11" s="172"/>
      <c r="P11" s="171"/>
      <c r="Q11" s="172"/>
      <c r="R11" s="183">
        <f t="shared" si="0"/>
        <v>2203</v>
      </c>
      <c r="S11" s="542">
        <f t="shared" si="0"/>
        <v>2329</v>
      </c>
      <c r="T11" s="300">
        <v>1</v>
      </c>
      <c r="U11" s="300">
        <v>1</v>
      </c>
    </row>
    <row r="12" spans="1:31" ht="15.75">
      <c r="A12" s="652"/>
      <c r="B12" s="654"/>
      <c r="C12" s="291" t="s">
        <v>205</v>
      </c>
      <c r="D12" s="170"/>
      <c r="E12" s="179"/>
      <c r="F12" s="171"/>
      <c r="G12" s="171"/>
      <c r="H12" s="171">
        <v>70</v>
      </c>
      <c r="I12" s="171">
        <v>70</v>
      </c>
      <c r="J12" s="171"/>
      <c r="K12" s="171"/>
      <c r="L12" s="171"/>
      <c r="M12" s="172"/>
      <c r="N12" s="171"/>
      <c r="O12" s="172"/>
      <c r="P12" s="171"/>
      <c r="Q12" s="172"/>
      <c r="R12" s="183">
        <f t="shared" si="0"/>
        <v>70</v>
      </c>
      <c r="S12" s="542">
        <f t="shared" si="0"/>
        <v>70</v>
      </c>
      <c r="T12" s="300"/>
      <c r="U12" s="300"/>
    </row>
    <row r="13" spans="1:31" ht="15.75">
      <c r="A13" s="652"/>
      <c r="B13" s="473">
        <v>841126</v>
      </c>
      <c r="C13" s="291" t="s">
        <v>217</v>
      </c>
      <c r="D13" s="170">
        <v>13249</v>
      </c>
      <c r="E13" s="179">
        <v>13249</v>
      </c>
      <c r="F13" s="171">
        <v>3590</v>
      </c>
      <c r="G13" s="171">
        <v>6985</v>
      </c>
      <c r="H13" s="171"/>
      <c r="I13" s="171"/>
      <c r="J13" s="171"/>
      <c r="K13" s="171"/>
      <c r="L13" s="171"/>
      <c r="M13" s="172"/>
      <c r="N13" s="171"/>
      <c r="O13" s="172"/>
      <c r="P13" s="171"/>
      <c r="Q13" s="172"/>
      <c r="R13" s="183">
        <f t="shared" si="0"/>
        <v>16839</v>
      </c>
      <c r="S13" s="542">
        <f t="shared" si="0"/>
        <v>20234</v>
      </c>
      <c r="T13" s="300">
        <v>1</v>
      </c>
      <c r="U13" s="300">
        <v>1</v>
      </c>
    </row>
    <row r="14" spans="1:31" ht="15.75">
      <c r="A14" s="652"/>
      <c r="B14" s="292">
        <v>890441</v>
      </c>
      <c r="C14" s="291" t="s">
        <v>88</v>
      </c>
      <c r="D14" s="170">
        <v>19472</v>
      </c>
      <c r="E14" s="179">
        <v>46537</v>
      </c>
      <c r="F14" s="171">
        <v>2628</v>
      </c>
      <c r="G14" s="171">
        <v>2761</v>
      </c>
      <c r="H14" s="171"/>
      <c r="I14" s="171">
        <v>1549</v>
      </c>
      <c r="J14" s="171"/>
      <c r="K14" s="171"/>
      <c r="L14" s="171"/>
      <c r="M14" s="172"/>
      <c r="N14" s="171"/>
      <c r="O14" s="172"/>
      <c r="P14" s="171"/>
      <c r="Q14" s="172">
        <v>153</v>
      </c>
      <c r="R14" s="183">
        <f t="shared" si="0"/>
        <v>22100</v>
      </c>
      <c r="S14" s="542">
        <f t="shared" si="0"/>
        <v>51000</v>
      </c>
      <c r="T14" s="300"/>
      <c r="U14" s="300"/>
    </row>
    <row r="15" spans="1:31" ht="15.75">
      <c r="A15" s="652"/>
      <c r="B15" s="292">
        <v>562913</v>
      </c>
      <c r="C15" s="291" t="s">
        <v>218</v>
      </c>
      <c r="D15" s="170">
        <v>14290</v>
      </c>
      <c r="E15" s="179">
        <v>14785</v>
      </c>
      <c r="F15" s="171">
        <v>3858</v>
      </c>
      <c r="G15" s="171">
        <v>3858</v>
      </c>
      <c r="H15" s="171">
        <v>38071</v>
      </c>
      <c r="I15" s="171">
        <v>38071</v>
      </c>
      <c r="J15" s="171">
        <v>851</v>
      </c>
      <c r="K15" s="171">
        <v>851</v>
      </c>
      <c r="L15" s="171"/>
      <c r="M15" s="172"/>
      <c r="N15" s="171"/>
      <c r="O15" s="172"/>
      <c r="P15" s="171">
        <v>1250</v>
      </c>
      <c r="Q15" s="172">
        <v>1250</v>
      </c>
      <c r="R15" s="183">
        <f t="shared" si="0"/>
        <v>58320</v>
      </c>
      <c r="S15" s="542">
        <f t="shared" si="0"/>
        <v>58815</v>
      </c>
      <c r="T15" s="300">
        <v>10</v>
      </c>
      <c r="U15" s="300">
        <v>10</v>
      </c>
    </row>
    <row r="16" spans="1:31" ht="15.75">
      <c r="A16" s="652"/>
      <c r="B16" s="292">
        <v>360000</v>
      </c>
      <c r="C16" s="291" t="s">
        <v>133</v>
      </c>
      <c r="D16" s="170"/>
      <c r="E16" s="179"/>
      <c r="F16" s="171"/>
      <c r="G16" s="171"/>
      <c r="H16" s="171">
        <v>290</v>
      </c>
      <c r="I16" s="171">
        <v>290</v>
      </c>
      <c r="J16" s="171"/>
      <c r="K16" s="171"/>
      <c r="L16" s="171"/>
      <c r="M16" s="172"/>
      <c r="N16" s="171">
        <v>4710</v>
      </c>
      <c r="O16" s="172">
        <v>4646</v>
      </c>
      <c r="P16" s="171"/>
      <c r="Q16" s="172"/>
      <c r="R16" s="183">
        <f t="shared" si="0"/>
        <v>5000</v>
      </c>
      <c r="S16" s="542">
        <f t="shared" si="0"/>
        <v>4936</v>
      </c>
      <c r="T16" s="300"/>
      <c r="U16" s="300"/>
    </row>
    <row r="17" spans="1:21" ht="15.75">
      <c r="A17" s="652"/>
      <c r="B17" s="292">
        <v>960302</v>
      </c>
      <c r="C17" s="291" t="s">
        <v>134</v>
      </c>
      <c r="D17" s="170"/>
      <c r="E17" s="179"/>
      <c r="F17" s="171"/>
      <c r="G17" s="171"/>
      <c r="H17" s="171">
        <v>1205</v>
      </c>
      <c r="I17" s="171">
        <v>1205</v>
      </c>
      <c r="J17" s="171"/>
      <c r="K17" s="171"/>
      <c r="L17" s="171"/>
      <c r="M17" s="172"/>
      <c r="N17" s="171"/>
      <c r="O17" s="172"/>
      <c r="P17" s="171"/>
      <c r="Q17" s="172"/>
      <c r="R17" s="183">
        <f t="shared" si="0"/>
        <v>1205</v>
      </c>
      <c r="S17" s="542">
        <f t="shared" si="0"/>
        <v>1205</v>
      </c>
      <c r="T17" s="300"/>
      <c r="U17" s="300"/>
    </row>
    <row r="18" spans="1:21" ht="15.75">
      <c r="A18" s="652"/>
      <c r="B18" s="292">
        <v>841402</v>
      </c>
      <c r="C18" s="291" t="s">
        <v>135</v>
      </c>
      <c r="D18" s="170"/>
      <c r="E18" s="179"/>
      <c r="F18" s="171"/>
      <c r="G18" s="171"/>
      <c r="H18" s="171">
        <v>5522</v>
      </c>
      <c r="I18" s="171">
        <v>5522</v>
      </c>
      <c r="J18" s="171"/>
      <c r="K18" s="171"/>
      <c r="L18" s="171"/>
      <c r="M18" s="172"/>
      <c r="N18" s="171"/>
      <c r="O18" s="172"/>
      <c r="P18" s="171"/>
      <c r="Q18" s="172"/>
      <c r="R18" s="183">
        <f t="shared" si="0"/>
        <v>5522</v>
      </c>
      <c r="S18" s="542">
        <f t="shared" si="0"/>
        <v>5522</v>
      </c>
      <c r="T18" s="300"/>
      <c r="U18" s="300"/>
    </row>
    <row r="19" spans="1:21" ht="15.75">
      <c r="A19" s="652"/>
      <c r="B19" s="292">
        <v>869041</v>
      </c>
      <c r="C19" s="291" t="s">
        <v>109</v>
      </c>
      <c r="D19" s="170">
        <v>7962</v>
      </c>
      <c r="E19" s="179">
        <v>8115</v>
      </c>
      <c r="F19" s="171">
        <v>2101</v>
      </c>
      <c r="G19" s="171">
        <v>2166</v>
      </c>
      <c r="H19" s="171">
        <v>1353</v>
      </c>
      <c r="I19" s="171">
        <v>1353</v>
      </c>
      <c r="J19" s="171"/>
      <c r="K19" s="171"/>
      <c r="L19" s="171"/>
      <c r="M19" s="172"/>
      <c r="N19" s="171"/>
      <c r="O19" s="172"/>
      <c r="P19" s="171">
        <v>100</v>
      </c>
      <c r="Q19" s="172">
        <v>100</v>
      </c>
      <c r="R19" s="183">
        <f t="shared" si="0"/>
        <v>11516</v>
      </c>
      <c r="S19" s="542">
        <f t="shared" si="0"/>
        <v>11734</v>
      </c>
      <c r="T19" s="300">
        <v>3</v>
      </c>
      <c r="U19" s="300">
        <v>3</v>
      </c>
    </row>
    <row r="20" spans="1:21" ht="15.75">
      <c r="A20" s="652"/>
      <c r="B20" s="292">
        <v>862101</v>
      </c>
      <c r="C20" s="291" t="s">
        <v>136</v>
      </c>
      <c r="D20" s="170"/>
      <c r="E20" s="179"/>
      <c r="F20" s="171"/>
      <c r="G20" s="171"/>
      <c r="H20" s="171">
        <v>1848</v>
      </c>
      <c r="I20" s="171">
        <v>1848</v>
      </c>
      <c r="J20" s="171">
        <v>100</v>
      </c>
      <c r="K20" s="171">
        <v>100</v>
      </c>
      <c r="L20" s="171"/>
      <c r="M20" s="172"/>
      <c r="N20" s="171"/>
      <c r="O20" s="172"/>
      <c r="P20" s="171"/>
      <c r="Q20" s="172"/>
      <c r="R20" s="183">
        <f t="shared" si="0"/>
        <v>1948</v>
      </c>
      <c r="S20" s="542">
        <f t="shared" si="0"/>
        <v>1948</v>
      </c>
      <c r="T20" s="300"/>
      <c r="U20" s="300"/>
    </row>
    <row r="21" spans="1:21" ht="15.75">
      <c r="A21" s="652"/>
      <c r="B21" s="292">
        <v>381103</v>
      </c>
      <c r="C21" s="291" t="s">
        <v>137</v>
      </c>
      <c r="D21" s="170"/>
      <c r="E21" s="179"/>
      <c r="F21" s="171"/>
      <c r="G21" s="171"/>
      <c r="H21" s="171"/>
      <c r="I21" s="171"/>
      <c r="J21" s="171"/>
      <c r="K21" s="171"/>
      <c r="L21" s="171"/>
      <c r="M21" s="172"/>
      <c r="N21" s="171"/>
      <c r="O21" s="172"/>
      <c r="P21" s="171"/>
      <c r="Q21" s="172"/>
      <c r="R21" s="183">
        <f t="shared" si="0"/>
        <v>0</v>
      </c>
      <c r="S21" s="542">
        <f t="shared" si="0"/>
        <v>0</v>
      </c>
      <c r="T21" s="300"/>
      <c r="U21" s="300"/>
    </row>
    <row r="22" spans="1:21" ht="15.75">
      <c r="A22" s="652"/>
      <c r="B22" s="292">
        <v>882113</v>
      </c>
      <c r="C22" s="175" t="s">
        <v>141</v>
      </c>
      <c r="D22" s="170"/>
      <c r="E22" s="179"/>
      <c r="F22" s="171"/>
      <c r="G22" s="171"/>
      <c r="H22" s="171">
        <v>20</v>
      </c>
      <c r="I22" s="171">
        <v>20</v>
      </c>
      <c r="J22" s="171"/>
      <c r="K22" s="179"/>
      <c r="L22" s="179">
        <v>12000</v>
      </c>
      <c r="M22" s="543">
        <v>12000</v>
      </c>
      <c r="N22" s="171"/>
      <c r="O22" s="172"/>
      <c r="P22" s="171"/>
      <c r="Q22" s="172"/>
      <c r="R22" s="183">
        <f t="shared" si="0"/>
        <v>12020</v>
      </c>
      <c r="S22" s="542">
        <f t="shared" si="0"/>
        <v>12020</v>
      </c>
      <c r="T22" s="300"/>
      <c r="U22" s="300"/>
    </row>
    <row r="23" spans="1:21" ht="15.75">
      <c r="A23" s="652"/>
      <c r="B23" s="655">
        <v>882111</v>
      </c>
      <c r="C23" s="175" t="s">
        <v>87</v>
      </c>
      <c r="D23" s="170"/>
      <c r="E23" s="179"/>
      <c r="F23" s="171"/>
      <c r="G23" s="171"/>
      <c r="H23" s="171">
        <v>10</v>
      </c>
      <c r="I23" s="171">
        <v>10</v>
      </c>
      <c r="J23" s="171"/>
      <c r="K23" s="179"/>
      <c r="L23" s="179">
        <v>4436</v>
      </c>
      <c r="M23" s="543">
        <v>4436</v>
      </c>
      <c r="N23" s="171"/>
      <c r="O23" s="172"/>
      <c r="P23" s="171"/>
      <c r="Q23" s="172"/>
      <c r="R23" s="183">
        <f t="shared" si="0"/>
        <v>4446</v>
      </c>
      <c r="S23" s="542">
        <f t="shared" si="0"/>
        <v>4446</v>
      </c>
      <c r="T23" s="300"/>
      <c r="U23" s="300"/>
    </row>
    <row r="24" spans="1:21" ht="15.75">
      <c r="A24" s="652"/>
      <c r="B24" s="655"/>
      <c r="C24" s="175" t="s">
        <v>219</v>
      </c>
      <c r="D24" s="170"/>
      <c r="E24" s="179"/>
      <c r="F24" s="171"/>
      <c r="G24" s="171"/>
      <c r="H24" s="171">
        <v>560</v>
      </c>
      <c r="I24" s="171">
        <v>560</v>
      </c>
      <c r="J24" s="171"/>
      <c r="K24" s="179"/>
      <c r="L24" s="179">
        <v>45000</v>
      </c>
      <c r="M24" s="543">
        <v>45000</v>
      </c>
      <c r="N24" s="171"/>
      <c r="O24" s="172"/>
      <c r="P24" s="171"/>
      <c r="Q24" s="172"/>
      <c r="R24" s="183">
        <f t="shared" si="0"/>
        <v>45560</v>
      </c>
      <c r="S24" s="542">
        <f t="shared" si="0"/>
        <v>45560</v>
      </c>
      <c r="T24" s="300"/>
      <c r="U24" s="300"/>
    </row>
    <row r="25" spans="1:21" ht="15.75">
      <c r="A25" s="652"/>
      <c r="B25" s="292">
        <v>882122</v>
      </c>
      <c r="C25" s="175" t="s">
        <v>144</v>
      </c>
      <c r="D25" s="170"/>
      <c r="E25" s="179"/>
      <c r="F25" s="171"/>
      <c r="G25" s="171"/>
      <c r="H25" s="171"/>
      <c r="I25" s="172"/>
      <c r="J25" s="172"/>
      <c r="K25" s="172"/>
      <c r="L25" s="171">
        <v>700</v>
      </c>
      <c r="M25" s="172">
        <v>700</v>
      </c>
      <c r="N25" s="171"/>
      <c r="O25" s="172"/>
      <c r="P25" s="171"/>
      <c r="Q25" s="172"/>
      <c r="R25" s="183">
        <f t="shared" si="0"/>
        <v>700</v>
      </c>
      <c r="S25" s="542">
        <f t="shared" si="0"/>
        <v>700</v>
      </c>
      <c r="T25" s="300"/>
      <c r="U25" s="300"/>
    </row>
    <row r="26" spans="1:21" ht="18.75" customHeight="1">
      <c r="A26" s="652"/>
      <c r="B26" s="292">
        <v>882123</v>
      </c>
      <c r="C26" s="175" t="s">
        <v>145</v>
      </c>
      <c r="D26" s="170"/>
      <c r="E26" s="179"/>
      <c r="F26" s="171"/>
      <c r="G26" s="171"/>
      <c r="H26" s="171"/>
      <c r="I26" s="172"/>
      <c r="J26" s="172"/>
      <c r="K26" s="172"/>
      <c r="L26" s="171">
        <v>150</v>
      </c>
      <c r="M26" s="172">
        <v>150</v>
      </c>
      <c r="N26" s="171"/>
      <c r="O26" s="172"/>
      <c r="P26" s="171"/>
      <c r="Q26" s="172"/>
      <c r="R26" s="183">
        <f t="shared" si="0"/>
        <v>150</v>
      </c>
      <c r="S26" s="542">
        <f t="shared" si="0"/>
        <v>150</v>
      </c>
      <c r="T26" s="300"/>
      <c r="U26" s="300"/>
    </row>
    <row r="27" spans="1:21" ht="15.75">
      <c r="A27" s="652"/>
      <c r="B27" s="292">
        <v>882202</v>
      </c>
      <c r="C27" s="175" t="s">
        <v>146</v>
      </c>
      <c r="D27" s="170"/>
      <c r="E27" s="179"/>
      <c r="F27" s="171"/>
      <c r="G27" s="171"/>
      <c r="H27" s="171"/>
      <c r="I27" s="172"/>
      <c r="J27" s="172"/>
      <c r="K27" s="172"/>
      <c r="L27" s="171">
        <v>400</v>
      </c>
      <c r="M27" s="172">
        <v>400</v>
      </c>
      <c r="N27" s="171"/>
      <c r="O27" s="172"/>
      <c r="P27" s="171"/>
      <c r="Q27" s="172"/>
      <c r="R27" s="183">
        <f t="shared" si="0"/>
        <v>400</v>
      </c>
      <c r="S27" s="542">
        <f t="shared" si="0"/>
        <v>400</v>
      </c>
      <c r="T27" s="300"/>
      <c r="U27" s="300"/>
    </row>
    <row r="28" spans="1:21" ht="15.75">
      <c r="A28" s="652"/>
      <c r="B28" s="292">
        <v>882203</v>
      </c>
      <c r="C28" s="175" t="s">
        <v>147</v>
      </c>
      <c r="D28" s="170"/>
      <c r="E28" s="179"/>
      <c r="F28" s="171"/>
      <c r="G28" s="171"/>
      <c r="H28" s="171"/>
      <c r="I28" s="172"/>
      <c r="J28" s="172"/>
      <c r="K28" s="172"/>
      <c r="L28" s="171">
        <v>200</v>
      </c>
      <c r="M28" s="172">
        <v>200</v>
      </c>
      <c r="N28" s="171"/>
      <c r="O28" s="172"/>
      <c r="P28" s="171"/>
      <c r="Q28" s="172"/>
      <c r="R28" s="183">
        <f t="shared" si="0"/>
        <v>200</v>
      </c>
      <c r="S28" s="542">
        <f t="shared" si="0"/>
        <v>200</v>
      </c>
      <c r="T28" s="300"/>
      <c r="U28" s="300"/>
    </row>
    <row r="29" spans="1:21" ht="15.75">
      <c r="A29" s="652"/>
      <c r="B29" s="292">
        <v>882119</v>
      </c>
      <c r="C29" s="175" t="s">
        <v>148</v>
      </c>
      <c r="D29" s="170"/>
      <c r="E29" s="179"/>
      <c r="F29" s="171"/>
      <c r="G29" s="171"/>
      <c r="H29" s="171"/>
      <c r="I29" s="172"/>
      <c r="J29" s="172"/>
      <c r="K29" s="172"/>
      <c r="L29" s="171">
        <v>400</v>
      </c>
      <c r="M29" s="172">
        <v>400</v>
      </c>
      <c r="N29" s="171"/>
      <c r="O29" s="172"/>
      <c r="P29" s="171"/>
      <c r="Q29" s="172"/>
      <c r="R29" s="183">
        <f t="shared" si="0"/>
        <v>400</v>
      </c>
      <c r="S29" s="542">
        <f t="shared" si="0"/>
        <v>400</v>
      </c>
      <c r="T29" s="300"/>
      <c r="U29" s="300"/>
    </row>
    <row r="30" spans="1:21" ht="15.75">
      <c r="A30" s="652"/>
      <c r="B30" s="292">
        <v>8419139</v>
      </c>
      <c r="C30" s="175" t="s">
        <v>362</v>
      </c>
      <c r="D30" s="170"/>
      <c r="E30" s="179"/>
      <c r="F30" s="171"/>
      <c r="G30" s="171"/>
      <c r="H30" s="171"/>
      <c r="I30" s="172"/>
      <c r="J30" s="172">
        <v>71109</v>
      </c>
      <c r="K30" s="172">
        <v>71685</v>
      </c>
      <c r="L30" s="171"/>
      <c r="M30" s="172"/>
      <c r="N30" s="171"/>
      <c r="O30" s="172"/>
      <c r="P30" s="171"/>
      <c r="Q30" s="172"/>
      <c r="R30" s="183">
        <f t="shared" si="0"/>
        <v>71109</v>
      </c>
      <c r="S30" s="542">
        <f t="shared" si="0"/>
        <v>71685</v>
      </c>
      <c r="T30" s="300"/>
      <c r="U30" s="300"/>
    </row>
    <row r="31" spans="1:21" ht="15.75">
      <c r="A31" s="652"/>
      <c r="B31" s="292">
        <v>8419139</v>
      </c>
      <c r="C31" s="175" t="s">
        <v>363</v>
      </c>
      <c r="D31" s="170"/>
      <c r="E31" s="179"/>
      <c r="F31" s="171"/>
      <c r="G31" s="171"/>
      <c r="H31" s="171"/>
      <c r="I31" s="172"/>
      <c r="J31" s="172">
        <v>28640</v>
      </c>
      <c r="K31" s="172">
        <v>29946</v>
      </c>
      <c r="L31" s="171"/>
      <c r="M31" s="172"/>
      <c r="N31" s="171"/>
      <c r="O31" s="172"/>
      <c r="P31" s="171"/>
      <c r="Q31" s="172"/>
      <c r="R31" s="183">
        <f t="shared" si="0"/>
        <v>28640</v>
      </c>
      <c r="S31" s="542">
        <f t="shared" si="0"/>
        <v>29946</v>
      </c>
      <c r="T31" s="300"/>
      <c r="U31" s="300"/>
    </row>
    <row r="32" spans="1:21" ht="15.75">
      <c r="A32" s="652"/>
      <c r="B32" s="292">
        <v>16010</v>
      </c>
      <c r="C32" s="175" t="s">
        <v>466</v>
      </c>
      <c r="D32" s="544"/>
      <c r="E32" s="545"/>
      <c r="F32" s="546"/>
      <c r="G32" s="546"/>
      <c r="H32" s="546"/>
      <c r="I32" s="547"/>
      <c r="J32" s="547"/>
      <c r="K32" s="547"/>
      <c r="L32" s="546"/>
      <c r="M32" s="547"/>
      <c r="N32" s="546"/>
      <c r="O32" s="547"/>
      <c r="P32" s="546"/>
      <c r="Q32" s="547"/>
      <c r="R32" s="183"/>
      <c r="S32" s="542"/>
      <c r="T32" s="300"/>
      <c r="U32" s="300"/>
    </row>
    <row r="33" spans="1:21" ht="15.75">
      <c r="A33" s="652"/>
      <c r="B33" s="292">
        <v>882117</v>
      </c>
      <c r="C33" s="175" t="s">
        <v>149</v>
      </c>
      <c r="D33" s="544"/>
      <c r="E33" s="545"/>
      <c r="F33" s="546"/>
      <c r="G33" s="546"/>
      <c r="H33" s="546"/>
      <c r="I33" s="547"/>
      <c r="J33" s="547"/>
      <c r="K33" s="547"/>
      <c r="L33" s="546">
        <v>3100</v>
      </c>
      <c r="M33" s="547">
        <v>3813</v>
      </c>
      <c r="N33" s="546"/>
      <c r="O33" s="547"/>
      <c r="P33" s="546"/>
      <c r="Q33" s="547"/>
      <c r="R33" s="183">
        <f>D33+F33+H33+J33+L33+N33+P33</f>
        <v>3100</v>
      </c>
      <c r="S33" s="542">
        <f>E33+G33+I33+K33+M33+O33+Q33</f>
        <v>3813</v>
      </c>
      <c r="T33" s="300"/>
      <c r="U33" s="300"/>
    </row>
    <row r="34" spans="1:21" ht="15.75">
      <c r="A34" s="652"/>
      <c r="B34" s="306" t="s">
        <v>198</v>
      </c>
      <c r="C34" s="307"/>
      <c r="D34" s="303">
        <f>SUM(D7:D33)</f>
        <v>66651</v>
      </c>
      <c r="E34" s="304">
        <f t="shared" ref="E34:H34" si="1">SUM(E7:E33)</f>
        <v>94768</v>
      </c>
      <c r="F34" s="304">
        <f t="shared" si="1"/>
        <v>15330</v>
      </c>
      <c r="G34" s="304">
        <v>18991</v>
      </c>
      <c r="H34" s="304">
        <f t="shared" si="1"/>
        <v>78184</v>
      </c>
      <c r="I34" s="304">
        <v>86044</v>
      </c>
      <c r="J34" s="304">
        <f t="shared" ref="J34:P34" si="2">SUM(J7:J33)</f>
        <v>101935</v>
      </c>
      <c r="K34" s="304">
        <f t="shared" si="2"/>
        <v>106325</v>
      </c>
      <c r="L34" s="304">
        <f t="shared" si="2"/>
        <v>66386</v>
      </c>
      <c r="M34" s="304">
        <f t="shared" si="2"/>
        <v>67099</v>
      </c>
      <c r="N34" s="304">
        <f t="shared" si="2"/>
        <v>8797</v>
      </c>
      <c r="O34" s="304">
        <f t="shared" si="2"/>
        <v>6146</v>
      </c>
      <c r="P34" s="304">
        <f t="shared" si="2"/>
        <v>3125</v>
      </c>
      <c r="Q34" s="304">
        <v>3278</v>
      </c>
      <c r="R34" s="182">
        <f t="shared" ref="R34:S34" si="3">SUM(R7:R33)</f>
        <v>340408</v>
      </c>
      <c r="S34" s="548">
        <f t="shared" si="3"/>
        <v>382651</v>
      </c>
      <c r="T34" s="303">
        <f>SUM(T7:T33)</f>
        <v>22</v>
      </c>
      <c r="U34" s="305">
        <f t="shared" ref="U34" si="4">SUM(U7:U33)</f>
        <v>22</v>
      </c>
    </row>
    <row r="35" spans="1:21" ht="15.75">
      <c r="A35" s="652"/>
      <c r="B35" s="292">
        <v>869037</v>
      </c>
      <c r="C35" s="291" t="s">
        <v>108</v>
      </c>
      <c r="D35" s="173">
        <v>770</v>
      </c>
      <c r="E35" s="540">
        <v>770</v>
      </c>
      <c r="F35" s="174">
        <v>185</v>
      </c>
      <c r="G35" s="174">
        <v>185</v>
      </c>
      <c r="H35" s="174">
        <v>290</v>
      </c>
      <c r="I35" s="174">
        <v>290</v>
      </c>
      <c r="J35" s="174"/>
      <c r="K35" s="174"/>
      <c r="L35" s="174"/>
      <c r="M35" s="541"/>
      <c r="N35" s="541"/>
      <c r="O35" s="541"/>
      <c r="P35" s="541"/>
      <c r="Q35" s="541"/>
      <c r="R35" s="182">
        <v>1245</v>
      </c>
      <c r="S35" s="542">
        <f t="shared" ref="S35:S40" si="5">E35+G35+I35+K35+M35+O35+Q35</f>
        <v>1245</v>
      </c>
      <c r="T35" s="300"/>
      <c r="U35" s="300"/>
    </row>
    <row r="36" spans="1:21" ht="15.75">
      <c r="A36" s="652"/>
      <c r="B36" s="292">
        <v>931903</v>
      </c>
      <c r="C36" s="175" t="s">
        <v>140</v>
      </c>
      <c r="D36" s="170">
        <v>740</v>
      </c>
      <c r="E36" s="179">
        <v>740</v>
      </c>
      <c r="F36" s="171">
        <v>200</v>
      </c>
      <c r="G36" s="171">
        <v>200</v>
      </c>
      <c r="H36" s="171">
        <v>940</v>
      </c>
      <c r="I36" s="171">
        <v>940</v>
      </c>
      <c r="J36" s="171">
        <v>1200</v>
      </c>
      <c r="K36" s="171">
        <v>1200</v>
      </c>
      <c r="L36" s="171"/>
      <c r="M36" s="172"/>
      <c r="N36" s="172"/>
      <c r="O36" s="172"/>
      <c r="P36" s="172"/>
      <c r="Q36" s="172"/>
      <c r="R36" s="182">
        <v>3080</v>
      </c>
      <c r="S36" s="542">
        <f t="shared" si="5"/>
        <v>3080</v>
      </c>
      <c r="T36" s="315"/>
      <c r="U36" s="315"/>
    </row>
    <row r="37" spans="1:21" ht="15.75">
      <c r="A37" s="652"/>
      <c r="B37" s="292">
        <v>882116</v>
      </c>
      <c r="C37" s="175" t="s">
        <v>142</v>
      </c>
      <c r="D37" s="170"/>
      <c r="E37" s="179"/>
      <c r="F37" s="171"/>
      <c r="G37" s="171"/>
      <c r="H37" s="171">
        <v>10</v>
      </c>
      <c r="I37" s="171">
        <v>10</v>
      </c>
      <c r="J37" s="171"/>
      <c r="K37" s="179"/>
      <c r="L37" s="179">
        <v>1529</v>
      </c>
      <c r="M37" s="543">
        <v>1529</v>
      </c>
      <c r="N37" s="172"/>
      <c r="O37" s="172"/>
      <c r="P37" s="172"/>
      <c r="Q37" s="172"/>
      <c r="R37" s="182">
        <v>1539</v>
      </c>
      <c r="S37" s="542">
        <f t="shared" si="5"/>
        <v>1539</v>
      </c>
      <c r="T37" s="300"/>
      <c r="U37" s="300"/>
    </row>
    <row r="38" spans="1:21" ht="15.75">
      <c r="A38" s="652"/>
      <c r="B38" s="655"/>
      <c r="C38" s="175" t="s">
        <v>206</v>
      </c>
      <c r="D38" s="170"/>
      <c r="E38" s="179"/>
      <c r="F38" s="171"/>
      <c r="G38" s="171"/>
      <c r="H38" s="171"/>
      <c r="I38" s="171"/>
      <c r="J38" s="171"/>
      <c r="K38" s="179"/>
      <c r="L38" s="179">
        <v>300</v>
      </c>
      <c r="M38" s="543">
        <v>300</v>
      </c>
      <c r="N38" s="172"/>
      <c r="O38" s="172"/>
      <c r="P38" s="172"/>
      <c r="Q38" s="172"/>
      <c r="R38" s="182">
        <v>300</v>
      </c>
      <c r="S38" s="542">
        <f t="shared" si="5"/>
        <v>300</v>
      </c>
      <c r="T38" s="300"/>
      <c r="U38" s="300"/>
    </row>
    <row r="39" spans="1:21" ht="15.75">
      <c r="A39" s="652"/>
      <c r="B39" s="655"/>
      <c r="C39" s="175" t="s">
        <v>143</v>
      </c>
      <c r="D39" s="170"/>
      <c r="E39" s="179"/>
      <c r="F39" s="171"/>
      <c r="G39" s="171"/>
      <c r="H39" s="171"/>
      <c r="I39" s="171"/>
      <c r="J39" s="171"/>
      <c r="K39" s="179"/>
      <c r="L39" s="179">
        <v>900</v>
      </c>
      <c r="M39" s="543">
        <v>900</v>
      </c>
      <c r="N39" s="172"/>
      <c r="O39" s="172"/>
      <c r="P39" s="172"/>
      <c r="Q39" s="172"/>
      <c r="R39" s="182">
        <v>900</v>
      </c>
      <c r="S39" s="542">
        <f t="shared" si="5"/>
        <v>900</v>
      </c>
      <c r="T39" s="300"/>
      <c r="U39" s="300"/>
    </row>
    <row r="40" spans="1:21" ht="15.75" customHeight="1">
      <c r="A40" s="652"/>
      <c r="B40" s="292">
        <v>841403</v>
      </c>
      <c r="C40" s="291" t="s">
        <v>427</v>
      </c>
      <c r="D40" s="170"/>
      <c r="E40" s="179"/>
      <c r="F40" s="171"/>
      <c r="G40" s="171"/>
      <c r="H40" s="171">
        <v>500</v>
      </c>
      <c r="I40" s="171">
        <v>500</v>
      </c>
      <c r="J40" s="171"/>
      <c r="K40" s="171"/>
      <c r="L40" s="171"/>
      <c r="M40" s="172"/>
      <c r="N40" s="172"/>
      <c r="O40" s="172"/>
      <c r="P40" s="172"/>
      <c r="Q40" s="172"/>
      <c r="R40" s="182">
        <v>500</v>
      </c>
      <c r="S40" s="542">
        <f t="shared" si="5"/>
        <v>500</v>
      </c>
      <c r="T40" s="300"/>
      <c r="U40" s="300"/>
    </row>
    <row r="41" spans="1:21" ht="15.75">
      <c r="A41" s="652"/>
      <c r="B41" s="306" t="s">
        <v>197</v>
      </c>
      <c r="C41" s="307"/>
      <c r="D41" s="303">
        <f>SUM(D35:D40)</f>
        <v>1510</v>
      </c>
      <c r="E41" s="304">
        <f t="shared" ref="E41:Q41" si="6">SUM(E35:E40)</f>
        <v>1510</v>
      </c>
      <c r="F41" s="304">
        <f t="shared" si="6"/>
        <v>385</v>
      </c>
      <c r="G41" s="304">
        <f t="shared" si="6"/>
        <v>385</v>
      </c>
      <c r="H41" s="304">
        <f t="shared" si="6"/>
        <v>1740</v>
      </c>
      <c r="I41" s="304">
        <f t="shared" si="6"/>
        <v>1740</v>
      </c>
      <c r="J41" s="304">
        <f t="shared" si="6"/>
        <v>1200</v>
      </c>
      <c r="K41" s="304">
        <f t="shared" si="6"/>
        <v>1200</v>
      </c>
      <c r="L41" s="304">
        <f t="shared" si="6"/>
        <v>2729</v>
      </c>
      <c r="M41" s="304">
        <f t="shared" si="6"/>
        <v>2729</v>
      </c>
      <c r="N41" s="304">
        <f t="shared" si="6"/>
        <v>0</v>
      </c>
      <c r="O41" s="304">
        <f t="shared" si="6"/>
        <v>0</v>
      </c>
      <c r="P41" s="304">
        <f t="shared" si="6"/>
        <v>0</v>
      </c>
      <c r="Q41" s="304">
        <f t="shared" si="6"/>
        <v>0</v>
      </c>
      <c r="R41" s="182">
        <f>SUM(R35:R40)</f>
        <v>7564</v>
      </c>
      <c r="S41" s="549">
        <f>SUM(S35:S40)</f>
        <v>7564</v>
      </c>
      <c r="T41" s="305">
        <f>SUM(T35:T40)</f>
        <v>0</v>
      </c>
      <c r="U41" s="305">
        <f t="shared" ref="U41" si="7">SUM(U35:U40)</f>
        <v>0</v>
      </c>
    </row>
    <row r="42" spans="1:21" ht="16.5" thickBot="1">
      <c r="A42" s="653"/>
      <c r="B42" s="309" t="s">
        <v>220</v>
      </c>
      <c r="C42" s="310"/>
      <c r="D42" s="311">
        <f t="shared" ref="D42:N42" si="8">D34+D41</f>
        <v>68161</v>
      </c>
      <c r="E42" s="550">
        <v>96278</v>
      </c>
      <c r="F42" s="312">
        <f t="shared" si="8"/>
        <v>15715</v>
      </c>
      <c r="G42" s="312">
        <v>19376</v>
      </c>
      <c r="H42" s="312">
        <f t="shared" si="8"/>
        <v>79924</v>
      </c>
      <c r="I42" s="312">
        <v>87784</v>
      </c>
      <c r="J42" s="312">
        <f t="shared" si="8"/>
        <v>103135</v>
      </c>
      <c r="K42" s="312">
        <v>107525</v>
      </c>
      <c r="L42" s="312">
        <f t="shared" si="8"/>
        <v>69115</v>
      </c>
      <c r="M42" s="373">
        <v>69828</v>
      </c>
      <c r="N42" s="373">
        <f t="shared" si="8"/>
        <v>8797</v>
      </c>
      <c r="O42" s="373">
        <v>6146</v>
      </c>
      <c r="P42" s="373">
        <f>P34+P41</f>
        <v>3125</v>
      </c>
      <c r="Q42" s="373">
        <v>3278</v>
      </c>
      <c r="R42" s="184">
        <f>R34+R41</f>
        <v>347972</v>
      </c>
      <c r="S42" s="551">
        <f t="shared" ref="S42" si="9">S34+S41</f>
        <v>390215</v>
      </c>
      <c r="T42" s="313">
        <f>T34+T41</f>
        <v>22</v>
      </c>
      <c r="U42" s="313">
        <f t="shared" ref="U42" si="10">U34+U41</f>
        <v>22</v>
      </c>
    </row>
    <row r="43" spans="1:21" ht="15.75">
      <c r="A43" s="656" t="s">
        <v>1</v>
      </c>
      <c r="B43" s="366">
        <v>841126</v>
      </c>
      <c r="C43" s="317" t="s">
        <v>110</v>
      </c>
      <c r="D43" s="293">
        <v>57160</v>
      </c>
      <c r="E43" s="552">
        <v>59231</v>
      </c>
      <c r="F43" s="294">
        <v>15617</v>
      </c>
      <c r="G43" s="294">
        <v>16172</v>
      </c>
      <c r="H43" s="294">
        <v>13056</v>
      </c>
      <c r="I43" s="294">
        <v>13461</v>
      </c>
      <c r="J43" s="294"/>
      <c r="K43" s="294"/>
      <c r="L43" s="294"/>
      <c r="M43" s="553"/>
      <c r="N43" s="294"/>
      <c r="O43" s="553"/>
      <c r="P43" s="553">
        <v>254</v>
      </c>
      <c r="Q43" s="294">
        <v>254</v>
      </c>
      <c r="R43" s="181">
        <f>SUM(D43+F43+H43+J43+L43+N43+P43)</f>
        <v>86087</v>
      </c>
      <c r="S43" s="554">
        <f>SUM(E43+G43+I43+K43+M43+O43+Q43)</f>
        <v>89118</v>
      </c>
      <c r="T43" s="318">
        <v>20</v>
      </c>
      <c r="U43" s="318">
        <v>20</v>
      </c>
    </row>
    <row r="44" spans="1:21" ht="16.5" thickBot="1">
      <c r="A44" s="653"/>
      <c r="B44" s="367"/>
      <c r="C44" s="368" t="s">
        <v>364</v>
      </c>
      <c r="D44" s="369">
        <v>57160</v>
      </c>
      <c r="E44" s="555">
        <v>59231</v>
      </c>
      <c r="F44" s="370">
        <v>15617</v>
      </c>
      <c r="G44" s="370">
        <v>16172</v>
      </c>
      <c r="H44" s="370">
        <v>13056</v>
      </c>
      <c r="I44" s="370">
        <v>13056</v>
      </c>
      <c r="J44" s="370"/>
      <c r="K44" s="370"/>
      <c r="L44" s="370"/>
      <c r="M44" s="556"/>
      <c r="N44" s="370"/>
      <c r="O44" s="556"/>
      <c r="P44" s="370">
        <v>254</v>
      </c>
      <c r="Q44" s="556">
        <v>254</v>
      </c>
      <c r="R44" s="371">
        <f>R43</f>
        <v>86087</v>
      </c>
      <c r="S44" s="557">
        <f t="shared" ref="S44" si="11">S43</f>
        <v>89118</v>
      </c>
      <c r="T44" s="372">
        <f>SUM(T43)</f>
        <v>20</v>
      </c>
      <c r="U44" s="372">
        <f t="shared" ref="U44" si="12">SUM(U43)</f>
        <v>20</v>
      </c>
    </row>
    <row r="45" spans="1:21" ht="18.95" customHeight="1">
      <c r="A45" s="656" t="s">
        <v>13</v>
      </c>
      <c r="B45" s="178">
        <v>910502</v>
      </c>
      <c r="C45" s="317" t="s">
        <v>365</v>
      </c>
      <c r="D45" s="293">
        <v>5382</v>
      </c>
      <c r="E45" s="552">
        <v>5419</v>
      </c>
      <c r="F45" s="294">
        <v>1483</v>
      </c>
      <c r="G45" s="294">
        <v>1492</v>
      </c>
      <c r="H45" s="294">
        <v>5022</v>
      </c>
      <c r="I45" s="294">
        <v>5322</v>
      </c>
      <c r="J45" s="294"/>
      <c r="K45" s="294"/>
      <c r="L45" s="294"/>
      <c r="M45" s="553"/>
      <c r="N45" s="553">
        <v>300</v>
      </c>
      <c r="O45" s="294"/>
      <c r="P45" s="294">
        <v>150</v>
      </c>
      <c r="Q45" s="553">
        <v>431</v>
      </c>
      <c r="R45" s="181">
        <f>D45+F45+H45+J45+L45+N45+P45</f>
        <v>12337</v>
      </c>
      <c r="S45" s="554">
        <f>E45+G45+I45+K45+M45+O45+Q45</f>
        <v>12664</v>
      </c>
      <c r="T45" s="318">
        <v>2</v>
      </c>
      <c r="U45" s="318">
        <v>2</v>
      </c>
    </row>
    <row r="46" spans="1:21" ht="22.5" customHeight="1">
      <c r="A46" s="652"/>
      <c r="B46" s="306" t="s">
        <v>198</v>
      </c>
      <c r="C46" s="308"/>
      <c r="D46" s="303">
        <f>SUM(D45)</f>
        <v>5382</v>
      </c>
      <c r="E46" s="548">
        <v>5419</v>
      </c>
      <c r="F46" s="558">
        <v>1483</v>
      </c>
      <c r="G46" s="304">
        <v>1492</v>
      </c>
      <c r="H46" s="304">
        <f>SUM(H45)</f>
        <v>5022</v>
      </c>
      <c r="I46" s="304">
        <v>5322</v>
      </c>
      <c r="J46" s="304"/>
      <c r="K46" s="304"/>
      <c r="L46" s="304"/>
      <c r="M46" s="559"/>
      <c r="N46" s="304">
        <f>SUM(N45)</f>
        <v>300</v>
      </c>
      <c r="O46" s="548"/>
      <c r="P46" s="304">
        <v>150</v>
      </c>
      <c r="Q46" s="304">
        <v>431</v>
      </c>
      <c r="R46" s="560">
        <v>12337</v>
      </c>
      <c r="S46" s="561">
        <v>12337</v>
      </c>
      <c r="T46" s="305">
        <f>SUM(T45)</f>
        <v>2</v>
      </c>
      <c r="U46" s="305">
        <f t="shared" ref="U46" si="13">SUM(U45)</f>
        <v>2</v>
      </c>
    </row>
    <row r="47" spans="1:21" ht="22.5" customHeight="1">
      <c r="A47" s="652"/>
      <c r="B47" s="654">
        <v>910502</v>
      </c>
      <c r="C47" s="291" t="s">
        <v>138</v>
      </c>
      <c r="D47" s="170"/>
      <c r="E47" s="179"/>
      <c r="F47" s="171"/>
      <c r="G47" s="171"/>
      <c r="H47" s="171">
        <v>50</v>
      </c>
      <c r="I47" s="171">
        <v>50</v>
      </c>
      <c r="J47" s="171"/>
      <c r="K47" s="171"/>
      <c r="L47" s="171"/>
      <c r="M47" s="172"/>
      <c r="N47" s="562"/>
      <c r="O47" s="563"/>
      <c r="P47" s="171"/>
      <c r="Q47" s="171"/>
      <c r="R47" s="182">
        <f>D47+F47+H47+J47+L47+N47+P47</f>
        <v>50</v>
      </c>
      <c r="S47" s="549">
        <f>E47+G47+I47+K47+M47+O47+Q47</f>
        <v>50</v>
      </c>
      <c r="T47" s="300"/>
      <c r="U47" s="300"/>
    </row>
    <row r="48" spans="1:21" ht="22.5" customHeight="1">
      <c r="A48" s="652"/>
      <c r="B48" s="654"/>
      <c r="C48" s="291" t="s">
        <v>102</v>
      </c>
      <c r="D48" s="170"/>
      <c r="E48" s="179"/>
      <c r="F48" s="171"/>
      <c r="G48" s="171"/>
      <c r="H48" s="171">
        <v>50</v>
      </c>
      <c r="I48" s="171">
        <v>50</v>
      </c>
      <c r="J48" s="171"/>
      <c r="K48" s="171"/>
      <c r="L48" s="171"/>
      <c r="M48" s="172"/>
      <c r="N48" s="562"/>
      <c r="O48" s="563"/>
      <c r="P48" s="171"/>
      <c r="Q48" s="171"/>
      <c r="R48" s="182">
        <v>50</v>
      </c>
      <c r="S48" s="549">
        <f t="shared" ref="S48:S54" si="14">E48+G48+I48+K48+M48+O48+Q48</f>
        <v>50</v>
      </c>
      <c r="T48" s="300"/>
      <c r="U48" s="300"/>
    </row>
    <row r="49" spans="1:29" ht="22.5" customHeight="1">
      <c r="A49" s="652"/>
      <c r="B49" s="654"/>
      <c r="C49" s="175" t="s">
        <v>139</v>
      </c>
      <c r="D49" s="170"/>
      <c r="E49" s="179"/>
      <c r="F49" s="171"/>
      <c r="G49" s="171"/>
      <c r="H49" s="171">
        <v>50</v>
      </c>
      <c r="I49" s="171">
        <v>50</v>
      </c>
      <c r="J49" s="171"/>
      <c r="K49" s="171">
        <v>10</v>
      </c>
      <c r="L49" s="171"/>
      <c r="M49" s="172"/>
      <c r="N49" s="562"/>
      <c r="O49" s="563"/>
      <c r="P49" s="171"/>
      <c r="Q49" s="171"/>
      <c r="R49" s="182">
        <v>50</v>
      </c>
      <c r="S49" s="549">
        <f t="shared" si="14"/>
        <v>60</v>
      </c>
      <c r="T49" s="300"/>
      <c r="U49" s="300"/>
    </row>
    <row r="50" spans="1:29" ht="22.5" customHeight="1">
      <c r="A50" s="652"/>
      <c r="B50" s="654"/>
      <c r="C50" s="175" t="s">
        <v>221</v>
      </c>
      <c r="D50" s="170"/>
      <c r="E50" s="179"/>
      <c r="F50" s="171"/>
      <c r="G50" s="171"/>
      <c r="H50" s="171">
        <v>50</v>
      </c>
      <c r="I50" s="171">
        <v>50</v>
      </c>
      <c r="J50" s="171"/>
      <c r="K50" s="171"/>
      <c r="L50" s="171"/>
      <c r="M50" s="172"/>
      <c r="N50" s="562"/>
      <c r="O50" s="563"/>
      <c r="P50" s="171"/>
      <c r="Q50" s="171"/>
      <c r="R50" s="182">
        <v>50</v>
      </c>
      <c r="S50" s="549">
        <f t="shared" si="14"/>
        <v>50</v>
      </c>
      <c r="T50" s="300"/>
      <c r="U50" s="300"/>
    </row>
    <row r="51" spans="1:29" ht="31.5">
      <c r="A51" s="652"/>
      <c r="B51" s="654"/>
      <c r="C51" s="177" t="s">
        <v>151</v>
      </c>
      <c r="D51" s="170">
        <v>240</v>
      </c>
      <c r="E51" s="179">
        <v>240</v>
      </c>
      <c r="F51" s="171">
        <v>58</v>
      </c>
      <c r="G51" s="171">
        <v>58</v>
      </c>
      <c r="H51" s="171">
        <v>1002</v>
      </c>
      <c r="I51" s="171">
        <v>1002</v>
      </c>
      <c r="J51" s="171"/>
      <c r="K51" s="171"/>
      <c r="L51" s="171"/>
      <c r="M51" s="172"/>
      <c r="N51" s="562"/>
      <c r="O51" s="563"/>
      <c r="P51" s="171"/>
      <c r="Q51" s="171"/>
      <c r="R51" s="182">
        <v>1300</v>
      </c>
      <c r="S51" s="549">
        <f t="shared" si="14"/>
        <v>1300</v>
      </c>
      <c r="T51" s="300"/>
      <c r="U51" s="300"/>
    </row>
    <row r="52" spans="1:29" ht="22.5" customHeight="1">
      <c r="A52" s="652"/>
      <c r="B52" s="306" t="s">
        <v>197</v>
      </c>
      <c r="C52" s="308"/>
      <c r="D52" s="303">
        <v>240</v>
      </c>
      <c r="E52" s="548">
        <v>240</v>
      </c>
      <c r="F52" s="304">
        <v>58</v>
      </c>
      <c r="G52" s="304">
        <v>58</v>
      </c>
      <c r="H52" s="304">
        <f>SUM(H47:H51)</f>
        <v>1202</v>
      </c>
      <c r="I52" s="304">
        <v>1202</v>
      </c>
      <c r="J52" s="304"/>
      <c r="K52" s="304"/>
      <c r="L52" s="304"/>
      <c r="M52" s="559"/>
      <c r="N52" s="559"/>
      <c r="O52" s="304"/>
      <c r="P52" s="304"/>
      <c r="Q52" s="304"/>
      <c r="R52" s="182">
        <f>SUM(R47:R51)</f>
        <v>1500</v>
      </c>
      <c r="S52" s="549">
        <f t="shared" si="14"/>
        <v>1500</v>
      </c>
      <c r="T52" s="305">
        <f>SUM(T47:T51)</f>
        <v>0</v>
      </c>
      <c r="U52" s="305">
        <f t="shared" ref="U52" si="15">SUM(U47:U51)</f>
        <v>0</v>
      </c>
    </row>
    <row r="53" spans="1:29" ht="23.25" customHeight="1" thickBot="1">
      <c r="A53" s="653"/>
      <c r="B53" s="309" t="s">
        <v>199</v>
      </c>
      <c r="C53" s="310"/>
      <c r="D53" s="311">
        <f>SUM(D46+D52)</f>
        <v>5622</v>
      </c>
      <c r="E53" s="550">
        <v>5659</v>
      </c>
      <c r="F53" s="564">
        <v>1541</v>
      </c>
      <c r="G53" s="312">
        <v>1550</v>
      </c>
      <c r="H53" s="312">
        <f>SUM(H46+H52)</f>
        <v>6224</v>
      </c>
      <c r="I53" s="312">
        <v>6524</v>
      </c>
      <c r="J53" s="312"/>
      <c r="K53" s="312">
        <v>10</v>
      </c>
      <c r="L53" s="312"/>
      <c r="M53" s="565"/>
      <c r="N53" s="565">
        <f>SUM(N46+N52)</f>
        <v>300</v>
      </c>
      <c r="O53" s="304"/>
      <c r="P53" s="304">
        <v>150</v>
      </c>
      <c r="Q53" s="304">
        <v>431</v>
      </c>
      <c r="R53" s="184">
        <f>R46+R52</f>
        <v>13837</v>
      </c>
      <c r="S53" s="551">
        <f t="shared" si="14"/>
        <v>14174</v>
      </c>
      <c r="T53" s="313">
        <f>T46+T52</f>
        <v>2</v>
      </c>
      <c r="U53" s="313">
        <f t="shared" ref="U53" si="16">U46+U52</f>
        <v>2</v>
      </c>
    </row>
    <row r="54" spans="1:29" ht="15.75" customHeight="1">
      <c r="A54" s="656" t="s">
        <v>15</v>
      </c>
      <c r="B54" s="364">
        <v>910123</v>
      </c>
      <c r="C54" s="317" t="s">
        <v>80</v>
      </c>
      <c r="D54" s="293">
        <v>3446</v>
      </c>
      <c r="E54" s="552">
        <v>3446</v>
      </c>
      <c r="F54" s="294">
        <v>930</v>
      </c>
      <c r="G54" s="294">
        <v>930</v>
      </c>
      <c r="H54" s="294">
        <v>885</v>
      </c>
      <c r="I54" s="294">
        <v>1584</v>
      </c>
      <c r="J54" s="294"/>
      <c r="K54" s="294"/>
      <c r="L54" s="294"/>
      <c r="M54" s="553"/>
      <c r="N54" s="553"/>
      <c r="O54" s="553"/>
      <c r="P54" s="553"/>
      <c r="Q54" s="553">
        <v>137</v>
      </c>
      <c r="R54" s="181">
        <f>D54+F54+H54+J54+L54+N54+P54</f>
        <v>5261</v>
      </c>
      <c r="S54" s="554">
        <f t="shared" si="14"/>
        <v>6097</v>
      </c>
      <c r="T54" s="318">
        <v>2</v>
      </c>
      <c r="U54" s="318">
        <v>2</v>
      </c>
    </row>
    <row r="55" spans="1:29" ht="21" customHeight="1" thickBot="1">
      <c r="A55" s="653"/>
      <c r="B55" s="319" t="s">
        <v>203</v>
      </c>
      <c r="C55" s="310"/>
      <c r="D55" s="303">
        <f>SUM(D54)</f>
        <v>3446</v>
      </c>
      <c r="E55" s="548">
        <v>3446</v>
      </c>
      <c r="F55" s="304">
        <f>SUM(F54)</f>
        <v>930</v>
      </c>
      <c r="G55" s="550">
        <v>930</v>
      </c>
      <c r="H55" s="312">
        <f>SUM(H54:H54)</f>
        <v>885</v>
      </c>
      <c r="I55" s="312">
        <v>1584</v>
      </c>
      <c r="J55" s="312"/>
      <c r="K55" s="312"/>
      <c r="L55" s="312"/>
      <c r="M55" s="565"/>
      <c r="N55" s="565"/>
      <c r="O55" s="565"/>
      <c r="P55" s="565"/>
      <c r="Q55" s="565">
        <v>137</v>
      </c>
      <c r="R55" s="184">
        <f>R54</f>
        <v>5261</v>
      </c>
      <c r="S55" s="551">
        <f t="shared" ref="S55" si="17">S54</f>
        <v>6097</v>
      </c>
      <c r="T55" s="313">
        <f>T54</f>
        <v>2</v>
      </c>
      <c r="U55" s="313">
        <f t="shared" ref="U55" si="18">U54</f>
        <v>2</v>
      </c>
    </row>
    <row r="56" spans="1:29" ht="18" customHeight="1">
      <c r="A56" s="339" t="s">
        <v>209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0"/>
      <c r="Q56" s="340"/>
      <c r="R56" s="566"/>
      <c r="S56" s="340"/>
      <c r="T56" s="341"/>
      <c r="U56" s="341"/>
    </row>
    <row r="57" spans="1:29" ht="18.75" customHeight="1">
      <c r="A57" s="306" t="s">
        <v>207</v>
      </c>
      <c r="B57" s="307"/>
      <c r="C57" s="308"/>
      <c r="D57" s="303"/>
      <c r="E57" s="548"/>
      <c r="F57" s="304"/>
      <c r="G57" s="304"/>
      <c r="H57" s="304"/>
      <c r="I57" s="304"/>
      <c r="J57" s="304"/>
      <c r="K57" s="304"/>
      <c r="L57" s="304"/>
      <c r="M57" s="559"/>
      <c r="N57" s="304"/>
      <c r="O57" s="304"/>
      <c r="P57" s="304"/>
      <c r="Q57" s="304"/>
      <c r="R57" s="182"/>
      <c r="S57" s="549"/>
      <c r="T57" s="305"/>
      <c r="U57" s="305"/>
    </row>
    <row r="58" spans="1:29" ht="18.95" customHeight="1" thickBot="1">
      <c r="A58" s="657"/>
      <c r="B58" s="176">
        <v>422100</v>
      </c>
      <c r="C58" s="292" t="s">
        <v>230</v>
      </c>
      <c r="D58" s="567"/>
      <c r="E58" s="568"/>
      <c r="F58" s="569"/>
      <c r="G58" s="569"/>
      <c r="H58" s="569">
        <v>127</v>
      </c>
      <c r="I58" s="569">
        <v>127</v>
      </c>
      <c r="J58" s="570"/>
      <c r="K58" s="570"/>
      <c r="L58" s="570"/>
      <c r="M58" s="571"/>
      <c r="N58" s="569"/>
      <c r="O58" s="569"/>
      <c r="P58" s="569">
        <v>248048</v>
      </c>
      <c r="Q58" s="569">
        <v>249001</v>
      </c>
      <c r="R58" s="182">
        <f>D58+F58+H58+J58+L58+N58+P58</f>
        <v>248175</v>
      </c>
      <c r="S58" s="549">
        <f>I58+Q58</f>
        <v>249128</v>
      </c>
      <c r="T58" s="302"/>
      <c r="U58" s="302"/>
    </row>
    <row r="59" spans="1:29" ht="16.5" thickBot="1">
      <c r="A59" s="658"/>
      <c r="B59" s="295" t="s">
        <v>208</v>
      </c>
      <c r="C59" s="296"/>
      <c r="D59" s="168"/>
      <c r="E59" s="572"/>
      <c r="F59" s="169"/>
      <c r="G59" s="169"/>
      <c r="H59" s="169">
        <f>H58</f>
        <v>127</v>
      </c>
      <c r="I59" s="169">
        <f>I58</f>
        <v>127</v>
      </c>
      <c r="J59" s="169"/>
      <c r="K59" s="169"/>
      <c r="L59" s="169"/>
      <c r="M59" s="573"/>
      <c r="N59" s="573"/>
      <c r="O59" s="573"/>
      <c r="P59" s="573">
        <f>P58</f>
        <v>248048</v>
      </c>
      <c r="Q59" s="573">
        <f>Q58</f>
        <v>249001</v>
      </c>
      <c r="R59" s="180">
        <f>R58</f>
        <v>248175</v>
      </c>
      <c r="S59" s="549">
        <f>I59+Q59</f>
        <v>249128</v>
      </c>
      <c r="T59" s="298"/>
      <c r="U59" s="298"/>
    </row>
    <row r="60" spans="1:29" ht="26.25" customHeight="1" thickBot="1">
      <c r="A60" s="630" t="s">
        <v>125</v>
      </c>
      <c r="B60" s="631"/>
      <c r="C60" s="632"/>
      <c r="D60" s="168">
        <v>134389</v>
      </c>
      <c r="E60" s="572">
        <v>164614</v>
      </c>
      <c r="F60" s="169">
        <v>33803</v>
      </c>
      <c r="G60" s="169">
        <v>38028</v>
      </c>
      <c r="H60" s="169">
        <v>100216</v>
      </c>
      <c r="I60" s="169">
        <v>109480</v>
      </c>
      <c r="J60" s="169">
        <v>103135</v>
      </c>
      <c r="K60" s="169">
        <v>107535</v>
      </c>
      <c r="L60" s="169">
        <v>69115</v>
      </c>
      <c r="M60" s="573">
        <v>69828</v>
      </c>
      <c r="N60" s="169">
        <v>9097</v>
      </c>
      <c r="O60" s="573">
        <v>6146</v>
      </c>
      <c r="P60" s="169">
        <v>251577</v>
      </c>
      <c r="Q60" s="573">
        <v>253101</v>
      </c>
      <c r="R60" s="180">
        <f>R42+R44+R53+R55+R59</f>
        <v>701332</v>
      </c>
      <c r="S60" s="572">
        <f t="shared" ref="S60" si="19">S42+S44+S53+S55+S59</f>
        <v>748732</v>
      </c>
      <c r="T60" s="168">
        <f>T42+T44+T53+T55</f>
        <v>46</v>
      </c>
      <c r="U60" s="168">
        <f t="shared" ref="U60" si="20">U42+U44+U53+U55</f>
        <v>46</v>
      </c>
    </row>
    <row r="61" spans="1:29">
      <c r="A61" s="476"/>
      <c r="B61" s="476"/>
      <c r="C61" s="476"/>
      <c r="D61" s="476"/>
      <c r="E61" s="476"/>
      <c r="F61" s="476"/>
      <c r="G61" s="476"/>
      <c r="H61" s="476"/>
      <c r="I61" s="476"/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476"/>
      <c r="W61" s="476"/>
      <c r="X61" s="476"/>
      <c r="Y61" s="476"/>
      <c r="Z61" s="476"/>
      <c r="AA61" s="476"/>
      <c r="AB61" s="316"/>
      <c r="AC61" s="476"/>
    </row>
    <row r="62" spans="1:29">
      <c r="A62" s="476"/>
      <c r="B62" s="476"/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  <c r="O62" s="476"/>
      <c r="P62" s="476"/>
      <c r="Q62" s="476"/>
      <c r="R62" s="476"/>
      <c r="S62" s="476"/>
      <c r="T62" s="476"/>
      <c r="U62" s="476"/>
      <c r="V62" s="476"/>
      <c r="W62" s="476"/>
      <c r="X62" s="476"/>
      <c r="Y62" s="287"/>
      <c r="Z62" s="287"/>
      <c r="AA62" s="287"/>
      <c r="AB62" s="316"/>
      <c r="AC62" s="476"/>
    </row>
  </sheetData>
  <mergeCells count="26">
    <mergeCell ref="A54:A55"/>
    <mergeCell ref="A58:A59"/>
    <mergeCell ref="A1:L1"/>
    <mergeCell ref="A4:A5"/>
    <mergeCell ref="B4:B5"/>
    <mergeCell ref="C4:C5"/>
    <mergeCell ref="A2:U2"/>
    <mergeCell ref="D4:Q4"/>
    <mergeCell ref="R4:R5"/>
    <mergeCell ref="S4:S5"/>
    <mergeCell ref="A60:C60"/>
    <mergeCell ref="T4:U5"/>
    <mergeCell ref="D5:E5"/>
    <mergeCell ref="F5:G5"/>
    <mergeCell ref="H5:I5"/>
    <mergeCell ref="J5:K5"/>
    <mergeCell ref="L5:M5"/>
    <mergeCell ref="N5:O5"/>
    <mergeCell ref="P5:Q5"/>
    <mergeCell ref="A7:A42"/>
    <mergeCell ref="B9:B12"/>
    <mergeCell ref="B23:B24"/>
    <mergeCell ref="B38:B39"/>
    <mergeCell ref="A43:A44"/>
    <mergeCell ref="A45:A53"/>
    <mergeCell ref="B47:B51"/>
  </mergeCells>
  <pageMargins left="0.35433070866141736" right="0.27559055118110237" top="0.23622047244094491" bottom="0.15748031496062992" header="0.43307086614173229" footer="0.19685039370078741"/>
  <pageSetup paperSize="8" scale="71" orientation="landscape" r:id="rId1"/>
  <headerFooter>
    <oddHeader>&amp;R&amp;"Arial CE,Dőlt"5. sz. melléklet a 2/2013. (II.6.) sz. rendelethez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A2" sqref="A2:XFD46"/>
    </sheetView>
  </sheetViews>
  <sheetFormatPr defaultRowHeight="12.75"/>
  <cols>
    <col min="1" max="1" width="8.5703125" style="156" customWidth="1"/>
    <col min="2" max="2" width="9.140625" style="156"/>
    <col min="3" max="3" width="93.140625" style="156" bestFit="1" customWidth="1"/>
    <col min="4" max="4" width="9.140625" style="156"/>
    <col min="5" max="5" width="14" style="156" bestFit="1" customWidth="1"/>
    <col min="6" max="6" width="9.140625" style="156"/>
  </cols>
  <sheetData>
    <row r="1" spans="1:10">
      <c r="A1" s="413"/>
      <c r="B1" s="414"/>
      <c r="C1" s="461" t="s">
        <v>436</v>
      </c>
      <c r="D1" s="419"/>
      <c r="E1" s="227"/>
    </row>
    <row r="2" spans="1:10" s="476" customFormat="1" ht="27.75" customHeight="1">
      <c r="A2" s="413"/>
      <c r="B2" s="414"/>
      <c r="C2" s="415" t="s">
        <v>366</v>
      </c>
      <c r="D2" s="416"/>
      <c r="E2" s="227"/>
      <c r="G2" s="400"/>
      <c r="H2" s="400"/>
      <c r="I2" s="400"/>
      <c r="J2" s="400"/>
    </row>
    <row r="3" spans="1:10" ht="29.25" customHeight="1">
      <c r="A3" s="413"/>
      <c r="B3" s="414"/>
      <c r="C3" s="420" t="s">
        <v>276</v>
      </c>
      <c r="D3" s="421"/>
      <c r="E3" s="227"/>
      <c r="F3" s="476"/>
      <c r="G3" s="400"/>
      <c r="H3" s="400"/>
      <c r="I3" s="400"/>
      <c r="J3" s="400"/>
    </row>
    <row r="4" spans="1:10" ht="12.75" customHeight="1">
      <c r="A4" s="413"/>
      <c r="B4" s="414"/>
      <c r="C4" s="422"/>
      <c r="D4" s="421"/>
      <c r="E4" s="423" t="s">
        <v>277</v>
      </c>
      <c r="F4" s="476"/>
      <c r="G4" s="400"/>
      <c r="H4" s="400"/>
      <c r="I4" s="400"/>
      <c r="J4" s="400"/>
    </row>
    <row r="5" spans="1:10" ht="12.75" customHeight="1">
      <c r="A5" s="229" t="s">
        <v>278</v>
      </c>
      <c r="B5" s="414"/>
      <c r="C5" s="424" t="s">
        <v>279</v>
      </c>
      <c r="D5" s="425"/>
      <c r="E5" s="418">
        <v>1426453</v>
      </c>
      <c r="F5" s="476"/>
      <c r="G5" s="400"/>
      <c r="H5" s="400"/>
      <c r="I5" s="400"/>
      <c r="J5" s="400"/>
    </row>
    <row r="6" spans="1:10" ht="12.75" customHeight="1">
      <c r="A6" s="155"/>
      <c r="B6" s="414"/>
      <c r="C6" s="426"/>
      <c r="D6" s="426"/>
      <c r="E6" s="427"/>
      <c r="F6" s="476"/>
      <c r="G6" s="400"/>
      <c r="H6" s="400"/>
      <c r="I6" s="400"/>
      <c r="J6" s="400"/>
    </row>
    <row r="7" spans="1:10" ht="15.75" customHeight="1">
      <c r="A7" s="229" t="s">
        <v>280</v>
      </c>
      <c r="B7" s="414"/>
      <c r="C7" s="416"/>
      <c r="D7" s="428"/>
      <c r="E7" s="429"/>
      <c r="F7" s="476"/>
      <c r="G7" s="400"/>
      <c r="H7" s="400"/>
      <c r="I7" s="400"/>
      <c r="J7" s="400"/>
    </row>
    <row r="8" spans="1:10" ht="12.75" customHeight="1">
      <c r="A8" s="413"/>
      <c r="B8" s="414"/>
      <c r="C8" s="415"/>
      <c r="D8" s="416"/>
      <c r="E8" s="427" t="s">
        <v>367</v>
      </c>
      <c r="F8" s="476"/>
      <c r="G8" s="400"/>
      <c r="H8" s="400"/>
      <c r="I8" s="400"/>
      <c r="J8" s="400"/>
    </row>
    <row r="9" spans="1:10" ht="12.75" customHeight="1">
      <c r="A9" s="413"/>
      <c r="B9" s="414"/>
      <c r="C9" s="416"/>
      <c r="D9" s="428"/>
      <c r="E9" s="418">
        <v>2565</v>
      </c>
      <c r="F9" s="476"/>
      <c r="G9" s="400"/>
      <c r="H9" s="400"/>
      <c r="I9" s="400"/>
      <c r="J9" s="400"/>
    </row>
    <row r="10" spans="1:10" ht="12.75" customHeight="1">
      <c r="A10" s="413"/>
      <c r="B10" s="414"/>
      <c r="C10" s="416"/>
      <c r="D10" s="416"/>
      <c r="E10" s="427"/>
      <c r="F10" s="476"/>
      <c r="G10" s="400"/>
      <c r="H10" s="400"/>
      <c r="I10" s="400"/>
      <c r="J10" s="400"/>
    </row>
    <row r="11" spans="1:10" ht="12.75" customHeight="1">
      <c r="A11" s="413"/>
      <c r="B11" s="414"/>
      <c r="C11" s="430" t="s">
        <v>281</v>
      </c>
      <c r="D11" s="431"/>
      <c r="E11" s="227"/>
      <c r="F11" s="476"/>
      <c r="G11" s="400"/>
      <c r="H11" s="400"/>
      <c r="I11" s="400"/>
      <c r="J11" s="400"/>
    </row>
    <row r="12" spans="1:10" ht="12.75" customHeight="1">
      <c r="A12" s="417"/>
      <c r="B12" s="449"/>
      <c r="C12" s="432" t="s">
        <v>282</v>
      </c>
      <c r="D12" s="433"/>
      <c r="E12" s="433" t="s">
        <v>283</v>
      </c>
      <c r="F12" s="476"/>
      <c r="G12" s="400"/>
      <c r="H12" s="400"/>
      <c r="I12" s="400"/>
      <c r="J12" s="400"/>
    </row>
    <row r="13" spans="1:10" ht="12.75" customHeight="1">
      <c r="A13" s="417" t="s">
        <v>284</v>
      </c>
      <c r="B13" s="418" t="s">
        <v>285</v>
      </c>
      <c r="C13" s="443" t="s">
        <v>106</v>
      </c>
      <c r="D13" s="434"/>
      <c r="E13" s="435" t="s">
        <v>286</v>
      </c>
      <c r="F13" s="476"/>
      <c r="G13" s="400"/>
      <c r="H13" s="400"/>
      <c r="I13" s="400"/>
      <c r="J13" s="400"/>
    </row>
    <row r="14" spans="1:10" ht="12.75" customHeight="1">
      <c r="A14" s="417">
        <v>1</v>
      </c>
      <c r="B14" s="449" t="s">
        <v>287</v>
      </c>
      <c r="C14" s="444" t="s">
        <v>368</v>
      </c>
      <c r="D14" s="429"/>
      <c r="E14" s="438">
        <v>71356400</v>
      </c>
      <c r="F14" s="476"/>
      <c r="G14" s="400"/>
      <c r="H14" s="400"/>
      <c r="I14" s="400"/>
      <c r="J14" s="400"/>
    </row>
    <row r="15" spans="1:10" ht="12.75" customHeight="1">
      <c r="A15" s="417">
        <v>4</v>
      </c>
      <c r="B15" s="449" t="s">
        <v>288</v>
      </c>
      <c r="C15" s="444" t="s">
        <v>289</v>
      </c>
      <c r="D15" s="429"/>
      <c r="E15" s="438">
        <v>17403836</v>
      </c>
      <c r="F15" s="476"/>
      <c r="G15" s="400"/>
      <c r="H15" s="400"/>
      <c r="I15" s="400"/>
      <c r="J15" s="400"/>
    </row>
    <row r="16" spans="1:10" ht="12.75" customHeight="1">
      <c r="A16" s="417">
        <v>5</v>
      </c>
      <c r="B16" s="449" t="s">
        <v>290</v>
      </c>
      <c r="C16" s="444" t="s">
        <v>291</v>
      </c>
      <c r="D16" s="429"/>
      <c r="E16" s="438">
        <v>1432138</v>
      </c>
      <c r="F16" s="476"/>
      <c r="G16" s="400"/>
      <c r="H16" s="400"/>
      <c r="I16" s="400"/>
      <c r="J16" s="400"/>
    </row>
    <row r="17" spans="1:10" ht="12.75" customHeight="1">
      <c r="A17" s="417">
        <v>7</v>
      </c>
      <c r="B17" s="449" t="s">
        <v>369</v>
      </c>
      <c r="C17" s="444" t="s">
        <v>370</v>
      </c>
      <c r="D17" s="429"/>
      <c r="E17" s="438">
        <v>6925500</v>
      </c>
      <c r="F17" s="476"/>
      <c r="G17" s="400"/>
      <c r="H17" s="400"/>
      <c r="I17" s="400"/>
      <c r="J17" s="400"/>
    </row>
    <row r="18" spans="1:10" ht="12.75" customHeight="1">
      <c r="A18" s="417">
        <v>10</v>
      </c>
      <c r="B18" s="449" t="s">
        <v>0</v>
      </c>
      <c r="C18" s="446" t="s">
        <v>292</v>
      </c>
      <c r="D18" s="437"/>
      <c r="E18" s="450">
        <v>95685736</v>
      </c>
      <c r="F18" s="476"/>
      <c r="G18" s="400"/>
      <c r="H18" s="400"/>
      <c r="I18" s="400"/>
      <c r="J18" s="400"/>
    </row>
    <row r="19" spans="1:10" ht="12.75" customHeight="1">
      <c r="A19" s="417">
        <v>11</v>
      </c>
      <c r="B19" s="449" t="s">
        <v>293</v>
      </c>
      <c r="C19" s="444" t="s">
        <v>371</v>
      </c>
      <c r="D19" s="429"/>
      <c r="E19" s="438"/>
      <c r="F19" s="476"/>
      <c r="G19" s="400"/>
      <c r="H19" s="400"/>
      <c r="I19" s="400"/>
      <c r="J19" s="400"/>
    </row>
    <row r="20" spans="1:10">
      <c r="A20" s="417">
        <v>12</v>
      </c>
      <c r="B20" s="449"/>
      <c r="C20" s="444" t="s">
        <v>294</v>
      </c>
      <c r="D20" s="429"/>
      <c r="E20" s="439"/>
      <c r="F20" s="476"/>
    </row>
    <row r="21" spans="1:10">
      <c r="A21" s="417">
        <v>13</v>
      </c>
      <c r="B21" s="449"/>
      <c r="C21" s="444" t="s">
        <v>372</v>
      </c>
      <c r="D21" s="429"/>
      <c r="E21" s="439">
        <v>35573067</v>
      </c>
      <c r="F21" s="476"/>
    </row>
    <row r="22" spans="1:10">
      <c r="A22" s="417">
        <v>14</v>
      </c>
      <c r="B22" s="449"/>
      <c r="C22" s="444" t="s">
        <v>373</v>
      </c>
      <c r="D22" s="429"/>
      <c r="E22" s="439">
        <v>11233600</v>
      </c>
      <c r="F22" s="476"/>
    </row>
    <row r="23" spans="1:10">
      <c r="A23" s="417">
        <v>15</v>
      </c>
      <c r="B23" s="449"/>
      <c r="C23" s="444" t="s">
        <v>295</v>
      </c>
      <c r="D23" s="429"/>
      <c r="E23" s="439"/>
      <c r="F23" s="476"/>
    </row>
    <row r="24" spans="1:10">
      <c r="A24" s="417">
        <v>16</v>
      </c>
      <c r="B24" s="449"/>
      <c r="C24" s="444" t="s">
        <v>374</v>
      </c>
      <c r="D24" s="429"/>
      <c r="E24" s="439">
        <v>8400000</v>
      </c>
      <c r="F24" s="476"/>
    </row>
    <row r="25" spans="1:10">
      <c r="A25" s="417">
        <v>17</v>
      </c>
      <c r="B25" s="449"/>
      <c r="C25" s="447" t="s">
        <v>375</v>
      </c>
      <c r="D25" s="440"/>
      <c r="E25" s="439">
        <v>3000000</v>
      </c>
      <c r="F25" s="476"/>
    </row>
    <row r="26" spans="1:10">
      <c r="A26" s="417">
        <v>18</v>
      </c>
      <c r="B26" s="449"/>
      <c r="C26" s="444" t="s">
        <v>296</v>
      </c>
      <c r="D26" s="429"/>
      <c r="E26" s="439"/>
      <c r="F26" s="476"/>
    </row>
    <row r="27" spans="1:10">
      <c r="A27" s="417">
        <v>19</v>
      </c>
      <c r="B27" s="449"/>
      <c r="C27" s="444" t="s">
        <v>376</v>
      </c>
      <c r="D27" s="429"/>
      <c r="E27" s="439">
        <v>5338667</v>
      </c>
      <c r="F27" s="476"/>
    </row>
    <row r="28" spans="1:10">
      <c r="A28" s="417">
        <v>20</v>
      </c>
      <c r="B28" s="449"/>
      <c r="C28" s="444" t="s">
        <v>297</v>
      </c>
      <c r="D28" s="429"/>
      <c r="E28" s="439">
        <v>1680000</v>
      </c>
      <c r="F28" s="476"/>
    </row>
    <row r="29" spans="1:10">
      <c r="A29" s="417">
        <v>21</v>
      </c>
      <c r="B29" s="449"/>
      <c r="C29" s="444" t="s">
        <v>377</v>
      </c>
      <c r="D29" s="429"/>
      <c r="E29" s="439">
        <v>0</v>
      </c>
      <c r="F29" s="476"/>
    </row>
    <row r="30" spans="1:10">
      <c r="A30" s="417">
        <v>22</v>
      </c>
      <c r="B30" s="449"/>
      <c r="C30" s="444" t="s">
        <v>378</v>
      </c>
      <c r="D30" s="429"/>
      <c r="E30" s="439">
        <v>19127040</v>
      </c>
      <c r="F30" s="476"/>
    </row>
    <row r="31" spans="1:10">
      <c r="A31" s="417">
        <v>23</v>
      </c>
      <c r="B31" s="449"/>
      <c r="C31" s="444" t="s">
        <v>379</v>
      </c>
      <c r="D31" s="429"/>
      <c r="E31" s="439">
        <v>16268194</v>
      </c>
      <c r="F31" s="476"/>
    </row>
    <row r="32" spans="1:10" ht="25.5">
      <c r="A32" s="417">
        <v>24</v>
      </c>
      <c r="B32" s="449"/>
      <c r="C32" s="448" t="s">
        <v>298</v>
      </c>
      <c r="D32" s="441"/>
      <c r="E32" s="442">
        <v>100909528</v>
      </c>
      <c r="F32" s="476"/>
    </row>
    <row r="33" spans="1:6">
      <c r="A33" s="417">
        <v>25</v>
      </c>
      <c r="B33" s="449"/>
      <c r="C33" s="444" t="s">
        <v>380</v>
      </c>
      <c r="D33" s="429"/>
      <c r="E33" s="458">
        <v>20805898</v>
      </c>
      <c r="F33" s="476"/>
    </row>
    <row r="34" spans="1:6">
      <c r="A34" s="417">
        <v>26</v>
      </c>
      <c r="B34" s="449"/>
      <c r="C34" s="444" t="s">
        <v>299</v>
      </c>
      <c r="D34" s="429"/>
      <c r="E34" s="439">
        <v>2176450</v>
      </c>
      <c r="F34" s="476"/>
    </row>
    <row r="35" spans="1:6">
      <c r="A35" s="417">
        <v>28</v>
      </c>
      <c r="B35" s="449"/>
      <c r="C35" s="444" t="s">
        <v>381</v>
      </c>
      <c r="D35" s="429"/>
      <c r="E35" s="439">
        <v>6643200</v>
      </c>
      <c r="F35" s="476"/>
    </row>
    <row r="36" spans="1:6">
      <c r="A36" s="417">
        <v>29</v>
      </c>
      <c r="B36" s="449"/>
      <c r="C36" s="444" t="s">
        <v>382</v>
      </c>
      <c r="D36" s="429"/>
      <c r="E36" s="439">
        <v>5075000</v>
      </c>
      <c r="F36" s="476"/>
    </row>
    <row r="37" spans="1:6">
      <c r="A37" s="417">
        <v>31</v>
      </c>
      <c r="B37" s="449"/>
      <c r="C37" s="444" t="s">
        <v>300</v>
      </c>
      <c r="D37" s="429"/>
      <c r="E37" s="439">
        <v>1744000</v>
      </c>
      <c r="F37" s="476"/>
    </row>
    <row r="38" spans="1:6">
      <c r="A38" s="417">
        <v>38</v>
      </c>
      <c r="B38" s="449" t="s">
        <v>301</v>
      </c>
      <c r="C38" s="446" t="s">
        <v>302</v>
      </c>
      <c r="D38" s="437"/>
      <c r="E38" s="442">
        <v>36444548</v>
      </c>
      <c r="F38" s="476"/>
    </row>
    <row r="39" spans="1:6">
      <c r="A39" s="417">
        <v>43</v>
      </c>
      <c r="B39" s="449"/>
      <c r="C39" s="444" t="s">
        <v>303</v>
      </c>
      <c r="D39" s="429"/>
      <c r="E39" s="458">
        <v>2924100</v>
      </c>
      <c r="F39" s="476"/>
    </row>
    <row r="40" spans="1:6">
      <c r="A40" s="417">
        <v>45</v>
      </c>
      <c r="B40" s="449" t="s">
        <v>15</v>
      </c>
      <c r="C40" s="446" t="s">
        <v>304</v>
      </c>
      <c r="D40" s="437"/>
      <c r="E40" s="442">
        <v>2924100</v>
      </c>
      <c r="F40" s="476"/>
    </row>
    <row r="41" spans="1:6">
      <c r="A41" s="417"/>
      <c r="B41" s="449"/>
      <c r="C41" s="446" t="s">
        <v>467</v>
      </c>
      <c r="D41" s="437"/>
      <c r="E41" s="442">
        <v>2241593</v>
      </c>
      <c r="F41" s="476"/>
    </row>
    <row r="42" spans="1:6">
      <c r="A42" s="417"/>
      <c r="B42" s="449"/>
      <c r="C42" s="446" t="s">
        <v>468</v>
      </c>
      <c r="D42" s="437"/>
      <c r="E42" s="442">
        <v>4598840</v>
      </c>
      <c r="F42" s="476"/>
    </row>
    <row r="43" spans="1:6">
      <c r="A43" s="417"/>
      <c r="B43" s="449"/>
      <c r="C43" s="446" t="s">
        <v>469</v>
      </c>
      <c r="D43" s="437"/>
      <c r="E43" s="442">
        <v>1371000</v>
      </c>
      <c r="F43" s="476"/>
    </row>
    <row r="44" spans="1:6">
      <c r="A44" s="417"/>
      <c r="B44" s="449"/>
      <c r="C44" s="444" t="s">
        <v>431</v>
      </c>
      <c r="D44" s="429"/>
      <c r="E44" s="439">
        <v>89969</v>
      </c>
      <c r="F44" s="476"/>
    </row>
    <row r="45" spans="1:6" ht="25.5">
      <c r="A45" s="417">
        <v>47</v>
      </c>
      <c r="B45" s="449"/>
      <c r="C45" s="445" t="s">
        <v>383</v>
      </c>
      <c r="D45" s="436"/>
      <c r="E45" s="442">
        <v>244175345</v>
      </c>
      <c r="F45" s="476"/>
    </row>
    <row r="46" spans="1:6">
      <c r="A46" s="476"/>
      <c r="B46" s="476"/>
      <c r="C46" s="476"/>
      <c r="D46" s="476"/>
      <c r="E46" s="476"/>
      <c r="F46" s="476"/>
    </row>
  </sheetData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2" sqref="A2:XFD28"/>
    </sheetView>
  </sheetViews>
  <sheetFormatPr defaultRowHeight="12.75"/>
  <cols>
    <col min="1" max="1" width="9.42578125" style="2" customWidth="1"/>
    <col min="2" max="2" width="52.85546875" style="2" customWidth="1"/>
    <col min="3" max="3" width="17" style="2" customWidth="1"/>
    <col min="4" max="4" width="9.42578125" style="2" customWidth="1"/>
    <col min="5" max="16384" width="9.140625" style="2"/>
  </cols>
  <sheetData>
    <row r="1" spans="1:4" ht="22.5" customHeight="1">
      <c r="A1" s="660" t="s">
        <v>437</v>
      </c>
      <c r="B1" s="660"/>
      <c r="C1" s="660"/>
      <c r="D1" s="59"/>
    </row>
    <row r="2" spans="1:4" ht="39" customHeight="1">
      <c r="A2" s="659" t="s">
        <v>384</v>
      </c>
      <c r="B2" s="659"/>
      <c r="C2" s="659"/>
      <c r="D2" s="474"/>
    </row>
    <row r="3" spans="1:4">
      <c r="A3" s="338"/>
      <c r="B3" s="1"/>
    </row>
    <row r="4" spans="1:4">
      <c r="A4" s="1"/>
      <c r="B4" s="1"/>
    </row>
    <row r="5" spans="1:4">
      <c r="A5" s="1"/>
      <c r="B5" s="14" t="s">
        <v>89</v>
      </c>
    </row>
    <row r="6" spans="1:4" s="13" customFormat="1" ht="15.75">
      <c r="A6" s="88"/>
      <c r="B6" s="262" t="s">
        <v>464</v>
      </c>
      <c r="C6" s="262" t="s">
        <v>465</v>
      </c>
      <c r="D6" s="16"/>
    </row>
    <row r="7" spans="1:4" s="13" customFormat="1" ht="15.75">
      <c r="A7" s="98" t="s">
        <v>6</v>
      </c>
      <c r="B7" s="262"/>
      <c r="C7" s="262"/>
      <c r="D7" s="16"/>
    </row>
    <row r="8" spans="1:4" ht="15" customHeight="1">
      <c r="A8" s="76" t="s">
        <v>53</v>
      </c>
      <c r="B8" s="67">
        <v>1380</v>
      </c>
      <c r="C8" s="67">
        <v>1380</v>
      </c>
    </row>
    <row r="9" spans="1:4" ht="15" customHeight="1">
      <c r="A9" s="76" t="s">
        <v>222</v>
      </c>
      <c r="B9" s="67">
        <v>5000</v>
      </c>
      <c r="C9" s="67">
        <v>5000</v>
      </c>
      <c r="D9" s="12"/>
    </row>
    <row r="10" spans="1:4" s="5" customFormat="1" ht="15" customHeight="1">
      <c r="A10" s="82" t="s">
        <v>5</v>
      </c>
      <c r="B10" s="85">
        <f>SUM(B8:B9)</f>
        <v>6380</v>
      </c>
      <c r="C10" s="85">
        <f>SUM(C8:C9)</f>
        <v>6380</v>
      </c>
    </row>
    <row r="11" spans="1:4" ht="15" customHeight="1">
      <c r="A11" s="76"/>
      <c r="B11" s="66"/>
      <c r="C11" s="66"/>
    </row>
    <row r="12" spans="1:4" s="5" customFormat="1" ht="15" customHeight="1">
      <c r="A12" s="98" t="s">
        <v>12</v>
      </c>
      <c r="B12" s="77"/>
      <c r="C12" s="77"/>
    </row>
    <row r="13" spans="1:4" s="5" customFormat="1" ht="15" customHeight="1">
      <c r="A13" s="159" t="s">
        <v>117</v>
      </c>
      <c r="B13" s="157"/>
      <c r="C13" s="157"/>
    </row>
    <row r="14" spans="1:4" s="5" customFormat="1" ht="15" customHeight="1">
      <c r="A14" s="76" t="s">
        <v>223</v>
      </c>
      <c r="B14" s="66">
        <v>164525</v>
      </c>
      <c r="C14" s="66">
        <v>164525</v>
      </c>
    </row>
    <row r="15" spans="1:4" s="5" customFormat="1" ht="15" customHeight="1">
      <c r="A15" s="459" t="s">
        <v>118</v>
      </c>
      <c r="B15" s="66"/>
      <c r="C15" s="66"/>
    </row>
    <row r="16" spans="1:4" s="5" customFormat="1" ht="15" customHeight="1">
      <c r="A16" s="76" t="s">
        <v>224</v>
      </c>
      <c r="B16" s="66">
        <v>27347</v>
      </c>
      <c r="C16" s="66">
        <v>27347</v>
      </c>
    </row>
    <row r="17" spans="1:3" s="5" customFormat="1" ht="15" customHeight="1">
      <c r="A17" s="76" t="s">
        <v>470</v>
      </c>
      <c r="B17" s="66"/>
      <c r="C17" s="66">
        <v>153</v>
      </c>
    </row>
    <row r="18" spans="1:3" ht="15" customHeight="1">
      <c r="A18" s="76" t="s">
        <v>225</v>
      </c>
      <c r="B18" s="66">
        <v>52325</v>
      </c>
      <c r="C18" s="66">
        <v>52325</v>
      </c>
    </row>
    <row r="19" spans="1:3" s="5" customFormat="1" ht="15" customHeight="1">
      <c r="A19" s="82" t="s">
        <v>5</v>
      </c>
      <c r="B19" s="85">
        <f>SUM(B13:B18)</f>
        <v>244197</v>
      </c>
      <c r="C19" s="85">
        <f t="shared" ref="C19" si="0">SUM(C13:C18)</f>
        <v>244350</v>
      </c>
    </row>
    <row r="20" spans="1:3" ht="15" customHeight="1">
      <c r="A20" s="89"/>
      <c r="B20" s="67"/>
      <c r="C20" s="67"/>
    </row>
    <row r="21" spans="1:3" s="5" customFormat="1" ht="15" customHeight="1">
      <c r="A21" s="98" t="s">
        <v>14</v>
      </c>
      <c r="B21" s="77"/>
      <c r="C21" s="77"/>
    </row>
    <row r="22" spans="1:3" s="4" customFormat="1" ht="15" customHeight="1">
      <c r="A22" s="76" t="s">
        <v>90</v>
      </c>
      <c r="B22" s="66">
        <v>1000</v>
      </c>
      <c r="C22" s="66">
        <v>1000</v>
      </c>
    </row>
    <row r="23" spans="1:3" s="5" customFormat="1" ht="15" customHeight="1">
      <c r="A23" s="98" t="s">
        <v>5</v>
      </c>
      <c r="B23" s="96">
        <f>SUM(B22)</f>
        <v>1000</v>
      </c>
      <c r="C23" s="96">
        <f>SUM(C22)</f>
        <v>1000</v>
      </c>
    </row>
    <row r="24" spans="1:3" s="5" customFormat="1" ht="15" customHeight="1">
      <c r="A24" s="88"/>
      <c r="B24" s="77"/>
      <c r="C24" s="77"/>
    </row>
    <row r="25" spans="1:3" ht="15" customHeight="1">
      <c r="A25" s="89" t="s">
        <v>471</v>
      </c>
      <c r="B25" s="67"/>
      <c r="C25" s="67">
        <v>1371</v>
      </c>
    </row>
    <row r="26" spans="1:3" ht="15" customHeight="1">
      <c r="A26" s="84" t="s">
        <v>17</v>
      </c>
      <c r="B26" s="85">
        <f>SUM(B10+B19+B23)</f>
        <v>251577</v>
      </c>
      <c r="C26" s="85">
        <f>C10+C19+C23+C25</f>
        <v>253101</v>
      </c>
    </row>
    <row r="27" spans="1:3">
      <c r="B27" s="10"/>
    </row>
    <row r="28" spans="1:3">
      <c r="A28" s="5"/>
      <c r="B28" s="661"/>
      <c r="C28" s="662"/>
    </row>
  </sheetData>
  <mergeCells count="3">
    <mergeCell ref="A2:C2"/>
    <mergeCell ref="A1:C1"/>
    <mergeCell ref="B28:C28"/>
  </mergeCells>
  <phoneticPr fontId="0" type="noConversion"/>
  <pageMargins left="0.75" right="0.75" top="0.56000000000000005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7"/>
  <sheetViews>
    <sheetView workbookViewId="0">
      <selection activeCell="A2" sqref="A2:XFD25"/>
    </sheetView>
  </sheetViews>
  <sheetFormatPr defaultRowHeight="15.75"/>
  <cols>
    <col min="1" max="1" width="11" style="2" customWidth="1"/>
    <col min="2" max="2" width="55.42578125" style="70" customWidth="1"/>
    <col min="3" max="3" width="10.5703125" style="68" customWidth="1"/>
    <col min="4" max="4" width="13.28515625" style="3" customWidth="1"/>
    <col min="5" max="16384" width="9.140625" style="2"/>
  </cols>
  <sheetData>
    <row r="1" spans="1:5" ht="30" customHeight="1">
      <c r="A1" s="581" t="s">
        <v>438</v>
      </c>
      <c r="B1" s="581"/>
      <c r="C1" s="581"/>
      <c r="D1" s="10"/>
    </row>
    <row r="2" spans="1:5" ht="49.5" customHeight="1">
      <c r="A2" s="342"/>
      <c r="B2" s="663" t="s">
        <v>472</v>
      </c>
      <c r="C2" s="663"/>
      <c r="D2" s="663"/>
      <c r="E2" s="475"/>
    </row>
    <row r="3" spans="1:5">
      <c r="B3" s="71"/>
      <c r="C3" s="78"/>
      <c r="D3" s="10"/>
    </row>
    <row r="4" spans="1:5" ht="19.5" customHeight="1">
      <c r="B4" s="71"/>
      <c r="C4" s="78" t="s">
        <v>89</v>
      </c>
      <c r="D4" s="10"/>
    </row>
    <row r="5" spans="1:5" s="5" customFormat="1" ht="21.75" customHeight="1">
      <c r="B5" s="574" t="s">
        <v>179</v>
      </c>
      <c r="C5" s="575"/>
      <c r="D5" s="575"/>
      <c r="E5" s="576"/>
    </row>
    <row r="6" spans="1:5" s="5" customFormat="1">
      <c r="B6" s="84"/>
      <c r="C6" s="577" t="s">
        <v>464</v>
      </c>
      <c r="D6" s="577" t="s">
        <v>465</v>
      </c>
    </row>
    <row r="7" spans="1:5">
      <c r="B7" s="84" t="s">
        <v>20</v>
      </c>
      <c r="C7" s="96"/>
      <c r="D7" s="96"/>
    </row>
    <row r="8" spans="1:5">
      <c r="B8" s="158" t="s">
        <v>115</v>
      </c>
      <c r="C8" s="157">
        <f>C9</f>
        <v>248048</v>
      </c>
      <c r="D8" s="157">
        <v>248048</v>
      </c>
    </row>
    <row r="9" spans="1:5">
      <c r="B9" s="75" t="s">
        <v>226</v>
      </c>
      <c r="C9" s="66">
        <v>248048</v>
      </c>
      <c r="D9" s="66">
        <v>248048</v>
      </c>
    </row>
    <row r="10" spans="1:5">
      <c r="B10" s="72" t="s">
        <v>116</v>
      </c>
      <c r="C10" s="578">
        <f>SUM(C11:C23)</f>
        <v>3529</v>
      </c>
      <c r="D10" s="578">
        <v>5053</v>
      </c>
    </row>
    <row r="11" spans="1:5">
      <c r="B11" s="75" t="s">
        <v>386</v>
      </c>
      <c r="C11" s="66">
        <v>100</v>
      </c>
      <c r="D11" s="66">
        <v>100</v>
      </c>
    </row>
    <row r="12" spans="1:5">
      <c r="B12" s="75" t="s">
        <v>385</v>
      </c>
      <c r="C12" s="66">
        <v>100</v>
      </c>
      <c r="D12" s="66">
        <v>100</v>
      </c>
    </row>
    <row r="13" spans="1:5">
      <c r="B13" s="75" t="s">
        <v>387</v>
      </c>
      <c r="C13" s="66">
        <v>406</v>
      </c>
      <c r="D13" s="66">
        <v>406</v>
      </c>
    </row>
    <row r="14" spans="1:5">
      <c r="B14" s="75" t="s">
        <v>388</v>
      </c>
      <c r="C14" s="66">
        <v>1269</v>
      </c>
      <c r="D14" s="66">
        <v>1269</v>
      </c>
    </row>
    <row r="15" spans="1:5">
      <c r="B15" s="75" t="s">
        <v>389</v>
      </c>
      <c r="C15" s="66">
        <v>254</v>
      </c>
      <c r="D15" s="66">
        <v>254</v>
      </c>
    </row>
    <row r="16" spans="1:5">
      <c r="B16" s="75" t="s">
        <v>390</v>
      </c>
      <c r="C16" s="66">
        <v>150</v>
      </c>
      <c r="D16" s="66">
        <v>431</v>
      </c>
    </row>
    <row r="17" spans="2:5">
      <c r="B17" s="75" t="s">
        <v>473</v>
      </c>
      <c r="C17" s="66"/>
      <c r="D17" s="66"/>
    </row>
    <row r="18" spans="2:5">
      <c r="B18" s="75" t="s">
        <v>474</v>
      </c>
      <c r="C18" s="66"/>
      <c r="D18" s="66"/>
    </row>
    <row r="19" spans="2:5">
      <c r="B19" s="75" t="s">
        <v>475</v>
      </c>
      <c r="C19" s="66"/>
      <c r="D19" s="66">
        <v>153</v>
      </c>
    </row>
    <row r="20" spans="2:5">
      <c r="B20" s="75" t="s">
        <v>476</v>
      </c>
      <c r="C20" s="66"/>
      <c r="D20" s="66"/>
    </row>
    <row r="21" spans="2:5">
      <c r="B21" s="75" t="s">
        <v>477</v>
      </c>
      <c r="C21" s="66"/>
      <c r="D21" s="66">
        <v>953</v>
      </c>
    </row>
    <row r="22" spans="2:5">
      <c r="B22" s="75" t="s">
        <v>478</v>
      </c>
      <c r="C22" s="66"/>
      <c r="D22" s="66">
        <v>137</v>
      </c>
    </row>
    <row r="23" spans="2:5">
      <c r="B23" s="75" t="s">
        <v>391</v>
      </c>
      <c r="C23" s="66">
        <v>1250</v>
      </c>
      <c r="D23" s="66">
        <v>1250</v>
      </c>
    </row>
    <row r="24" spans="2:5">
      <c r="B24" s="84" t="s">
        <v>5</v>
      </c>
      <c r="C24" s="96">
        <f>C8+C49</f>
        <v>248048</v>
      </c>
      <c r="D24" s="96">
        <v>253101</v>
      </c>
      <c r="E24" s="3"/>
    </row>
    <row r="25" spans="2:5" s="5" customFormat="1">
      <c r="B25" s="73"/>
      <c r="C25" s="74"/>
      <c r="D25" s="7"/>
    </row>
    <row r="26" spans="2:5">
      <c r="C26" s="70"/>
      <c r="D26" s="17"/>
    </row>
    <row r="27" spans="2:5">
      <c r="C27" s="70"/>
      <c r="D27" s="17"/>
    </row>
    <row r="28" spans="2:5">
      <c r="C28" s="70"/>
      <c r="D28" s="17"/>
    </row>
    <row r="29" spans="2:5">
      <c r="C29" s="70"/>
      <c r="D29" s="17"/>
    </row>
    <row r="30" spans="2:5">
      <c r="C30" s="70"/>
      <c r="D30" s="17"/>
    </row>
    <row r="31" spans="2:5">
      <c r="C31" s="70"/>
      <c r="D31" s="17"/>
    </row>
    <row r="32" spans="2:5">
      <c r="C32" s="70"/>
      <c r="D32" s="17"/>
    </row>
    <row r="33" spans="2:4">
      <c r="C33" s="70"/>
      <c r="D33" s="17"/>
    </row>
    <row r="34" spans="2:4">
      <c r="C34" s="70"/>
      <c r="D34" s="17"/>
    </row>
    <row r="35" spans="2:4">
      <c r="B35" s="91"/>
      <c r="C35" s="94"/>
      <c r="D35" s="17"/>
    </row>
    <row r="36" spans="2:4">
      <c r="B36" s="91"/>
      <c r="C36" s="94"/>
      <c r="D36" s="17"/>
    </row>
    <row r="37" spans="2:4">
      <c r="B37" s="91"/>
      <c r="C37" s="94"/>
      <c r="D37" s="17"/>
    </row>
    <row r="38" spans="2:4">
      <c r="B38" s="91"/>
      <c r="C38" s="94"/>
    </row>
    <row r="39" spans="2:4" s="4" customFormat="1">
      <c r="B39" s="91"/>
      <c r="C39" s="94"/>
      <c r="D39" s="15"/>
    </row>
    <row r="40" spans="2:4" s="5" customFormat="1">
      <c r="B40" s="91"/>
      <c r="C40" s="94"/>
      <c r="D40" s="6"/>
    </row>
    <row r="41" spans="2:4" s="8" customFormat="1">
      <c r="B41" s="91"/>
      <c r="C41" s="94"/>
      <c r="D41" s="9"/>
    </row>
    <row r="42" spans="2:4">
      <c r="B42" s="91"/>
      <c r="C42" s="94"/>
      <c r="D42" s="10"/>
    </row>
    <row r="43" spans="2:4">
      <c r="B43" s="91"/>
      <c r="C43" s="94"/>
      <c r="D43" s="10"/>
    </row>
    <row r="44" spans="2:4">
      <c r="B44" s="91"/>
      <c r="C44" s="94"/>
      <c r="D44" s="10"/>
    </row>
    <row r="45" spans="2:4">
      <c r="B45" s="91"/>
      <c r="C45" s="94"/>
      <c r="D45" s="10"/>
    </row>
    <row r="46" spans="2:4">
      <c r="B46" s="91"/>
      <c r="C46" s="94"/>
      <c r="D46" s="10"/>
    </row>
    <row r="47" spans="2:4">
      <c r="B47" s="91"/>
      <c r="C47" s="94"/>
      <c r="D47" s="10"/>
    </row>
    <row r="48" spans="2:4">
      <c r="B48" s="91"/>
      <c r="C48" s="94"/>
      <c r="D48" s="10"/>
    </row>
    <row r="49" spans="2:4">
      <c r="B49" s="91"/>
      <c r="C49" s="94"/>
      <c r="D49" s="10"/>
    </row>
    <row r="50" spans="2:4">
      <c r="B50" s="91"/>
      <c r="C50" s="94"/>
      <c r="D50" s="10"/>
    </row>
    <row r="51" spans="2:4">
      <c r="B51" s="91"/>
      <c r="C51" s="94"/>
      <c r="D51" s="10"/>
    </row>
    <row r="52" spans="2:4">
      <c r="B52" s="91"/>
      <c r="C52" s="94"/>
      <c r="D52" s="10"/>
    </row>
    <row r="53" spans="2:4">
      <c r="B53" s="73"/>
      <c r="C53" s="93"/>
      <c r="D53" s="10"/>
    </row>
    <row r="54" spans="2:4">
      <c r="C54" s="70"/>
      <c r="D54" s="10"/>
    </row>
    <row r="55" spans="2:4">
      <c r="C55" s="70"/>
      <c r="D55" s="10"/>
    </row>
    <row r="56" spans="2:4" s="5" customFormat="1">
      <c r="B56" s="73"/>
      <c r="C56" s="73"/>
      <c r="D56" s="6"/>
    </row>
    <row r="57" spans="2:4">
      <c r="C57" s="70"/>
      <c r="D57" s="17"/>
    </row>
    <row r="58" spans="2:4">
      <c r="C58" s="70"/>
      <c r="D58" s="17"/>
    </row>
    <row r="59" spans="2:4" s="5" customFormat="1">
      <c r="B59" s="73"/>
      <c r="C59" s="70"/>
      <c r="D59" s="7"/>
    </row>
    <row r="60" spans="2:4">
      <c r="B60" s="91"/>
      <c r="C60" s="92"/>
    </row>
    <row r="61" spans="2:4">
      <c r="B61" s="91"/>
      <c r="C61" s="92"/>
    </row>
    <row r="62" spans="2:4">
      <c r="B62" s="91"/>
      <c r="C62" s="92"/>
    </row>
    <row r="63" spans="2:4">
      <c r="B63" s="91"/>
      <c r="C63" s="92"/>
    </row>
    <row r="64" spans="2:4">
      <c r="B64" s="91"/>
      <c r="C64" s="92"/>
    </row>
    <row r="65" spans="2:3">
      <c r="B65" s="91"/>
      <c r="C65" s="92"/>
    </row>
    <row r="66" spans="2:3">
      <c r="B66" s="91"/>
      <c r="C66" s="92"/>
    </row>
    <row r="67" spans="2:3">
      <c r="B67" s="91"/>
      <c r="C67" s="92"/>
    </row>
    <row r="68" spans="2:3">
      <c r="B68" s="73"/>
      <c r="C68" s="74"/>
    </row>
    <row r="69" spans="2:3">
      <c r="B69" s="73"/>
    </row>
    <row r="70" spans="2:3">
      <c r="C70" s="74"/>
    </row>
    <row r="71" spans="2:3">
      <c r="B71" s="73"/>
    </row>
    <row r="73" spans="2:3">
      <c r="C73" s="74"/>
    </row>
    <row r="74" spans="2:3">
      <c r="B74" s="73"/>
      <c r="C74" s="74"/>
    </row>
    <row r="75" spans="2:3">
      <c r="B75" s="73"/>
    </row>
    <row r="76" spans="2:3">
      <c r="C76" s="74"/>
    </row>
    <row r="77" spans="2:3">
      <c r="B77" s="73"/>
      <c r="C77" s="92"/>
    </row>
    <row r="78" spans="2:3">
      <c r="B78" s="90"/>
      <c r="C78" s="92"/>
    </row>
    <row r="79" spans="2:3">
      <c r="B79" s="90"/>
      <c r="C79" s="92"/>
    </row>
    <row r="80" spans="2:3">
      <c r="B80" s="90"/>
      <c r="C80" s="92"/>
    </row>
    <row r="81" spans="2:3">
      <c r="B81" s="90"/>
      <c r="C81" s="92"/>
    </row>
    <row r="82" spans="2:3">
      <c r="B82" s="90"/>
      <c r="C82" s="92"/>
    </row>
    <row r="83" spans="2:3">
      <c r="B83" s="90"/>
      <c r="C83" s="92"/>
    </row>
    <row r="84" spans="2:3">
      <c r="B84" s="90"/>
      <c r="C84" s="92"/>
    </row>
    <row r="85" spans="2:3">
      <c r="B85" s="90"/>
      <c r="C85" s="92"/>
    </row>
    <row r="86" spans="2:3">
      <c r="B86" s="90"/>
    </row>
    <row r="93" spans="2:3">
      <c r="C93" s="74"/>
    </row>
    <row r="94" spans="2:3">
      <c r="B94" s="73"/>
    </row>
    <row r="95" spans="2:3">
      <c r="C95" s="74"/>
    </row>
    <row r="96" spans="2:3">
      <c r="B96" s="73"/>
    </row>
    <row r="99" spans="2:3">
      <c r="C99" s="74"/>
    </row>
    <row r="100" spans="2:3">
      <c r="C100" s="70"/>
    </row>
    <row r="101" spans="2:3">
      <c r="C101" s="74"/>
    </row>
    <row r="102" spans="2:3">
      <c r="B102" s="73"/>
      <c r="C102" s="92"/>
    </row>
    <row r="103" spans="2:3">
      <c r="B103" s="90"/>
    </row>
    <row r="104" spans="2:3">
      <c r="C104" s="74"/>
    </row>
    <row r="105" spans="2:3">
      <c r="B105" s="73"/>
    </row>
    <row r="106" spans="2:3">
      <c r="C106" s="74"/>
    </row>
    <row r="107" spans="2:3">
      <c r="B107" s="73"/>
    </row>
  </sheetData>
  <mergeCells count="2">
    <mergeCell ref="A1:C1"/>
    <mergeCell ref="B2:D2"/>
  </mergeCells>
  <phoneticPr fontId="0" type="noConversion"/>
  <pageMargins left="0.78740157480314965" right="0.78740157480314965" top="0.36" bottom="0.66" header="0.36" footer="0.28000000000000003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H4" sqref="H4"/>
    </sheetView>
  </sheetViews>
  <sheetFormatPr defaultRowHeight="15.75"/>
  <cols>
    <col min="1" max="1" width="16.140625" customWidth="1"/>
    <col min="2" max="2" width="3.85546875" style="189" bestFit="1" customWidth="1"/>
    <col min="3" max="3" width="12.140625" style="147" bestFit="1" customWidth="1"/>
    <col min="4" max="4" width="39.140625" style="109" bestFit="1" customWidth="1"/>
    <col min="5" max="5" width="17.42578125" style="147" customWidth="1"/>
    <col min="6" max="11" width="9.140625" style="109"/>
  </cols>
  <sheetData>
    <row r="1" spans="1:11">
      <c r="A1" s="627" t="s">
        <v>439</v>
      </c>
      <c r="B1" s="627"/>
      <c r="C1" s="627"/>
      <c r="D1" s="627"/>
      <c r="E1" s="627"/>
      <c r="F1" s="627"/>
      <c r="G1" s="264"/>
      <c r="H1" s="69"/>
      <c r="I1" s="69"/>
      <c r="J1" s="69"/>
      <c r="K1" s="69"/>
    </row>
    <row r="2" spans="1:11">
      <c r="D2" s="62"/>
      <c r="E2" s="151"/>
      <c r="F2" s="100"/>
    </row>
    <row r="3" spans="1:11" ht="27.75" customHeight="1">
      <c r="A3" s="664" t="s">
        <v>45</v>
      </c>
      <c r="B3" s="664"/>
      <c r="C3" s="664"/>
      <c r="D3" s="664"/>
      <c r="E3" s="664"/>
      <c r="F3" s="664"/>
      <c r="G3" s="148"/>
      <c r="H3" s="148"/>
      <c r="I3" s="148"/>
      <c r="J3" s="148"/>
      <c r="K3" s="148"/>
    </row>
    <row r="4" spans="1:11" ht="39" customHeight="1">
      <c r="A4" s="664" t="s">
        <v>392</v>
      </c>
      <c r="B4" s="664"/>
      <c r="C4" s="664"/>
      <c r="D4" s="664"/>
      <c r="E4" s="664"/>
      <c r="F4" s="664"/>
      <c r="G4" s="121"/>
      <c r="H4" s="148"/>
      <c r="I4" s="148"/>
      <c r="J4" s="148"/>
      <c r="K4" s="148"/>
    </row>
    <row r="5" spans="1:11" ht="19.5" customHeight="1">
      <c r="C5" s="146"/>
      <c r="D5" s="146"/>
      <c r="E5" s="146"/>
      <c r="F5" s="146"/>
      <c r="G5" s="146"/>
      <c r="H5" s="146"/>
      <c r="I5" s="146"/>
      <c r="J5" s="148"/>
      <c r="K5" s="148"/>
    </row>
    <row r="6" spans="1:11" s="150" customFormat="1" ht="31.5">
      <c r="B6" s="81" t="s">
        <v>165</v>
      </c>
      <c r="C6" s="81" t="s">
        <v>3</v>
      </c>
      <c r="D6" s="81" t="s">
        <v>106</v>
      </c>
      <c r="E6" s="153" t="s">
        <v>393</v>
      </c>
      <c r="F6" s="149"/>
      <c r="G6" s="149"/>
      <c r="H6" s="149"/>
      <c r="I6" s="149"/>
      <c r="J6" s="149"/>
      <c r="K6" s="149"/>
    </row>
    <row r="7" spans="1:11" s="150" customFormat="1">
      <c r="B7" s="670" t="s">
        <v>0</v>
      </c>
      <c r="C7" s="152">
        <v>841403</v>
      </c>
      <c r="D7" s="114" t="s">
        <v>107</v>
      </c>
      <c r="E7" s="152">
        <v>8</v>
      </c>
      <c r="F7" s="149"/>
      <c r="G7" s="149"/>
      <c r="H7" s="149"/>
      <c r="I7" s="149"/>
      <c r="J7" s="149"/>
      <c r="K7" s="149"/>
    </row>
    <row r="8" spans="1:11" s="150" customFormat="1">
      <c r="B8" s="668"/>
      <c r="C8" s="152">
        <v>869041</v>
      </c>
      <c r="D8" s="114" t="s">
        <v>109</v>
      </c>
      <c r="E8" s="152">
        <v>3</v>
      </c>
      <c r="F8" s="149"/>
      <c r="G8" s="149"/>
      <c r="H8" s="149"/>
      <c r="I8" s="149"/>
      <c r="J8" s="149"/>
      <c r="K8" s="149"/>
    </row>
    <row r="9" spans="1:11" s="150" customFormat="1">
      <c r="B9" s="668"/>
      <c r="C9" s="375">
        <v>841126</v>
      </c>
      <c r="D9" s="114" t="s">
        <v>394</v>
      </c>
      <c r="E9" s="152">
        <v>1</v>
      </c>
      <c r="F9" s="149"/>
      <c r="G9" s="149"/>
      <c r="H9" s="149"/>
      <c r="I9" s="149"/>
      <c r="J9" s="149"/>
      <c r="K9" s="149"/>
    </row>
    <row r="10" spans="1:11" s="150" customFormat="1">
      <c r="B10" s="669"/>
      <c r="C10" s="375">
        <v>562913</v>
      </c>
      <c r="D10" s="114" t="s">
        <v>228</v>
      </c>
      <c r="E10" s="152">
        <v>10</v>
      </c>
      <c r="F10" s="149"/>
      <c r="G10" s="149"/>
      <c r="H10" s="149"/>
      <c r="I10" s="149"/>
      <c r="J10" s="149"/>
      <c r="K10" s="149"/>
    </row>
    <row r="11" spans="1:11" s="150" customFormat="1">
      <c r="B11" s="374"/>
      <c r="C11" s="376" t="s">
        <v>227</v>
      </c>
      <c r="D11" s="377"/>
      <c r="E11" s="378">
        <f>SUM(E7:E10)</f>
        <v>22</v>
      </c>
      <c r="F11" s="149"/>
      <c r="G11" s="149"/>
      <c r="H11" s="149"/>
      <c r="I11" s="149"/>
      <c r="J11" s="149"/>
      <c r="K11" s="149"/>
    </row>
    <row r="12" spans="1:11" s="150" customFormat="1" ht="19.5" customHeight="1">
      <c r="B12" s="457" t="s">
        <v>1</v>
      </c>
      <c r="C12" s="262">
        <v>841126</v>
      </c>
      <c r="D12" s="186" t="s">
        <v>396</v>
      </c>
      <c r="E12" s="263">
        <v>20</v>
      </c>
      <c r="F12" s="149"/>
      <c r="G12" s="149"/>
      <c r="H12" s="149"/>
      <c r="I12" s="149"/>
      <c r="J12" s="149"/>
      <c r="K12" s="149"/>
    </row>
    <row r="13" spans="1:11">
      <c r="B13" s="456"/>
      <c r="C13" s="343" t="s">
        <v>395</v>
      </c>
      <c r="D13" s="344"/>
      <c r="E13" s="97">
        <v>20</v>
      </c>
    </row>
    <row r="14" spans="1:11">
      <c r="B14" s="668" t="s">
        <v>13</v>
      </c>
      <c r="C14" s="152">
        <v>910502</v>
      </c>
      <c r="D14" s="114" t="s">
        <v>111</v>
      </c>
      <c r="E14" s="152">
        <v>2</v>
      </c>
    </row>
    <row r="15" spans="1:11">
      <c r="B15" s="668"/>
      <c r="C15" s="343" t="s">
        <v>112</v>
      </c>
      <c r="D15" s="344"/>
      <c r="E15" s="97">
        <f>SUM(E14)</f>
        <v>2</v>
      </c>
    </row>
    <row r="16" spans="1:11">
      <c r="B16" s="668" t="s">
        <v>15</v>
      </c>
      <c r="C16" s="152">
        <v>910123</v>
      </c>
      <c r="D16" s="114" t="s">
        <v>80</v>
      </c>
      <c r="E16" s="152">
        <v>2</v>
      </c>
    </row>
    <row r="17" spans="2:5" ht="19.5" customHeight="1">
      <c r="B17" s="669"/>
      <c r="C17" s="343" t="s">
        <v>113</v>
      </c>
      <c r="D17" s="344"/>
      <c r="E17" s="97">
        <v>2</v>
      </c>
    </row>
    <row r="18" spans="2:5" ht="36" customHeight="1">
      <c r="B18" s="665" t="s">
        <v>114</v>
      </c>
      <c r="C18" s="666"/>
      <c r="D18" s="667"/>
      <c r="E18" s="87">
        <v>46</v>
      </c>
    </row>
  </sheetData>
  <mergeCells count="7">
    <mergeCell ref="A4:F4"/>
    <mergeCell ref="A3:F3"/>
    <mergeCell ref="A1:F1"/>
    <mergeCell ref="B18:D18"/>
    <mergeCell ref="B14:B15"/>
    <mergeCell ref="B16:B17"/>
    <mergeCell ref="B7:B10"/>
  </mergeCells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Címrend</vt:lpstr>
      <vt:lpstr>2.sz mell.</vt:lpstr>
      <vt:lpstr>3.számú melléklet</vt:lpstr>
      <vt:lpstr>4 sz mell</vt:lpstr>
      <vt:lpstr>5..sz.mell</vt:lpstr>
      <vt:lpstr>6.sz m</vt:lpstr>
      <vt:lpstr>7.sz mell.</vt:lpstr>
      <vt:lpstr>8.sz.mell. </vt:lpstr>
      <vt:lpstr>9.sz m</vt:lpstr>
      <vt:lpstr>10.sz.m</vt:lpstr>
      <vt:lpstr>11.sz.m.</vt:lpstr>
      <vt:lpstr>12.sz.mell</vt:lpstr>
      <vt:lpstr>13.sz.m.</vt:lpstr>
      <vt:lpstr>14.sz m</vt:lpstr>
      <vt:lpstr>15. sz.m.</vt:lpstr>
      <vt:lpstr>16.sz.m</vt:lpstr>
      <vt:lpstr>17.sz.m</vt:lpstr>
      <vt:lpstr>18.sz.m.</vt:lpstr>
      <vt:lpstr>Munka1</vt:lpstr>
      <vt:lpstr>'15. sz.m.'!Nyomtatási_terület</vt:lpstr>
      <vt:lpstr>'3.számú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Felhasználói név</dc:creator>
  <cp:lastModifiedBy>Iroda48</cp:lastModifiedBy>
  <cp:lastPrinted>2014-09-22T12:20:18Z</cp:lastPrinted>
  <dcterms:created xsi:type="dcterms:W3CDTF">2007-11-15T07:32:30Z</dcterms:created>
  <dcterms:modified xsi:type="dcterms:W3CDTF">2014-09-22T13:03:16Z</dcterms:modified>
</cp:coreProperties>
</file>