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12_31\Mellékletek\"/>
    </mc:Choice>
  </mc:AlternateContent>
  <xr:revisionPtr revIDLastSave="0" documentId="8_{14095025-16DD-4349-8EEC-A1E6A945B576}" xr6:coauthVersionLast="45" xr6:coauthVersionMax="45" xr10:uidLastSave="{00000000-0000-0000-0000-000000000000}"/>
  <bookViews>
    <workbookView xWindow="-120" yWindow="-120" windowWidth="21840" windowHeight="13140" xr2:uid="{458C3593-56EA-4366-BEAF-2B128C037247}"/>
  </bookViews>
  <sheets>
    <sheet name="3. 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6" i="1" l="1"/>
  <c r="G36" i="1" s="1"/>
  <c r="E36" i="1"/>
  <c r="E35" i="1" s="1"/>
  <c r="D36" i="1"/>
  <c r="C36" i="1"/>
  <c r="F35" i="1"/>
  <c r="D35" i="1"/>
  <c r="C35" i="1"/>
  <c r="F33" i="1"/>
  <c r="E33" i="1"/>
  <c r="D33" i="1"/>
  <c r="C33" i="1"/>
  <c r="F32" i="1"/>
  <c r="E32" i="1"/>
  <c r="D32" i="1"/>
  <c r="C32" i="1"/>
  <c r="F31" i="1"/>
  <c r="E31" i="1"/>
  <c r="D31" i="1"/>
  <c r="C31" i="1"/>
  <c r="F30" i="1"/>
  <c r="E30" i="1"/>
  <c r="E28" i="1" s="1"/>
  <c r="D30" i="1"/>
  <c r="C30" i="1"/>
  <c r="F29" i="1"/>
  <c r="E29" i="1"/>
  <c r="D29" i="1"/>
  <c r="D28" i="1" s="1"/>
  <c r="C29" i="1"/>
  <c r="F28" i="1"/>
  <c r="G28" i="1" s="1"/>
  <c r="C28" i="1"/>
  <c r="F27" i="1"/>
  <c r="G27" i="1" s="1"/>
  <c r="E27" i="1"/>
  <c r="D27" i="1"/>
  <c r="C27" i="1"/>
  <c r="F11" i="1"/>
  <c r="F10" i="1" s="1"/>
  <c r="G10" i="1" s="1"/>
  <c r="E11" i="1"/>
  <c r="D11" i="1"/>
  <c r="C11" i="1"/>
  <c r="C10" i="1" s="1"/>
  <c r="C34" i="1" s="1"/>
  <c r="E10" i="1"/>
  <c r="D10" i="1"/>
  <c r="G2" i="1"/>
  <c r="F34" i="1" l="1"/>
  <c r="G34" i="1" s="1"/>
  <c r="C37" i="1"/>
  <c r="D34" i="1"/>
  <c r="D37" i="1" s="1"/>
  <c r="E37" i="1"/>
  <c r="E34" i="1"/>
  <c r="F37" i="1"/>
  <c r="G37" i="1" s="1"/>
  <c r="G35" i="1"/>
  <c r="G11" i="1"/>
  <c r="G32" i="1"/>
</calcChain>
</file>

<file path=xl/sharedStrings.xml><?xml version="1.0" encoding="utf-8"?>
<sst xmlns="http://schemas.openxmlformats.org/spreadsheetml/2006/main" count="51" uniqueCount="51">
  <si>
    <t>3. melléklet</t>
  </si>
  <si>
    <t>Balatonakali Önkormányzat 2019. évi összesített konszolidált működési bevételei</t>
  </si>
  <si>
    <t>adatok Ft-ban</t>
  </si>
  <si>
    <t>Sor-   sz</t>
  </si>
  <si>
    <t>Megnevezés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</si>
  <si>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</si>
  <si>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</si>
  <si>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r>
      <t xml:space="preserve">2019. évi mód.előir. </t>
    </r>
    <r>
      <rPr>
        <sz val="8"/>
        <rFont val="Times New Roman"/>
        <family val="1"/>
        <charset val="238"/>
      </rPr>
      <t>(2019.XI.28)</t>
    </r>
  </si>
  <si>
    <r>
      <t xml:space="preserve">2020. évi mód.előir. </t>
    </r>
    <r>
      <rPr>
        <sz val="8"/>
        <rFont val="Times New Roman"/>
        <family val="1"/>
        <charset val="238"/>
      </rPr>
      <t>(2020.IV.23)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</si>
  <si>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</si>
  <si>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</si>
  <si>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</si>
  <si>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</si>
  <si>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</si>
  <si>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</si>
  <si>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</si>
  <si>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</si>
  <si>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BEVÉTELEK</t>
  </si>
  <si>
    <t> I.</t>
  </si>
  <si>
    <t>Működési célú támogatások államháztartáson belülről</t>
  </si>
  <si>
    <t>1. Önkormányzatok működési támogatásai</t>
  </si>
  <si>
    <t>1.1 Önkormányzati hivatal működési támogatása</t>
  </si>
  <si>
    <t xml:space="preserve">1.2 Településüzemeltetés támogatása </t>
  </si>
  <si>
    <t>1.3 Egyéb kötelező feladat ellátása</t>
  </si>
  <si>
    <t>1.4 Üdülőhelyi feladatok</t>
  </si>
  <si>
    <t>1.5 Lakott külterülettel kapcsolatos feladatok támogatása</t>
  </si>
  <si>
    <t>1.6 Polgármesteri illetmény támogatása</t>
  </si>
  <si>
    <t>1.7 Helyi önkormányzatok kiegészítő támogatásai (bérkompenzáció)</t>
  </si>
  <si>
    <t>1.8 Önkormányzat egyes köznevelési feladatainak támogatása - óvodapedagógusok bértámogatása</t>
  </si>
  <si>
    <t>1.9 Önkormányzat egyes köznevelési feladatainak támogatása - óvodaműködtetés támogatása</t>
  </si>
  <si>
    <t>1.10 Önkormányzat egyes köznevelési feladatainak támogatása - minimálbér emelés hatásának kompenzációja</t>
  </si>
  <si>
    <t>1.11 Gyermekétkeztetés támogatása</t>
  </si>
  <si>
    <t>1.12 Hozzájárulás a pénzbeli szociális ellátáshoz</t>
  </si>
  <si>
    <t>1.13 Könyvtári,közművelődési feladatok támogatása</t>
  </si>
  <si>
    <t>1.14 Helyi önkormányzatok kiegészítő támogatásai (szociális tüzelőanyag)</t>
  </si>
  <si>
    <t>1.15 Lakossági víz- és csatornaszolgáltatás támogatása</t>
  </si>
  <si>
    <t>2. Egyéb működési célú támogatások államháztartáson belülről</t>
  </si>
  <si>
    <t>II.</t>
  </si>
  <si>
    <t>Közhatalmi bevételek</t>
  </si>
  <si>
    <t>2.1 Vagyoni típusú adók</t>
  </si>
  <si>
    <t>2.2 Termékek és szolgáltatások adói</t>
  </si>
  <si>
    <t>2.3. Egyéb közhatalmi bevételek</t>
  </si>
  <si>
    <t> III.</t>
  </si>
  <si>
    <t>Működési bevételek</t>
  </si>
  <si>
    <t>IV.</t>
  </si>
  <si>
    <t>Működési célú átvett pénzeszközök</t>
  </si>
  <si>
    <t>Költségvetési bevétel</t>
  </si>
  <si>
    <t>V.</t>
  </si>
  <si>
    <t>Pénzforgalom nélküli bevétel</t>
  </si>
  <si>
    <t>-ebből belső hiányt finansz. pénzmaradvány</t>
  </si>
  <si>
    <t xml:space="preserve">Bevételek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</si>
</sst>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/"/>
  </numFmts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4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/>
    <xf numFmtId="0" fontId="6" fillId="0" borderId="0" xfId="0" applyFont="1"/>
    <xf numFmtId="0" fontId="7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vertical="center"/>
    </xf>
    <xf numFmtId="3" fontId="9" fillId="0" borderId="12" xfId="0" applyNumberFormat="1" applyFont="1" applyBorder="1" applyAlignment="1">
      <alignment horizontal="right" vertical="center"/>
    </xf>
    <xf numFmtId="9" fontId="9" fillId="0" borderId="13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3" fontId="2" fillId="0" borderId="15" xfId="0" applyNumberFormat="1" applyFont="1" applyBorder="1" applyAlignment="1">
      <alignment horizontal="right" vertical="center"/>
    </xf>
    <xf numFmtId="9" fontId="2" fillId="0" borderId="16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0" fontId="11" fillId="0" borderId="17" xfId="0" applyFont="1" applyBorder="1"/>
    <xf numFmtId="9" fontId="10" fillId="0" borderId="16" xfId="0" applyNumberFormat="1" applyFont="1" applyBorder="1" applyAlignment="1">
      <alignment horizontal="right" vertical="center"/>
    </xf>
    <xf numFmtId="3" fontId="10" fillId="0" borderId="17" xfId="0" applyNumberFormat="1" applyFont="1" applyBorder="1" applyAlignment="1">
      <alignment horizontal="right" vertical="center"/>
    </xf>
    <xf numFmtId="164" fontId="10" fillId="0" borderId="12" xfId="0" applyNumberFormat="1" applyFont="1" applyBorder="1" applyAlignment="1">
      <alignment horizontal="left" vertical="center"/>
    </xf>
    <xf numFmtId="3" fontId="0" fillId="0" borderId="0" xfId="0" applyNumberFormat="1" applyAlignment="1">
      <alignment vertical="center"/>
    </xf>
    <xf numFmtId="164" fontId="10" fillId="0" borderId="12" xfId="0" applyNumberFormat="1" applyFont="1" applyBorder="1" applyAlignment="1">
      <alignment horizontal="left" vertical="center" wrapText="1"/>
    </xf>
    <xf numFmtId="0" fontId="10" fillId="0" borderId="12" xfId="0" applyFont="1" applyBorder="1" applyAlignment="1">
      <alignment vertical="center" wrapText="1"/>
    </xf>
    <xf numFmtId="0" fontId="10" fillId="0" borderId="17" xfId="0" applyFont="1" applyBorder="1" applyAlignment="1">
      <alignment vertical="center"/>
    </xf>
    <xf numFmtId="3" fontId="10" fillId="0" borderId="17" xfId="0" applyNumberFormat="1" applyFont="1" applyBorder="1" applyAlignment="1">
      <alignment vertical="center"/>
    </xf>
    <xf numFmtId="3" fontId="10" fillId="0" borderId="16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vertical="center" wrapText="1"/>
    </xf>
    <xf numFmtId="3" fontId="2" fillId="0" borderId="20" xfId="0" applyNumberFormat="1" applyFont="1" applyBorder="1" applyAlignment="1">
      <alignment horizontal="right" vertical="center"/>
    </xf>
    <xf numFmtId="9" fontId="2" fillId="0" borderId="21" xfId="0" applyNumberFormat="1" applyFont="1" applyBorder="1" applyAlignment="1">
      <alignment horizontal="right" vertical="center"/>
    </xf>
    <xf numFmtId="0" fontId="9" fillId="0" borderId="22" xfId="0" applyFont="1" applyBorder="1" applyAlignment="1">
      <alignment horizontal="center" vertical="center"/>
    </xf>
    <xf numFmtId="0" fontId="9" fillId="0" borderId="20" xfId="0" applyFont="1" applyBorder="1" applyAlignment="1">
      <alignment vertical="center"/>
    </xf>
    <xf numFmtId="3" fontId="9" fillId="0" borderId="20" xfId="0" applyNumberFormat="1" applyFont="1" applyBorder="1" applyAlignment="1">
      <alignment horizontal="right" vertical="center"/>
    </xf>
    <xf numFmtId="3" fontId="10" fillId="0" borderId="12" xfId="0" applyNumberFormat="1" applyFont="1" applyBorder="1" applyAlignment="1">
      <alignment horizontal="right" vertical="center"/>
    </xf>
    <xf numFmtId="0" fontId="10" fillId="0" borderId="19" xfId="0" applyFont="1" applyBorder="1" applyAlignment="1">
      <alignment vertical="center"/>
    </xf>
    <xf numFmtId="3" fontId="10" fillId="0" borderId="19" xfId="0" applyNumberFormat="1" applyFont="1" applyBorder="1" applyAlignment="1">
      <alignment horizontal="right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vertical="center"/>
    </xf>
    <xf numFmtId="3" fontId="9" fillId="0" borderId="24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vertical="center"/>
    </xf>
    <xf numFmtId="3" fontId="9" fillId="0" borderId="26" xfId="0" applyNumberFormat="1" applyFont="1" applyBorder="1" applyAlignment="1">
      <alignment horizontal="right" vertical="center"/>
    </xf>
    <xf numFmtId="9" fontId="9" fillId="0" borderId="27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8" fillId="0" borderId="28" xfId="0" applyFont="1" applyBorder="1" applyAlignment="1">
      <alignment horizontal="center" vertical="center"/>
    </xf>
    <xf numFmtId="3" fontId="8" fillId="0" borderId="26" xfId="0" applyNumberFormat="1" applyFont="1" applyBorder="1" applyAlignment="1">
      <alignment horizontal="right" vertical="center"/>
    </xf>
    <xf numFmtId="9" fontId="8" fillId="0" borderId="27" xfId="0" applyNumberFormat="1" applyFont="1" applyBorder="1" applyAlignment="1">
      <alignment horizontal="right" vertical="center"/>
    </xf>
    <xf numFmtId="9" fontId="2" fillId="0" borderId="29" xfId="0" applyNumberFormat="1" applyFont="1" applyBorder="1" applyAlignment="1">
      <alignment horizontal="right" vertical="center"/>
    </xf>
    <xf numFmtId="0" fontId="2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vertical="center"/>
    </xf>
    <xf numFmtId="3" fontId="10" fillId="0" borderId="31" xfId="0" applyNumberFormat="1" applyFont="1" applyBorder="1" applyAlignment="1">
      <alignment horizontal="right" vertical="center"/>
    </xf>
    <xf numFmtId="9" fontId="10" fillId="0" borderId="7" xfId="0" applyNumberFormat="1" applyFont="1" applyBorder="1" applyAlignment="1">
      <alignment horizontal="right" vertical="center"/>
    </xf>
    <xf numFmtId="0" fontId="8" fillId="2" borderId="32" xfId="0" applyFont="1" applyFill="1" applyBorder="1" applyAlignment="1">
      <alignment horizontal="center" vertical="center"/>
    </xf>
    <xf numFmtId="3" fontId="8" fillId="2" borderId="6" xfId="0" applyNumberFormat="1" applyFont="1" applyFill="1" applyBorder="1" applyAlignment="1">
      <alignment horizontal="right" vertical="center"/>
    </xf>
    <xf numFmtId="9" fontId="8" fillId="2" borderId="33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12.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 melléklet"/>
      <sheetName val="16.sz. melléklet"/>
      <sheetName val="17.sz. melléklet"/>
    </sheetNames>
    <sheetDataSet>
      <sheetData sheetId="0">
        <row r="2">
          <cell r="G2" t="str">
            <v>az 5/2020. (IV.23.) önkormányzati rendelethez</v>
          </cell>
        </row>
      </sheetData>
      <sheetData sheetId="1">
        <row r="18">
          <cell r="C18">
            <v>60031463</v>
          </cell>
          <cell r="D18">
            <v>60031463</v>
          </cell>
          <cell r="E18">
            <v>60031463</v>
          </cell>
          <cell r="F18">
            <v>60031463</v>
          </cell>
        </row>
      </sheetData>
      <sheetData sheetId="2"/>
      <sheetData sheetId="3"/>
      <sheetData sheetId="4"/>
      <sheetData sheetId="5"/>
      <sheetData sheetId="6">
        <row r="64">
          <cell r="D64">
            <v>6685746</v>
          </cell>
          <cell r="E64">
            <v>6685746</v>
          </cell>
          <cell r="F64">
            <v>7456456</v>
          </cell>
          <cell r="G64">
            <v>7456456</v>
          </cell>
        </row>
        <row r="69">
          <cell r="D69">
            <v>54500000</v>
          </cell>
          <cell r="E69">
            <v>54500000</v>
          </cell>
          <cell r="F69">
            <v>54500000</v>
          </cell>
          <cell r="G69">
            <v>50000000</v>
          </cell>
        </row>
        <row r="70">
          <cell r="D70">
            <v>41000000</v>
          </cell>
          <cell r="E70">
            <v>41000000</v>
          </cell>
          <cell r="F70">
            <v>41000000</v>
          </cell>
          <cell r="G70">
            <v>45650000</v>
          </cell>
        </row>
        <row r="74">
          <cell r="D74">
            <v>500000</v>
          </cell>
          <cell r="E74">
            <v>500000</v>
          </cell>
          <cell r="F74">
            <v>500000</v>
          </cell>
          <cell r="G74">
            <v>350000</v>
          </cell>
        </row>
        <row r="75">
          <cell r="D75">
            <v>77293814</v>
          </cell>
          <cell r="E75">
            <v>77293812</v>
          </cell>
          <cell r="F75">
            <v>78849636</v>
          </cell>
          <cell r="G75">
            <v>78888032</v>
          </cell>
        </row>
        <row r="87">
          <cell r="D87">
            <v>0</v>
          </cell>
          <cell r="E87">
            <v>0</v>
          </cell>
          <cell r="F87">
            <v>744600</v>
          </cell>
          <cell r="G87">
            <v>744600</v>
          </cell>
        </row>
      </sheetData>
      <sheetData sheetId="7">
        <row r="35">
          <cell r="D35">
            <v>1200271</v>
          </cell>
          <cell r="E35">
            <v>1200278</v>
          </cell>
          <cell r="F35">
            <v>1181816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8DA32-863C-4B46-B1FE-9C266439CDEC}">
  <dimension ref="A1:I38"/>
  <sheetViews>
    <sheetView tabSelected="1" zoomScaleNormal="100" workbookViewId="0"/>
  </sheetViews>
  <sheetFormatPr defaultRowHeight="12.75" x14ac:dyDescent="0.2"/>
  <cols>
    <col min="1" max="1" width="5.7109375" style="2" customWidth="1"/>
    <col min="2" max="2" width="40.7109375" style="2" customWidth="1"/>
    <col min="3" max="8" width="9.7109375" style="2" customWidth="1"/>
    <col min="10" max="10" width="10.140625" bestFit="1" customWidth="1"/>
  </cols>
  <sheetData>
    <row r="1" spans="1:9" s="1" customFormat="1" ht="15" customHeight="1" x14ac:dyDescent="0.2">
      <c r="B1" s="2"/>
      <c r="C1" s="2"/>
      <c r="D1" s="2"/>
      <c r="E1" s="2"/>
      <c r="F1" s="2"/>
      <c r="G1" s="3" t="s">
        <v>0</v>
      </c>
    </row>
    <row r="2" spans="1:9" s="1" customFormat="1" ht="15" customHeight="1" x14ac:dyDescent="0.2">
      <c r="B2" s="2"/>
      <c r="C2" s="3"/>
      <c r="D2" s="3"/>
      <c r="E2" s="3"/>
      <c r="F2" s="3"/>
      <c r="G2" s="3" t="str">
        <f>'[1]1.sz. melléklet'!G2</f>
        <v>az 5/2020. (IV.23.) önkormányzati rendelethez</v>
      </c>
    </row>
    <row r="3" spans="1:9" s="1" customFormat="1" ht="15" customHeight="1" x14ac:dyDescent="0.2">
      <c r="A3" s="4"/>
      <c r="B3" s="5"/>
      <c r="C3" s="5"/>
      <c r="D3" s="5"/>
      <c r="E3" s="5"/>
      <c r="F3" s="5"/>
      <c r="G3" s="5"/>
    </row>
    <row r="4" spans="1:9" s="1" customFormat="1" ht="15" customHeight="1" x14ac:dyDescent="0.2">
      <c r="A4" s="6" t="s">
        <v>1</v>
      </c>
      <c r="B4" s="6"/>
      <c r="C4" s="6"/>
      <c r="D4" s="6"/>
      <c r="E4" s="6"/>
      <c r="F4" s="6"/>
      <c r="G4" s="6"/>
      <c r="H4" s="7"/>
      <c r="I4" s="8"/>
    </row>
    <row r="5" spans="1:9" s="1" customFormat="1" ht="15" customHeight="1" x14ac:dyDescent="0.2">
      <c r="A5" s="9"/>
      <c r="B5" s="9"/>
      <c r="C5" s="9"/>
      <c r="D5" s="9"/>
      <c r="E5" s="9"/>
      <c r="F5" s="9"/>
      <c r="G5" s="9"/>
      <c r="H5" s="9"/>
      <c r="I5" s="8"/>
    </row>
    <row r="6" spans="1:9" s="1" customFormat="1" ht="15" customHeight="1" thickBot="1" x14ac:dyDescent="0.25">
      <c r="A6" s="7"/>
      <c r="B6" s="7"/>
      <c r="C6" s="10"/>
      <c r="D6" s="11"/>
      <c r="E6" s="11"/>
      <c r="F6" s="11"/>
      <c r="G6" s="12" t="s">
        <v>2</v>
      </c>
    </row>
    <row r="7" spans="1:9" s="1" customFormat="1" ht="47.25" thickTop="1" x14ac:dyDescent="0.2">
      <c r="A7" s="13" t="s">
        <v>3</v>
      </c>
      <c r="B7" s="14" t="s">
        <v>4</v>
      </c>
      <c r="C7" s="15" t="s">
        <v>5</v>
      </c>
      <c r="D7" s="15" t="s">
        <v>6</v>
      </c>
      <c r="E7" s="15" t="s">
        <v>7</v>
      </c>
      <c r="F7" s="15" t="s">
        <v>8</v>
      </c>
      <c r="G7" s="16" t="s">
        <v>9</v>
      </c>
    </row>
    <row r="8" spans="1:9" s="1" customFormat="1" ht="15" customHeight="1" thickBot="1" x14ac:dyDescent="0.25">
      <c r="A8" s="17" t="s">
        <v>10</v>
      </c>
      <c r="B8" s="18" t="s">
        <v>11</v>
      </c>
      <c r="C8" s="19" t="s">
        <v>12</v>
      </c>
      <c r="D8" s="19" t="s">
        <v>13</v>
      </c>
      <c r="E8" s="19" t="s">
        <v>14</v>
      </c>
      <c r="F8" s="19" t="s">
        <v>15</v>
      </c>
      <c r="G8" s="20" t="s">
        <v>16</v>
      </c>
    </row>
    <row r="9" spans="1:9" s="1" customFormat="1" ht="15" customHeight="1" thickTop="1" x14ac:dyDescent="0.2">
      <c r="A9" s="21" t="s">
        <v>17</v>
      </c>
      <c r="B9" s="22"/>
      <c r="C9" s="22"/>
      <c r="D9" s="22"/>
      <c r="E9" s="22"/>
      <c r="F9" s="22"/>
      <c r="G9" s="23"/>
    </row>
    <row r="10" spans="1:9" s="1" customFormat="1" ht="15" customHeight="1" x14ac:dyDescent="0.2">
      <c r="A10" s="24" t="s">
        <v>18</v>
      </c>
      <c r="B10" s="25" t="s">
        <v>19</v>
      </c>
      <c r="C10" s="26">
        <f>C11+C27</f>
        <v>69237657</v>
      </c>
      <c r="D10" s="26">
        <f>D11+D27</f>
        <v>69237657</v>
      </c>
      <c r="E10" s="26">
        <f>E11+E27</f>
        <v>70526527</v>
      </c>
      <c r="F10" s="26">
        <f>F11+F27</f>
        <v>81113094</v>
      </c>
      <c r="G10" s="27">
        <f>F10/C10</f>
        <v>1.1715170257711061</v>
      </c>
    </row>
    <row r="11" spans="1:9" s="1" customFormat="1" ht="15" customHeight="1" x14ac:dyDescent="0.2">
      <c r="A11" s="28"/>
      <c r="B11" s="29" t="s">
        <v>20</v>
      </c>
      <c r="C11" s="30">
        <f>SUM(C12:C26)</f>
        <v>62551911</v>
      </c>
      <c r="D11" s="30">
        <f>SUM(D12:D26)</f>
        <v>62551911</v>
      </c>
      <c r="E11" s="30">
        <f>SUM(E12:E26)</f>
        <v>63070071</v>
      </c>
      <c r="F11" s="30">
        <f>SUM(F12:F26)</f>
        <v>73656638</v>
      </c>
      <c r="G11" s="31">
        <f>F11/C11</f>
        <v>1.1775281813532443</v>
      </c>
    </row>
    <row r="12" spans="1:9" s="1" customFormat="1" ht="15" customHeight="1" x14ac:dyDescent="0.2">
      <c r="A12" s="32"/>
      <c r="B12" s="33" t="s">
        <v>21</v>
      </c>
      <c r="C12" s="34"/>
      <c r="D12" s="34"/>
      <c r="E12" s="34"/>
      <c r="F12" s="34"/>
      <c r="G12" s="35"/>
    </row>
    <row r="13" spans="1:9" s="1" customFormat="1" ht="15" customHeight="1" x14ac:dyDescent="0.2">
      <c r="A13" s="32"/>
      <c r="B13" s="33" t="s">
        <v>22</v>
      </c>
      <c r="C13" s="36">
        <v>16207515</v>
      </c>
      <c r="D13" s="36">
        <v>16207515</v>
      </c>
      <c r="E13" s="36">
        <v>16207515</v>
      </c>
      <c r="F13" s="36">
        <v>16207515</v>
      </c>
      <c r="G13" s="35"/>
    </row>
    <row r="14" spans="1:9" s="1" customFormat="1" ht="15" customHeight="1" x14ac:dyDescent="0.2">
      <c r="A14" s="32"/>
      <c r="B14" s="33" t="s">
        <v>23</v>
      </c>
      <c r="C14" s="36">
        <v>3271906</v>
      </c>
      <c r="D14" s="36">
        <v>3271906</v>
      </c>
      <c r="E14" s="36">
        <v>3271906</v>
      </c>
      <c r="F14" s="36">
        <v>3271906</v>
      </c>
      <c r="G14" s="35"/>
    </row>
    <row r="15" spans="1:9" s="1" customFormat="1" ht="15" customHeight="1" x14ac:dyDescent="0.2">
      <c r="A15" s="32"/>
      <c r="B15" s="33" t="s">
        <v>24</v>
      </c>
      <c r="C15" s="36">
        <v>20677840</v>
      </c>
      <c r="D15" s="36">
        <v>20677840</v>
      </c>
      <c r="E15" s="36">
        <v>20677840</v>
      </c>
      <c r="F15" s="36">
        <v>20677840</v>
      </c>
      <c r="G15" s="35"/>
    </row>
    <row r="16" spans="1:9" s="1" customFormat="1" ht="15" customHeight="1" x14ac:dyDescent="0.2">
      <c r="A16" s="32"/>
      <c r="B16" s="37" t="s">
        <v>25</v>
      </c>
      <c r="C16" s="36">
        <v>155550</v>
      </c>
      <c r="D16" s="36">
        <v>155550</v>
      </c>
      <c r="E16" s="36">
        <v>155550</v>
      </c>
      <c r="F16" s="36">
        <v>155550</v>
      </c>
      <c r="G16" s="35"/>
      <c r="H16" s="38"/>
    </row>
    <row r="17" spans="1:8" s="1" customFormat="1" ht="15" customHeight="1" x14ac:dyDescent="0.2">
      <c r="A17" s="32"/>
      <c r="B17" s="37" t="s">
        <v>26</v>
      </c>
      <c r="C17" s="36">
        <v>1120500</v>
      </c>
      <c r="D17" s="36">
        <v>1120500</v>
      </c>
      <c r="E17" s="36">
        <v>1120500</v>
      </c>
      <c r="F17" s="36">
        <v>1120500</v>
      </c>
      <c r="G17" s="35"/>
      <c r="H17" s="38"/>
    </row>
    <row r="18" spans="1:8" s="1" customFormat="1" ht="24" x14ac:dyDescent="0.2">
      <c r="A18" s="32"/>
      <c r="B18" s="39" t="s">
        <v>27</v>
      </c>
      <c r="C18" s="36"/>
      <c r="D18" s="36"/>
      <c r="E18" s="36"/>
      <c r="F18" s="36">
        <v>225699</v>
      </c>
      <c r="G18" s="35"/>
      <c r="H18" s="38"/>
    </row>
    <row r="19" spans="1:8" s="1" customFormat="1" ht="24" x14ac:dyDescent="0.2">
      <c r="A19" s="32"/>
      <c r="B19" s="40" t="s">
        <v>28</v>
      </c>
      <c r="C19" s="36">
        <v>12219000</v>
      </c>
      <c r="D19" s="36">
        <v>12219000</v>
      </c>
      <c r="E19" s="36">
        <v>12219000</v>
      </c>
      <c r="F19" s="36">
        <v>12510433</v>
      </c>
      <c r="G19" s="35"/>
    </row>
    <row r="20" spans="1:8" s="1" customFormat="1" ht="24" x14ac:dyDescent="0.2">
      <c r="A20" s="32"/>
      <c r="B20" s="40" t="s">
        <v>29</v>
      </c>
      <c r="C20" s="36">
        <v>1850600</v>
      </c>
      <c r="D20" s="36">
        <v>1850600</v>
      </c>
      <c r="E20" s="36">
        <v>1850600</v>
      </c>
      <c r="F20" s="36">
        <v>1948000</v>
      </c>
      <c r="G20" s="35"/>
    </row>
    <row r="21" spans="1:8" s="1" customFormat="1" ht="36" x14ac:dyDescent="0.2">
      <c r="A21" s="32"/>
      <c r="B21" s="40" t="s">
        <v>30</v>
      </c>
      <c r="C21" s="36">
        <v>0</v>
      </c>
      <c r="D21" s="36">
        <v>0</v>
      </c>
      <c r="E21" s="36">
        <v>0</v>
      </c>
      <c r="F21" s="36">
        <v>195000</v>
      </c>
      <c r="G21" s="35"/>
    </row>
    <row r="22" spans="1:8" s="1" customFormat="1" ht="15" customHeight="1" x14ac:dyDescent="0.2">
      <c r="A22" s="32"/>
      <c r="B22" s="33" t="s">
        <v>31</v>
      </c>
      <c r="C22" s="36">
        <v>1064000</v>
      </c>
      <c r="D22" s="36">
        <v>1064000</v>
      </c>
      <c r="E22" s="36">
        <v>1064000</v>
      </c>
      <c r="F22" s="36">
        <v>1462502</v>
      </c>
      <c r="G22" s="35"/>
    </row>
    <row r="23" spans="1:8" s="1" customFormat="1" ht="15" customHeight="1" x14ac:dyDescent="0.2">
      <c r="A23" s="32"/>
      <c r="B23" s="33" t="s">
        <v>32</v>
      </c>
      <c r="C23" s="36">
        <v>4185000</v>
      </c>
      <c r="D23" s="36">
        <v>4185000</v>
      </c>
      <c r="E23" s="36">
        <v>4185000</v>
      </c>
      <c r="F23" s="36">
        <v>4185000</v>
      </c>
      <c r="G23" s="35"/>
    </row>
    <row r="24" spans="1:8" s="1" customFormat="1" ht="15" customHeight="1" x14ac:dyDescent="0.2">
      <c r="A24" s="32"/>
      <c r="B24" s="33" t="s">
        <v>33</v>
      </c>
      <c r="C24" s="36">
        <v>1800000</v>
      </c>
      <c r="D24" s="36">
        <v>1800000</v>
      </c>
      <c r="E24" s="36">
        <v>1800000</v>
      </c>
      <c r="F24" s="36">
        <v>1953433</v>
      </c>
      <c r="G24" s="35"/>
      <c r="H24" s="38"/>
    </row>
    <row r="25" spans="1:8" s="1" customFormat="1" ht="24" x14ac:dyDescent="0.2">
      <c r="A25" s="32"/>
      <c r="B25" s="39" t="s">
        <v>34</v>
      </c>
      <c r="C25" s="41">
        <v>0</v>
      </c>
      <c r="D25" s="41">
        <v>0</v>
      </c>
      <c r="E25" s="42">
        <v>518160</v>
      </c>
      <c r="F25" s="42">
        <v>518160</v>
      </c>
      <c r="G25" s="35"/>
    </row>
    <row r="26" spans="1:8" s="1" customFormat="1" ht="15" customHeight="1" x14ac:dyDescent="0.2">
      <c r="A26" s="32"/>
      <c r="B26" s="37" t="s">
        <v>35</v>
      </c>
      <c r="C26" s="42">
        <v>0</v>
      </c>
      <c r="D26" s="42">
        <v>0</v>
      </c>
      <c r="E26" s="42">
        <v>0</v>
      </c>
      <c r="F26" s="42">
        <v>9225100</v>
      </c>
      <c r="G26" s="43"/>
      <c r="H26" s="38"/>
    </row>
    <row r="27" spans="1:8" s="1" customFormat="1" ht="24" x14ac:dyDescent="0.2">
      <c r="A27" s="44"/>
      <c r="B27" s="45" t="s">
        <v>36</v>
      </c>
      <c r="C27" s="46">
        <f>'[1]7.sz. melléklet'!D64</f>
        <v>6685746</v>
      </c>
      <c r="D27" s="46">
        <f>'[1]7.sz. melléklet'!E64</f>
        <v>6685746</v>
      </c>
      <c r="E27" s="46">
        <f>'[1]7.sz. melléklet'!F64</f>
        <v>7456456</v>
      </c>
      <c r="F27" s="46">
        <f>'[1]7.sz. melléklet'!G64</f>
        <v>7456456</v>
      </c>
      <c r="G27" s="47">
        <f t="shared" ref="G27:G28" si="0">F27/C27</f>
        <v>1.1152765899272872</v>
      </c>
    </row>
    <row r="28" spans="1:8" s="1" customFormat="1" ht="15" customHeight="1" x14ac:dyDescent="0.2">
      <c r="A28" s="48" t="s">
        <v>37</v>
      </c>
      <c r="B28" s="49" t="s">
        <v>38</v>
      </c>
      <c r="C28" s="50">
        <f>SUM(C29:C31)</f>
        <v>96000000</v>
      </c>
      <c r="D28" s="50">
        <f>SUM(D29:D31)</f>
        <v>96000000</v>
      </c>
      <c r="E28" s="50">
        <f>SUM(E29:E31)</f>
        <v>96000000</v>
      </c>
      <c r="F28" s="50">
        <f>SUM(F29:F31)</f>
        <v>96000000</v>
      </c>
      <c r="G28" s="27">
        <f t="shared" si="0"/>
        <v>1</v>
      </c>
    </row>
    <row r="29" spans="1:8" s="1" customFormat="1" ht="15" customHeight="1" x14ac:dyDescent="0.2">
      <c r="A29" s="32"/>
      <c r="B29" s="33" t="s">
        <v>39</v>
      </c>
      <c r="C29" s="51">
        <f>'[1]7.sz. melléklet'!D69</f>
        <v>54500000</v>
      </c>
      <c r="D29" s="51">
        <f>'[1]7.sz. melléklet'!E69</f>
        <v>54500000</v>
      </c>
      <c r="E29" s="51">
        <f>'[1]7.sz. melléklet'!F69</f>
        <v>54500000</v>
      </c>
      <c r="F29" s="51">
        <f>'[1]7.sz. melléklet'!G69</f>
        <v>50000000</v>
      </c>
      <c r="G29" s="35"/>
    </row>
    <row r="30" spans="1:8" s="1" customFormat="1" ht="15" customHeight="1" x14ac:dyDescent="0.2">
      <c r="A30" s="32"/>
      <c r="B30" s="33" t="s">
        <v>40</v>
      </c>
      <c r="C30" s="51">
        <f>'[1]7.sz. melléklet'!D70</f>
        <v>41000000</v>
      </c>
      <c r="D30" s="51">
        <f>'[1]7.sz. melléklet'!E70</f>
        <v>41000000</v>
      </c>
      <c r="E30" s="51">
        <f>'[1]7.sz. melléklet'!F70</f>
        <v>41000000</v>
      </c>
      <c r="F30" s="51">
        <f>'[1]7.sz. melléklet'!G70</f>
        <v>45650000</v>
      </c>
      <c r="G30" s="35"/>
    </row>
    <row r="31" spans="1:8" s="1" customFormat="1" ht="15" customHeight="1" x14ac:dyDescent="0.2">
      <c r="A31" s="44"/>
      <c r="B31" s="52" t="s">
        <v>41</v>
      </c>
      <c r="C31" s="53">
        <f>'[1]7.sz. melléklet'!D74</f>
        <v>500000</v>
      </c>
      <c r="D31" s="53">
        <f>'[1]7.sz. melléklet'!E74</f>
        <v>500000</v>
      </c>
      <c r="E31" s="53">
        <f>'[1]7.sz. melléklet'!F74</f>
        <v>500000</v>
      </c>
      <c r="F31" s="53">
        <f>'[1]7.sz. melléklet'!G74</f>
        <v>350000</v>
      </c>
      <c r="G31" s="35"/>
    </row>
    <row r="32" spans="1:8" s="57" customFormat="1" ht="15" customHeight="1" x14ac:dyDescent="0.2">
      <c r="A32" s="54" t="s">
        <v>42</v>
      </c>
      <c r="B32" s="55" t="s">
        <v>43</v>
      </c>
      <c r="C32" s="56">
        <f>'[1]7.sz. melléklet'!D75+'[1]8.sz. melléklet'!D35</f>
        <v>78494085</v>
      </c>
      <c r="D32" s="56">
        <f>'[1]7.sz. melléklet'!E75+'[1]8.sz. melléklet'!E35</f>
        <v>78494090</v>
      </c>
      <c r="E32" s="56">
        <f>'[1]7.sz. melléklet'!F75+'[1]8.sz. melléklet'!E35</f>
        <v>80049914</v>
      </c>
      <c r="F32" s="56">
        <f>'[1]7.sz. melléklet'!G75+'[1]8.sz. melléklet'!F35</f>
        <v>80069848</v>
      </c>
      <c r="G32" s="27">
        <f>F32/C32</f>
        <v>1.0200749266648563</v>
      </c>
    </row>
    <row r="33" spans="1:7" s="62" customFormat="1" ht="15" customHeight="1" x14ac:dyDescent="0.2">
      <c r="A33" s="58" t="s">
        <v>44</v>
      </c>
      <c r="B33" s="59" t="s">
        <v>45</v>
      </c>
      <c r="C33" s="60">
        <f>'[1]7.sz. melléklet'!D87</f>
        <v>0</v>
      </c>
      <c r="D33" s="60">
        <f>'[1]7.sz. melléklet'!E87</f>
        <v>0</v>
      </c>
      <c r="E33" s="60">
        <f>'[1]7.sz. melléklet'!F87</f>
        <v>744600</v>
      </c>
      <c r="F33" s="60">
        <f>'[1]7.sz. melléklet'!G87</f>
        <v>744600</v>
      </c>
      <c r="G33" s="61"/>
    </row>
    <row r="34" spans="1:7" s="1" customFormat="1" ht="15" customHeight="1" x14ac:dyDescent="0.2">
      <c r="A34" s="63" t="s">
        <v>46</v>
      </c>
      <c r="B34" s="63"/>
      <c r="C34" s="64">
        <f>C32+C28+C10+C33</f>
        <v>243731742</v>
      </c>
      <c r="D34" s="64">
        <f>D32+D28+D10+D33</f>
        <v>243731747</v>
      </c>
      <c r="E34" s="64">
        <f>E32+E28+E10+E33</f>
        <v>247321041</v>
      </c>
      <c r="F34" s="64">
        <f>F32+F28+F10+F33</f>
        <v>257927542</v>
      </c>
      <c r="G34" s="65">
        <f t="shared" ref="G34:G37" si="1">F34/C34</f>
        <v>1.0582435421973064</v>
      </c>
    </row>
    <row r="35" spans="1:7" s="1" customFormat="1" ht="15" customHeight="1" x14ac:dyDescent="0.2">
      <c r="A35" s="28" t="s">
        <v>47</v>
      </c>
      <c r="B35" s="29" t="s">
        <v>48</v>
      </c>
      <c r="C35" s="30">
        <f>SUM(C36)</f>
        <v>60031463</v>
      </c>
      <c r="D35" s="30">
        <f>SUM(D36)</f>
        <v>60031463</v>
      </c>
      <c r="E35" s="30">
        <f>SUM(E36)</f>
        <v>60031463</v>
      </c>
      <c r="F35" s="30">
        <f>SUM(F36)</f>
        <v>60031463</v>
      </c>
      <c r="G35" s="66">
        <f t="shared" si="1"/>
        <v>1</v>
      </c>
    </row>
    <row r="36" spans="1:7" s="1" customFormat="1" ht="15" customHeight="1" thickBot="1" x14ac:dyDescent="0.25">
      <c r="A36" s="67"/>
      <c r="B36" s="68" t="s">
        <v>49</v>
      </c>
      <c r="C36" s="69">
        <f>'[1]2.sz. melléklet'!C18</f>
        <v>60031463</v>
      </c>
      <c r="D36" s="69">
        <f>'[1]2.sz. melléklet'!D18</f>
        <v>60031463</v>
      </c>
      <c r="E36" s="69">
        <f>'[1]2.sz. melléklet'!E18</f>
        <v>60031463</v>
      </c>
      <c r="F36" s="69">
        <f>'[1]2.sz. melléklet'!F18</f>
        <v>60031463</v>
      </c>
      <c r="G36" s="70">
        <f t="shared" si="1"/>
        <v>1</v>
      </c>
    </row>
    <row r="37" spans="1:7" s="1" customFormat="1" ht="15" customHeight="1" thickTop="1" thickBot="1" x14ac:dyDescent="0.25">
      <c r="A37" s="71" t="s">
        <v>50</v>
      </c>
      <c r="B37" s="71"/>
      <c r="C37" s="72">
        <f>C35+C34</f>
        <v>303763205</v>
      </c>
      <c r="D37" s="72">
        <f>D35+D34</f>
        <v>303763210</v>
      </c>
      <c r="E37" s="72">
        <f>E35+E34</f>
        <v>307352504</v>
      </c>
      <c r="F37" s="72">
        <f>F35+F34</f>
        <v>317959005</v>
      </c>
      <c r="G37" s="73">
        <f t="shared" si="1"/>
        <v>1.0467331123925954</v>
      </c>
    </row>
    <row r="38" spans="1:7" ht="13.5" thickTop="1" x14ac:dyDescent="0.2"/>
  </sheetData>
  <sheetProtection selectLockedCells="1" selectUnlockedCells="1"/>
  <mergeCells count="4">
    <mergeCell ref="A4:G4"/>
    <mergeCell ref="A9:G9"/>
    <mergeCell ref="A34:B34"/>
    <mergeCell ref="A37:B37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 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2020-04-22T08:09:32Z</dcterms:created>
  <dcterms:modified xsi:type="dcterms:W3CDTF">2020-04-22T08:09:43Z</dcterms:modified>
</cp:coreProperties>
</file>