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801"/>
  <workbookPr/>
  <mc:AlternateContent xmlns:mc="http://schemas.openxmlformats.org/markup-compatibility/2006">
    <mc:Choice Requires="x15">
      <x15ac:absPath xmlns:x15ac="http://schemas.microsoft.com/office/spreadsheetml/2010/11/ac" url="\\Server\adat\Kiss\2020\Szigliget\rendeletek\egységes\"/>
    </mc:Choice>
  </mc:AlternateContent>
  <xr:revisionPtr revIDLastSave="0" documentId="13_ncr:1_{51C301C8-CCCB-46EC-9E9D-46E836DB9666}" xr6:coauthVersionLast="46" xr6:coauthVersionMax="46" xr10:uidLastSave="{00000000-0000-0000-0000-000000000000}"/>
  <bookViews>
    <workbookView xWindow="-120" yWindow="-120" windowWidth="29040" windowHeight="15840" firstSheet="3" activeTab="12" xr2:uid="{00000000-000D-0000-FFFF-FFFF00000000}"/>
  </bookViews>
  <sheets>
    <sheet name="1.Mérleg" sheetId="1" r:id="rId1"/>
    <sheet name="2bevétel feladatonként címenkén" sheetId="17" r:id="rId2"/>
    <sheet name="3kiadás feladatonként és címenk" sheetId="15" r:id="rId3"/>
    <sheet name="4.Felhalmozási kiadások" sheetId="7" r:id="rId4"/>
    <sheet name="5. gördülő" sheetId="11" r:id="rId5"/>
    <sheet name="6.ei. felh. " sheetId="10" r:id="rId6"/>
    <sheet name="7. köv. tám " sheetId="12" r:id="rId7"/>
    <sheet name="8 bevétel kiadás feladatonként" sheetId="22" r:id="rId8"/>
    <sheet name="bevétel feladatonként címen (2" sheetId="18" state="hidden" r:id="rId9"/>
    <sheet name="kiadás feladatonként és cím (2" sheetId="19" state="hidden" r:id="rId10"/>
    <sheet name="1.Mérleg (2)" sheetId="20" state="hidden" r:id="rId11"/>
    <sheet name="Munka1" sheetId="21" state="hidden" r:id="rId12"/>
    <sheet name="9finanszírozási bevét és kiadás" sheetId="23" r:id="rId13"/>
  </sheets>
  <definedNames>
    <definedName name="Excel_BuiltIn_Print_Area_3_1">#REF!</definedName>
    <definedName name="_xlnm.Print_Area" localSheetId="0">'1.Mérleg'!$A$1:$E$54</definedName>
    <definedName name="_xlnm.Print_Area" localSheetId="3">'4.Felhalmozási kiadások'!$A$1:$D$44</definedName>
    <definedName name="_xlnm.Print_Area" localSheetId="6">'7. köv. tám '!$A$1:$D$23</definedName>
    <definedName name="_xlnm.Print_Area" localSheetId="7">'8 bevétel kiadás feladatonként'!$A$1:$H$43</definedName>
    <definedName name="_xlnm.Print_Area" localSheetId="12">'9finanszírozási bevét és kiadás'!$A$1:$O$63</definedName>
  </definedNames>
  <calcPr calcId="181029"/>
</workbook>
</file>

<file path=xl/calcChain.xml><?xml version="1.0" encoding="utf-8"?>
<calcChain xmlns="http://schemas.openxmlformats.org/spreadsheetml/2006/main">
  <c r="N99" i="15" l="1"/>
  <c r="P8" i="10" l="1"/>
  <c r="F34" i="22"/>
  <c r="P23" i="10"/>
  <c r="D44" i="7"/>
  <c r="D23" i="7"/>
  <c r="D26" i="7"/>
  <c r="N108" i="15"/>
  <c r="N107" i="15"/>
  <c r="N106" i="15"/>
  <c r="N105" i="15"/>
  <c r="N104" i="15"/>
  <c r="N103" i="15"/>
  <c r="N102" i="15"/>
  <c r="N101" i="15"/>
  <c r="N98" i="15"/>
  <c r="N97" i="15"/>
  <c r="N96" i="15"/>
  <c r="N94" i="15"/>
  <c r="N93" i="15"/>
  <c r="N92" i="15"/>
  <c r="N91" i="15"/>
  <c r="N90" i="15"/>
  <c r="N89" i="15"/>
  <c r="N76" i="15"/>
  <c r="N75" i="15"/>
  <c r="N74" i="15"/>
  <c r="N73" i="15"/>
  <c r="N72" i="15"/>
  <c r="N71" i="15"/>
  <c r="N70" i="15"/>
  <c r="N69" i="15"/>
  <c r="N68" i="15"/>
  <c r="N67" i="15"/>
  <c r="N66" i="15"/>
  <c r="N65" i="15"/>
  <c r="N63" i="15"/>
  <c r="N62" i="15"/>
  <c r="N61" i="15"/>
  <c r="N60" i="15"/>
  <c r="N59" i="15"/>
  <c r="N58" i="15"/>
  <c r="N57" i="15"/>
  <c r="N56" i="15"/>
  <c r="N53" i="15"/>
  <c r="N52" i="15"/>
  <c r="N51" i="15"/>
  <c r="N50" i="15"/>
  <c r="N49" i="15"/>
  <c r="N47" i="15"/>
  <c r="N46" i="15"/>
  <c r="N44" i="15"/>
  <c r="N43" i="15"/>
  <c r="N42" i="15"/>
  <c r="N41" i="15"/>
  <c r="N40" i="15"/>
  <c r="N39" i="15"/>
  <c r="N38" i="15"/>
  <c r="N36" i="15"/>
  <c r="N35" i="15"/>
  <c r="N33" i="15"/>
  <c r="N32" i="15"/>
  <c r="N31" i="15"/>
  <c r="N30" i="15"/>
  <c r="N27" i="15"/>
  <c r="N26" i="15"/>
  <c r="N25" i="15"/>
  <c r="N23" i="15"/>
  <c r="N22" i="15"/>
  <c r="N21" i="15"/>
  <c r="N20" i="15"/>
  <c r="N19" i="15"/>
  <c r="N18" i="15"/>
  <c r="N17" i="15"/>
  <c r="N16" i="15"/>
  <c r="N15" i="15"/>
  <c r="N14" i="15"/>
  <c r="N13" i="15"/>
  <c r="N12" i="15"/>
  <c r="N11" i="15"/>
  <c r="N66" i="17"/>
  <c r="N65" i="17"/>
  <c r="N64" i="17"/>
  <c r="N62" i="17"/>
  <c r="N61" i="17"/>
  <c r="N60" i="17"/>
  <c r="N58" i="17"/>
  <c r="N57" i="17"/>
  <c r="N56" i="17"/>
  <c r="N55" i="17"/>
  <c r="N54" i="17"/>
  <c r="N52" i="17"/>
  <c r="N51" i="17"/>
  <c r="N50" i="17"/>
  <c r="N49" i="17"/>
  <c r="N48" i="17"/>
  <c r="N47" i="17"/>
  <c r="N46" i="17"/>
  <c r="N45" i="17"/>
  <c r="N44" i="17"/>
  <c r="N43" i="17"/>
  <c r="N41" i="17"/>
  <c r="N39" i="17"/>
  <c r="N38" i="17"/>
  <c r="N37" i="17"/>
  <c r="N36" i="17"/>
  <c r="N35" i="17"/>
  <c r="N34" i="17"/>
  <c r="N33" i="17"/>
  <c r="N32" i="17"/>
  <c r="N30" i="17"/>
  <c r="N29" i="17"/>
  <c r="N27" i="17"/>
  <c r="N26" i="17"/>
  <c r="N25" i="17"/>
  <c r="N24" i="17"/>
  <c r="N23" i="17"/>
  <c r="N21" i="17"/>
  <c r="N20" i="17"/>
  <c r="N19" i="17"/>
  <c r="N18" i="17"/>
  <c r="N17" i="17"/>
  <c r="N15" i="17"/>
  <c r="N14" i="17"/>
  <c r="N13" i="17"/>
  <c r="N12" i="17"/>
  <c r="N11" i="17"/>
  <c r="N10" i="17"/>
  <c r="E35" i="1"/>
  <c r="E27" i="1"/>
  <c r="E17" i="1"/>
  <c r="E8" i="1"/>
  <c r="D28" i="10"/>
  <c r="P13" i="10"/>
  <c r="D8" i="1"/>
  <c r="O28" i="23"/>
  <c r="N28" i="23"/>
  <c r="O22" i="23"/>
  <c r="O35" i="23" s="1"/>
  <c r="N22" i="23"/>
  <c r="N35" i="23"/>
  <c r="H40" i="22"/>
  <c r="F40" i="22"/>
  <c r="H34" i="22"/>
  <c r="L61" i="23"/>
  <c r="L49" i="23"/>
  <c r="L44" i="23"/>
  <c r="L56" i="23" s="1"/>
  <c r="L63" i="23" s="1"/>
  <c r="L22" i="23"/>
  <c r="L28" i="23" s="1"/>
  <c r="L35" i="23" s="1"/>
  <c r="L19" i="23"/>
  <c r="L14" i="23"/>
  <c r="G40" i="22"/>
  <c r="G43" i="22"/>
  <c r="S28" i="17"/>
  <c r="O40" i="18"/>
  <c r="R28" i="18"/>
  <c r="Q80" i="18"/>
  <c r="E34" i="22"/>
  <c r="H43" i="22"/>
  <c r="E43" i="22"/>
  <c r="E40" i="22"/>
  <c r="G34" i="22"/>
  <c r="H44" i="21"/>
  <c r="E44" i="21"/>
  <c r="F41" i="21"/>
  <c r="E41" i="21"/>
  <c r="H41" i="21" s="1"/>
  <c r="H40" i="21"/>
  <c r="H39" i="21"/>
  <c r="H38" i="21"/>
  <c r="H37" i="21"/>
  <c r="G35" i="21"/>
  <c r="F35" i="21"/>
  <c r="E35" i="21"/>
  <c r="H35" i="21"/>
  <c r="D17" i="1"/>
  <c r="G12" i="11"/>
  <c r="F12" i="11"/>
  <c r="E12" i="11"/>
  <c r="AF34" i="15"/>
  <c r="AE34" i="15"/>
  <c r="AE24" i="15"/>
  <c r="AE28" i="15"/>
  <c r="AE29" i="15" s="1"/>
  <c r="AE37" i="15"/>
  <c r="AE45" i="15"/>
  <c r="AE48" i="15"/>
  <c r="AE55" i="15" s="1"/>
  <c r="AE54" i="15"/>
  <c r="AE64" i="15"/>
  <c r="AE77" i="15"/>
  <c r="AE95" i="15"/>
  <c r="AE100" i="15"/>
  <c r="AE109" i="15"/>
  <c r="D17" i="20"/>
  <c r="D40" i="20"/>
  <c r="D35" i="20"/>
  <c r="D43" i="20" s="1"/>
  <c r="D27" i="20"/>
  <c r="D10" i="20"/>
  <c r="D25" i="20" s="1"/>
  <c r="AF37" i="15"/>
  <c r="AE109" i="19"/>
  <c r="AD109" i="19"/>
  <c r="AC109" i="19"/>
  <c r="AB109" i="19"/>
  <c r="AA109" i="19"/>
  <c r="Z109" i="19"/>
  <c r="Y109" i="19"/>
  <c r="X109" i="19"/>
  <c r="W109" i="19"/>
  <c r="V109" i="19"/>
  <c r="U109" i="19"/>
  <c r="T109" i="19"/>
  <c r="S109" i="19"/>
  <c r="R109" i="19"/>
  <c r="Q109" i="19"/>
  <c r="P109" i="19"/>
  <c r="O109" i="19"/>
  <c r="N109" i="19"/>
  <c r="L108" i="19"/>
  <c r="L107" i="19"/>
  <c r="L106" i="19"/>
  <c r="L105" i="19"/>
  <c r="L104" i="19"/>
  <c r="L103" i="19"/>
  <c r="L102" i="19"/>
  <c r="L101" i="19"/>
  <c r="L109" i="19"/>
  <c r="AE100" i="19"/>
  <c r="AD100" i="19"/>
  <c r="AC100" i="19"/>
  <c r="AB100" i="19"/>
  <c r="AA100" i="19"/>
  <c r="Z100" i="19"/>
  <c r="Y100" i="19"/>
  <c r="X100" i="19"/>
  <c r="W100" i="19"/>
  <c r="V100" i="19"/>
  <c r="U100" i="19"/>
  <c r="T100" i="19"/>
  <c r="S100" i="19"/>
  <c r="R100" i="19"/>
  <c r="Q100" i="19"/>
  <c r="P100" i="19"/>
  <c r="O100" i="19"/>
  <c r="N100" i="19"/>
  <c r="L99" i="19"/>
  <c r="L98" i="19"/>
  <c r="L97" i="19"/>
  <c r="L96" i="19"/>
  <c r="L100" i="19" s="1"/>
  <c r="AE95" i="19"/>
  <c r="AD95" i="19"/>
  <c r="AC95" i="19"/>
  <c r="AB95" i="19"/>
  <c r="AA95" i="19"/>
  <c r="Z95" i="19"/>
  <c r="Y95" i="19"/>
  <c r="X95" i="19"/>
  <c r="W95" i="19"/>
  <c r="V95" i="19"/>
  <c r="U95" i="19"/>
  <c r="T95" i="19"/>
  <c r="S95" i="19"/>
  <c r="R95" i="19"/>
  <c r="Q95" i="19"/>
  <c r="P95" i="19"/>
  <c r="O95" i="19"/>
  <c r="N95" i="19"/>
  <c r="L94" i="19"/>
  <c r="L93" i="19"/>
  <c r="L92" i="19"/>
  <c r="L91" i="19"/>
  <c r="L90" i="19"/>
  <c r="L89" i="19"/>
  <c r="L88" i="19"/>
  <c r="L95" i="19" s="1"/>
  <c r="AE77" i="19"/>
  <c r="AD77" i="19"/>
  <c r="AC77" i="19"/>
  <c r="AB77" i="19"/>
  <c r="AA77" i="19"/>
  <c r="Z77" i="19"/>
  <c r="Y77" i="19"/>
  <c r="X77" i="19"/>
  <c r="W77" i="19"/>
  <c r="V77" i="19"/>
  <c r="U77" i="19"/>
  <c r="T77" i="19"/>
  <c r="S77" i="19"/>
  <c r="R77" i="19"/>
  <c r="Q77" i="19"/>
  <c r="P77" i="19"/>
  <c r="O77" i="19"/>
  <c r="N77" i="19"/>
  <c r="L76" i="19"/>
  <c r="L75" i="19"/>
  <c r="L74" i="19"/>
  <c r="L73" i="19"/>
  <c r="L72" i="19"/>
  <c r="L71" i="19"/>
  <c r="L70" i="19"/>
  <c r="L69" i="19"/>
  <c r="L77" i="19"/>
  <c r="L68" i="19"/>
  <c r="L67" i="19"/>
  <c r="L66" i="19"/>
  <c r="L65" i="19"/>
  <c r="AE64" i="19"/>
  <c r="AD64" i="19"/>
  <c r="AC64" i="19"/>
  <c r="AB64" i="19"/>
  <c r="AB110" i="19" s="1"/>
  <c r="AA64" i="19"/>
  <c r="Z64" i="19"/>
  <c r="Y64" i="19"/>
  <c r="X64" i="19"/>
  <c r="W64" i="19"/>
  <c r="V64" i="19"/>
  <c r="U64" i="19"/>
  <c r="T64" i="19"/>
  <c r="S64" i="19"/>
  <c r="R64" i="19"/>
  <c r="Q64" i="19"/>
  <c r="O64" i="19"/>
  <c r="N64" i="19"/>
  <c r="L63" i="19"/>
  <c r="L62" i="19"/>
  <c r="L61" i="19"/>
  <c r="L60" i="19"/>
  <c r="L59" i="19"/>
  <c r="L58" i="19"/>
  <c r="L57" i="19"/>
  <c r="L56" i="19"/>
  <c r="L64" i="19" s="1"/>
  <c r="AE54" i="19"/>
  <c r="AD54" i="19"/>
  <c r="AC54" i="19"/>
  <c r="AB54" i="19"/>
  <c r="AA54" i="19"/>
  <c r="Z54" i="19"/>
  <c r="Y54" i="19"/>
  <c r="X54" i="19"/>
  <c r="W54" i="19"/>
  <c r="V54" i="19"/>
  <c r="U54" i="19"/>
  <c r="T54" i="19"/>
  <c r="S54" i="19"/>
  <c r="R54" i="19"/>
  <c r="Q54" i="19"/>
  <c r="P54" i="19"/>
  <c r="O54" i="19"/>
  <c r="N54" i="19"/>
  <c r="L53" i="19"/>
  <c r="L52" i="19"/>
  <c r="L51" i="19"/>
  <c r="L50" i="19"/>
  <c r="L49" i="19"/>
  <c r="L54" i="19" s="1"/>
  <c r="AE48" i="19"/>
  <c r="AD48" i="19"/>
  <c r="AD55" i="19" s="1"/>
  <c r="AC48" i="19"/>
  <c r="AB48" i="19"/>
  <c r="AA48" i="19"/>
  <c r="Z48" i="19"/>
  <c r="Z55" i="19" s="1"/>
  <c r="Z110" i="19" s="1"/>
  <c r="Y48" i="19"/>
  <c r="X48" i="19"/>
  <c r="W48" i="19"/>
  <c r="V48" i="19"/>
  <c r="U48" i="19"/>
  <c r="T48" i="19"/>
  <c r="S48" i="19"/>
  <c r="R48" i="19"/>
  <c r="Q48" i="19"/>
  <c r="P48" i="19"/>
  <c r="O48" i="19"/>
  <c r="N48" i="19"/>
  <c r="L47" i="19"/>
  <c r="L46" i="19"/>
  <c r="L48" i="19"/>
  <c r="AE45" i="19"/>
  <c r="AD45" i="19"/>
  <c r="AC45" i="19"/>
  <c r="AB45" i="19"/>
  <c r="AA45" i="19"/>
  <c r="Z45" i="19"/>
  <c r="Y45" i="19"/>
  <c r="X45" i="19"/>
  <c r="W45" i="19"/>
  <c r="V45" i="19"/>
  <c r="U45" i="19"/>
  <c r="T45" i="19"/>
  <c r="S45" i="19"/>
  <c r="S55" i="19" s="1"/>
  <c r="R45" i="19"/>
  <c r="Q45" i="19"/>
  <c r="P45" i="19"/>
  <c r="P55" i="19" s="1"/>
  <c r="P110" i="19" s="1"/>
  <c r="O45" i="19"/>
  <c r="N45" i="19"/>
  <c r="L44" i="19"/>
  <c r="L43" i="19"/>
  <c r="L42" i="19"/>
  <c r="L41" i="19"/>
  <c r="L40" i="19"/>
  <c r="L39" i="19"/>
  <c r="L38" i="19"/>
  <c r="L45" i="19" s="1"/>
  <c r="AE37" i="19"/>
  <c r="AD37" i="19"/>
  <c r="AC37" i="19"/>
  <c r="AB37" i="19"/>
  <c r="AA37" i="19"/>
  <c r="Z37" i="19"/>
  <c r="Y37" i="19"/>
  <c r="X37" i="19"/>
  <c r="W37" i="19"/>
  <c r="V37" i="19"/>
  <c r="U37" i="19"/>
  <c r="U55" i="19" s="1"/>
  <c r="U110" i="19" s="1"/>
  <c r="T37" i="19"/>
  <c r="S37" i="19"/>
  <c r="R37" i="19"/>
  <c r="R55" i="19"/>
  <c r="Q37" i="19"/>
  <c r="P37" i="19"/>
  <c r="O37" i="19"/>
  <c r="N37" i="19"/>
  <c r="L36" i="19"/>
  <c r="L35" i="19"/>
  <c r="L37" i="19"/>
  <c r="AE34" i="19"/>
  <c r="AE55" i="19" s="1"/>
  <c r="AD34" i="19"/>
  <c r="AC34" i="19"/>
  <c r="AC55" i="19" s="1"/>
  <c r="AC110" i="19" s="1"/>
  <c r="AB34" i="19"/>
  <c r="AB55" i="19"/>
  <c r="AA34" i="19"/>
  <c r="AA55" i="19" s="1"/>
  <c r="Z34" i="19"/>
  <c r="Y34" i="19"/>
  <c r="Y55" i="19" s="1"/>
  <c r="X34" i="19"/>
  <c r="X55" i="19"/>
  <c r="W34" i="19"/>
  <c r="W55" i="19" s="1"/>
  <c r="W110" i="19" s="1"/>
  <c r="V34" i="19"/>
  <c r="V55" i="19"/>
  <c r="U34" i="19"/>
  <c r="T34" i="19"/>
  <c r="T55" i="19"/>
  <c r="S34" i="19"/>
  <c r="Q34" i="19"/>
  <c r="Q55" i="19"/>
  <c r="Q110" i="19" s="1"/>
  <c r="P34" i="19"/>
  <c r="O34" i="19"/>
  <c r="O55" i="19" s="1"/>
  <c r="N34" i="19"/>
  <c r="N55" i="19"/>
  <c r="L33" i="19"/>
  <c r="L32" i="19"/>
  <c r="L31" i="19"/>
  <c r="L34" i="19"/>
  <c r="L55" i="19" s="1"/>
  <c r="L30" i="19"/>
  <c r="AE28" i="19"/>
  <c r="AD28" i="19"/>
  <c r="AC28" i="19"/>
  <c r="AB28" i="19"/>
  <c r="AA28" i="19"/>
  <c r="Z28" i="19"/>
  <c r="Y28" i="19"/>
  <c r="X28" i="19"/>
  <c r="X29" i="19" s="1"/>
  <c r="X110" i="19" s="1"/>
  <c r="W28" i="19"/>
  <c r="V28" i="19"/>
  <c r="U28" i="19"/>
  <c r="T28" i="19"/>
  <c r="S28" i="19"/>
  <c r="R28" i="19"/>
  <c r="R29" i="19" s="1"/>
  <c r="R110" i="19" s="1"/>
  <c r="Q28" i="19"/>
  <c r="O28" i="19"/>
  <c r="N28" i="19"/>
  <c r="L27" i="19"/>
  <c r="L28" i="19" s="1"/>
  <c r="L26" i="19"/>
  <c r="L25" i="19"/>
  <c r="AE24" i="19"/>
  <c r="AE29" i="19" s="1"/>
  <c r="AE110" i="19" s="1"/>
  <c r="AD24" i="19"/>
  <c r="AD29" i="19"/>
  <c r="AD110" i="19" s="1"/>
  <c r="AC24" i="19"/>
  <c r="AC29" i="19"/>
  <c r="AB24" i="19"/>
  <c r="AB29" i="19"/>
  <c r="AA24" i="19"/>
  <c r="AA29" i="19" s="1"/>
  <c r="Z24" i="19"/>
  <c r="Z29" i="19"/>
  <c r="Y24" i="19"/>
  <c r="Y29" i="19" s="1"/>
  <c r="Y110" i="19" s="1"/>
  <c r="X24" i="19"/>
  <c r="W24" i="19"/>
  <c r="W29" i="19"/>
  <c r="V24" i="19"/>
  <c r="V29" i="19" s="1"/>
  <c r="V110" i="19" s="1"/>
  <c r="U24" i="19"/>
  <c r="U29" i="19"/>
  <c r="T24" i="19"/>
  <c r="T29" i="19" s="1"/>
  <c r="T110" i="19" s="1"/>
  <c r="S24" i="19"/>
  <c r="S29" i="19"/>
  <c r="S110" i="19" s="1"/>
  <c r="R24" i="19"/>
  <c r="Q24" i="19"/>
  <c r="Q29" i="19"/>
  <c r="O24" i="19"/>
  <c r="O29" i="19" s="1"/>
  <c r="O110" i="19" s="1"/>
  <c r="N24" i="19"/>
  <c r="N29" i="19"/>
  <c r="N110" i="19"/>
  <c r="L23" i="19"/>
  <c r="L22" i="19"/>
  <c r="L21" i="19"/>
  <c r="L20" i="19"/>
  <c r="L19" i="19"/>
  <c r="L18" i="19"/>
  <c r="L17" i="19"/>
  <c r="L16" i="19"/>
  <c r="L15" i="19"/>
  <c r="L14" i="19"/>
  <c r="L13" i="19"/>
  <c r="L12" i="19"/>
  <c r="L24" i="19" s="1"/>
  <c r="L29" i="19" s="1"/>
  <c r="L110" i="19" s="1"/>
  <c r="L11" i="19"/>
  <c r="AA67" i="18"/>
  <c r="Z67" i="18"/>
  <c r="Y67" i="18"/>
  <c r="X67" i="18"/>
  <c r="W67" i="18"/>
  <c r="V67" i="18"/>
  <c r="U67" i="18"/>
  <c r="T67" i="18"/>
  <c r="S67" i="18"/>
  <c r="R67" i="18"/>
  <c r="Q67" i="18"/>
  <c r="P67" i="18"/>
  <c r="P68" i="18" s="1"/>
  <c r="O67" i="18"/>
  <c r="N67" i="18"/>
  <c r="L66" i="18"/>
  <c r="L65" i="18"/>
  <c r="L67" i="18" s="1"/>
  <c r="L64" i="18"/>
  <c r="AA63" i="18"/>
  <c r="Z63" i="18"/>
  <c r="Y63" i="18"/>
  <c r="X63" i="18"/>
  <c r="W63" i="18"/>
  <c r="V63" i="18"/>
  <c r="U63" i="18"/>
  <c r="T63" i="18"/>
  <c r="S63" i="18"/>
  <c r="R63" i="18"/>
  <c r="Q63" i="18"/>
  <c r="P63" i="18"/>
  <c r="O63" i="18"/>
  <c r="N63" i="18"/>
  <c r="L62" i="18"/>
  <c r="L61" i="18"/>
  <c r="L63" i="18"/>
  <c r="AA59" i="18"/>
  <c r="Z59" i="18"/>
  <c r="Y59" i="18"/>
  <c r="X59" i="18"/>
  <c r="W59" i="18"/>
  <c r="V59" i="18"/>
  <c r="U59" i="18"/>
  <c r="T59" i="18"/>
  <c r="S59" i="18"/>
  <c r="R59" i="18"/>
  <c r="Q59" i="18"/>
  <c r="P59" i="18"/>
  <c r="O59" i="18"/>
  <c r="N59" i="18"/>
  <c r="L58" i="18"/>
  <c r="L57" i="18"/>
  <c r="L56" i="18"/>
  <c r="L59" i="18" s="1"/>
  <c r="L55" i="18"/>
  <c r="L54" i="18"/>
  <c r="AA53" i="18"/>
  <c r="AA68" i="18" s="1"/>
  <c r="Z53" i="18"/>
  <c r="Y53" i="18"/>
  <c r="X53" i="18"/>
  <c r="W53" i="18"/>
  <c r="V53" i="18"/>
  <c r="U53" i="18"/>
  <c r="T53" i="18"/>
  <c r="S53" i="18"/>
  <c r="R53" i="18"/>
  <c r="Q53" i="18"/>
  <c r="P53" i="18"/>
  <c r="O53" i="18"/>
  <c r="N53" i="18"/>
  <c r="L52" i="18"/>
  <c r="L51" i="18"/>
  <c r="L50" i="18"/>
  <c r="L49" i="18"/>
  <c r="L48" i="18"/>
  <c r="L47" i="18"/>
  <c r="L46" i="18"/>
  <c r="L45" i="18"/>
  <c r="L44" i="18"/>
  <c r="L43" i="18"/>
  <c r="L53" i="18"/>
  <c r="AA40" i="18"/>
  <c r="Z40" i="18"/>
  <c r="Y40" i="18"/>
  <c r="X40" i="18"/>
  <c r="W40" i="18"/>
  <c r="W42" i="18" s="1"/>
  <c r="W68" i="18" s="1"/>
  <c r="V40" i="18"/>
  <c r="U40" i="18"/>
  <c r="T40" i="18"/>
  <c r="S40" i="18"/>
  <c r="R40" i="18"/>
  <c r="R42" i="18" s="1"/>
  <c r="R68" i="18" s="1"/>
  <c r="Q40" i="18"/>
  <c r="P40" i="18"/>
  <c r="N40" i="18"/>
  <c r="N42" i="18"/>
  <c r="L39" i="18"/>
  <c r="L38" i="18"/>
  <c r="L37" i="18"/>
  <c r="L36" i="18"/>
  <c r="L35" i="18"/>
  <c r="L34" i="18"/>
  <c r="L33" i="18"/>
  <c r="L32" i="18"/>
  <c r="L40" i="18"/>
  <c r="AA31" i="18"/>
  <c r="AA42" i="18"/>
  <c r="Z31" i="18"/>
  <c r="Z42" i="18" s="1"/>
  <c r="Y31" i="18"/>
  <c r="Y42" i="18" s="1"/>
  <c r="X31" i="18"/>
  <c r="X42" i="18"/>
  <c r="X68" i="18"/>
  <c r="W31" i="18"/>
  <c r="V31" i="18"/>
  <c r="V42" i="18"/>
  <c r="U31" i="18"/>
  <c r="U42" i="18"/>
  <c r="T31" i="18"/>
  <c r="T42" i="18" s="1"/>
  <c r="S31" i="18"/>
  <c r="S42" i="18" s="1"/>
  <c r="S68" i="18" s="1"/>
  <c r="R31" i="18"/>
  <c r="Q31" i="18"/>
  <c r="Q42" i="18"/>
  <c r="P31" i="18"/>
  <c r="P42" i="18"/>
  <c r="O31" i="18"/>
  <c r="O42" i="18"/>
  <c r="N31" i="18"/>
  <c r="L30" i="18"/>
  <c r="L29" i="18"/>
  <c r="L31" i="18" s="1"/>
  <c r="L42" i="18" s="1"/>
  <c r="AA28" i="18"/>
  <c r="Z28" i="18"/>
  <c r="Z68" i="18" s="1"/>
  <c r="Y28" i="18"/>
  <c r="X28" i="18"/>
  <c r="W28" i="18"/>
  <c r="V28" i="18"/>
  <c r="V68" i="18" s="1"/>
  <c r="U28" i="18"/>
  <c r="T28" i="18"/>
  <c r="S28" i="18"/>
  <c r="Q28" i="18"/>
  <c r="P28" i="18"/>
  <c r="O28" i="18"/>
  <c r="N28" i="18"/>
  <c r="L27" i="18"/>
  <c r="L26" i="18"/>
  <c r="L25" i="18"/>
  <c r="L24" i="18"/>
  <c r="L23" i="18"/>
  <c r="L28" i="18" s="1"/>
  <c r="AA22" i="18"/>
  <c r="Z22" i="18"/>
  <c r="Y22" i="18"/>
  <c r="Y68" i="18" s="1"/>
  <c r="X22" i="18"/>
  <c r="W22" i="18"/>
  <c r="V22" i="18"/>
  <c r="U22" i="18"/>
  <c r="U68" i="18"/>
  <c r="T22" i="18"/>
  <c r="T68" i="18" s="1"/>
  <c r="S22" i="18"/>
  <c r="R22" i="18"/>
  <c r="Q22" i="18"/>
  <c r="Q68" i="18"/>
  <c r="P22" i="18"/>
  <c r="O22" i="18"/>
  <c r="O68" i="18" s="1"/>
  <c r="N22" i="18"/>
  <c r="N68" i="18" s="1"/>
  <c r="L21" i="18"/>
  <c r="L20" i="18"/>
  <c r="L19" i="18"/>
  <c r="L22" i="18" s="1"/>
  <c r="L18" i="18"/>
  <c r="L17" i="18"/>
  <c r="AA16" i="18"/>
  <c r="Z16" i="18"/>
  <c r="Y16" i="18"/>
  <c r="X16" i="18"/>
  <c r="W16" i="18"/>
  <c r="V16" i="18"/>
  <c r="U16" i="18"/>
  <c r="T16" i="18"/>
  <c r="S16" i="18"/>
  <c r="R16" i="18"/>
  <c r="Q16" i="18"/>
  <c r="P16" i="18"/>
  <c r="O16" i="18"/>
  <c r="N16" i="18"/>
  <c r="L15" i="18"/>
  <c r="L14" i="18"/>
  <c r="L13" i="18"/>
  <c r="L12" i="18"/>
  <c r="L11" i="18"/>
  <c r="L10" i="18"/>
  <c r="L16" i="18"/>
  <c r="W67" i="17"/>
  <c r="V67" i="17"/>
  <c r="U67" i="17"/>
  <c r="T67" i="17"/>
  <c r="S67" i="17"/>
  <c r="R67" i="17"/>
  <c r="Q67" i="17"/>
  <c r="P67" i="17"/>
  <c r="O67" i="17"/>
  <c r="N67" i="17" s="1"/>
  <c r="W63" i="17"/>
  <c r="V63" i="17"/>
  <c r="U63" i="17"/>
  <c r="T63" i="17"/>
  <c r="S63" i="17"/>
  <c r="R63" i="17"/>
  <c r="Q63" i="17"/>
  <c r="Q68" i="17" s="1"/>
  <c r="P63" i="17"/>
  <c r="O63" i="17"/>
  <c r="N63" i="17" s="1"/>
  <c r="W59" i="17"/>
  <c r="V59" i="17"/>
  <c r="U59" i="17"/>
  <c r="T59" i="17"/>
  <c r="S59" i="17"/>
  <c r="R59" i="17"/>
  <c r="Q59" i="17"/>
  <c r="P59" i="17"/>
  <c r="O59" i="17"/>
  <c r="N59" i="17" s="1"/>
  <c r="W53" i="17"/>
  <c r="V53" i="17"/>
  <c r="U53" i="17"/>
  <c r="T53" i="17"/>
  <c r="S53" i="17"/>
  <c r="R53" i="17"/>
  <c r="Q53" i="17"/>
  <c r="P53" i="17"/>
  <c r="O53" i="17"/>
  <c r="N53" i="17" s="1"/>
  <c r="W40" i="17"/>
  <c r="V40" i="17"/>
  <c r="U40" i="17"/>
  <c r="T40" i="17"/>
  <c r="T42" i="17" s="1"/>
  <c r="T68" i="17" s="1"/>
  <c r="S40" i="17"/>
  <c r="R40" i="17"/>
  <c r="Q40" i="17"/>
  <c r="P40" i="17"/>
  <c r="O40" i="17"/>
  <c r="N40" i="17" s="1"/>
  <c r="O42" i="17"/>
  <c r="W31" i="17"/>
  <c r="W42" i="17"/>
  <c r="V31" i="17"/>
  <c r="U31" i="17"/>
  <c r="U42" i="17"/>
  <c r="U68" i="17"/>
  <c r="T31" i="17"/>
  <c r="S31" i="17"/>
  <c r="R31" i="17"/>
  <c r="R42" i="17" s="1"/>
  <c r="Q31" i="17"/>
  <c r="Q42" i="17"/>
  <c r="P31" i="17"/>
  <c r="P42" i="17" s="1"/>
  <c r="O31" i="17"/>
  <c r="N31" i="17" s="1"/>
  <c r="W28" i="17"/>
  <c r="V28" i="17"/>
  <c r="U28" i="17"/>
  <c r="T28" i="17"/>
  <c r="R28" i="17"/>
  <c r="P28" i="17"/>
  <c r="O28" i="17"/>
  <c r="N28" i="17" s="1"/>
  <c r="W22" i="17"/>
  <c r="V22" i="17"/>
  <c r="V68" i="17" s="1"/>
  <c r="U22" i="17"/>
  <c r="T22" i="17"/>
  <c r="S22" i="17"/>
  <c r="R22" i="17"/>
  <c r="Q22" i="17"/>
  <c r="P22" i="17"/>
  <c r="O22" i="17"/>
  <c r="N22" i="17" s="1"/>
  <c r="W16" i="17"/>
  <c r="V16" i="17"/>
  <c r="U16" i="17"/>
  <c r="T16" i="17"/>
  <c r="S16" i="17"/>
  <c r="R16" i="17"/>
  <c r="Q16" i="17"/>
  <c r="P16" i="17"/>
  <c r="O16" i="17"/>
  <c r="N16" i="17" s="1"/>
  <c r="AF109" i="15"/>
  <c r="AF100" i="15"/>
  <c r="AF95" i="15"/>
  <c r="AF77" i="15"/>
  <c r="AF64" i="15"/>
  <c r="AF54" i="15"/>
  <c r="AF48" i="15"/>
  <c r="AF45" i="15"/>
  <c r="AF55" i="15"/>
  <c r="AF110" i="15" s="1"/>
  <c r="AF28" i="15"/>
  <c r="AF24" i="15"/>
  <c r="AF29" i="15"/>
  <c r="AD109" i="15"/>
  <c r="AC109" i="15"/>
  <c r="AB109" i="15"/>
  <c r="AA109" i="15"/>
  <c r="Z109" i="15"/>
  <c r="Y109" i="15"/>
  <c r="X109" i="15"/>
  <c r="W109" i="15"/>
  <c r="V109" i="15"/>
  <c r="U109" i="15"/>
  <c r="T109" i="15"/>
  <c r="S109" i="15"/>
  <c r="R109" i="15"/>
  <c r="N109" i="15" s="1"/>
  <c r="Q109" i="15"/>
  <c r="P109" i="15"/>
  <c r="O109" i="15"/>
  <c r="AD100" i="15"/>
  <c r="AC100" i="15"/>
  <c r="AB100" i="15"/>
  <c r="AA100" i="15"/>
  <c r="Z100" i="15"/>
  <c r="Y100" i="15"/>
  <c r="X100" i="15"/>
  <c r="W100" i="15"/>
  <c r="V100" i="15"/>
  <c r="U100" i="15"/>
  <c r="T100" i="15"/>
  <c r="S100" i="15"/>
  <c r="R100" i="15"/>
  <c r="Q100" i="15"/>
  <c r="P100" i="15"/>
  <c r="O100" i="15"/>
  <c r="AD95" i="15"/>
  <c r="AC95" i="15"/>
  <c r="AB95" i="15"/>
  <c r="AA95" i="15"/>
  <c r="Z95" i="15"/>
  <c r="Y95" i="15"/>
  <c r="X95" i="15"/>
  <c r="W95" i="15"/>
  <c r="V95" i="15"/>
  <c r="U95" i="15"/>
  <c r="T95" i="15"/>
  <c r="S95" i="15"/>
  <c r="R95" i="15"/>
  <c r="N95" i="15" s="1"/>
  <c r="Q95" i="15"/>
  <c r="P95" i="15"/>
  <c r="O95" i="15"/>
  <c r="AD77" i="15"/>
  <c r="AC77" i="15"/>
  <c r="AB77" i="15"/>
  <c r="AA77" i="15"/>
  <c r="Z77" i="15"/>
  <c r="Y77" i="15"/>
  <c r="X77" i="15"/>
  <c r="W77" i="15"/>
  <c r="V77" i="15"/>
  <c r="U77" i="15"/>
  <c r="T77" i="15"/>
  <c r="S77" i="15"/>
  <c r="R77" i="15"/>
  <c r="Q77" i="15"/>
  <c r="P77" i="15"/>
  <c r="O77" i="15"/>
  <c r="N77" i="15"/>
  <c r="AD64" i="15"/>
  <c r="AC64" i="15"/>
  <c r="AB64" i="15"/>
  <c r="AA64" i="15"/>
  <c r="Z64" i="15"/>
  <c r="Y64" i="15"/>
  <c r="X64" i="15"/>
  <c r="W64" i="15"/>
  <c r="V64" i="15"/>
  <c r="U64" i="15"/>
  <c r="T64" i="15"/>
  <c r="S64" i="15"/>
  <c r="R64" i="15"/>
  <c r="P64" i="15"/>
  <c r="O64" i="15"/>
  <c r="N64" i="15" s="1"/>
  <c r="AD54" i="15"/>
  <c r="AC54" i="15"/>
  <c r="AB54" i="15"/>
  <c r="AA54" i="15"/>
  <c r="Z54" i="15"/>
  <c r="Y54" i="15"/>
  <c r="X54" i="15"/>
  <c r="W54" i="15"/>
  <c r="V54" i="15"/>
  <c r="U54" i="15"/>
  <c r="T54" i="15"/>
  <c r="S54" i="15"/>
  <c r="R54" i="15"/>
  <c r="Q54" i="15"/>
  <c r="P54" i="15"/>
  <c r="O54" i="15"/>
  <c r="N54" i="15" s="1"/>
  <c r="AD48" i="15"/>
  <c r="AC48" i="15"/>
  <c r="AB48" i="15"/>
  <c r="AA48" i="15"/>
  <c r="Z48" i="15"/>
  <c r="Y48" i="15"/>
  <c r="X48" i="15"/>
  <c r="W48" i="15"/>
  <c r="V48" i="15"/>
  <c r="U48" i="15"/>
  <c r="T48" i="15"/>
  <c r="S48" i="15"/>
  <c r="R48" i="15"/>
  <c r="Q48" i="15"/>
  <c r="P48" i="15"/>
  <c r="O48" i="15"/>
  <c r="N48" i="15" s="1"/>
  <c r="AD45" i="15"/>
  <c r="AD55" i="15" s="1"/>
  <c r="AD110" i="15" s="1"/>
  <c r="AC45" i="15"/>
  <c r="AB45" i="15"/>
  <c r="AA45" i="15"/>
  <c r="Z45" i="15"/>
  <c r="Y45" i="15"/>
  <c r="X45" i="15"/>
  <c r="W45" i="15"/>
  <c r="V45" i="15"/>
  <c r="U45" i="15"/>
  <c r="T45" i="15"/>
  <c r="T55" i="15" s="1"/>
  <c r="S45" i="15"/>
  <c r="R45" i="15"/>
  <c r="Q45" i="15"/>
  <c r="P45" i="15"/>
  <c r="O45" i="15"/>
  <c r="N45" i="15" s="1"/>
  <c r="AD37" i="15"/>
  <c r="AC37" i="15"/>
  <c r="AC55" i="15" s="1"/>
  <c r="AB37" i="15"/>
  <c r="AA37" i="15"/>
  <c r="Z37" i="15"/>
  <c r="Y37" i="15"/>
  <c r="Y55" i="15" s="1"/>
  <c r="X37" i="15"/>
  <c r="W37" i="15"/>
  <c r="W55" i="15"/>
  <c r="V37" i="15"/>
  <c r="U37" i="15"/>
  <c r="T37" i="15"/>
  <c r="S37" i="15"/>
  <c r="S55" i="15"/>
  <c r="S110" i="15" s="1"/>
  <c r="R37" i="15"/>
  <c r="Q37" i="15"/>
  <c r="P37" i="15"/>
  <c r="O37" i="15"/>
  <c r="N37" i="15" s="1"/>
  <c r="AD34" i="15"/>
  <c r="AC34" i="15"/>
  <c r="AB34" i="15"/>
  <c r="AB55" i="15" s="1"/>
  <c r="AA34" i="15"/>
  <c r="AA55" i="15"/>
  <c r="Z34" i="15"/>
  <c r="Z55" i="15" s="1"/>
  <c r="Z110" i="15" s="1"/>
  <c r="Y34" i="15"/>
  <c r="X34" i="15"/>
  <c r="X55" i="15" s="1"/>
  <c r="W34" i="15"/>
  <c r="V34" i="15"/>
  <c r="V55" i="15"/>
  <c r="U34" i="15"/>
  <c r="U55" i="15" s="1"/>
  <c r="T34" i="15"/>
  <c r="R34" i="15"/>
  <c r="R55" i="15"/>
  <c r="Q34" i="15"/>
  <c r="Q55" i="15"/>
  <c r="Q110" i="15"/>
  <c r="P34" i="15"/>
  <c r="P55" i="15" s="1"/>
  <c r="O34" i="15"/>
  <c r="N34" i="15" s="1"/>
  <c r="O55" i="15"/>
  <c r="AD28" i="15"/>
  <c r="AC28" i="15"/>
  <c r="AB28" i="15"/>
  <c r="AB29" i="15"/>
  <c r="AA28" i="15"/>
  <c r="Z28" i="15"/>
  <c r="Y28" i="15"/>
  <c r="X28" i="15"/>
  <c r="W28" i="15"/>
  <c r="V28" i="15"/>
  <c r="U28" i="15"/>
  <c r="T28" i="15"/>
  <c r="S28" i="15"/>
  <c r="R28" i="15"/>
  <c r="P28" i="15"/>
  <c r="P29" i="15" s="1"/>
  <c r="O28" i="15"/>
  <c r="N28" i="15" s="1"/>
  <c r="AD24" i="15"/>
  <c r="AD29" i="15"/>
  <c r="AC24" i="15"/>
  <c r="AC29" i="15" s="1"/>
  <c r="AC110" i="15" s="1"/>
  <c r="AB24" i="15"/>
  <c r="AA24" i="15"/>
  <c r="AA29" i="15" s="1"/>
  <c r="AA110" i="15" s="1"/>
  <c r="Z24" i="15"/>
  <c r="Z29" i="15"/>
  <c r="Y24" i="15"/>
  <c r="Y29" i="15" s="1"/>
  <c r="X24" i="15"/>
  <c r="X29" i="15" s="1"/>
  <c r="W24" i="15"/>
  <c r="N24" i="15" s="1"/>
  <c r="V24" i="15"/>
  <c r="V29" i="15" s="1"/>
  <c r="V110" i="15" s="1"/>
  <c r="U24" i="15"/>
  <c r="U29" i="15" s="1"/>
  <c r="U110" i="15" s="1"/>
  <c r="T24" i="15"/>
  <c r="T29" i="15"/>
  <c r="T110" i="15" s="1"/>
  <c r="S24" i="15"/>
  <c r="S29" i="15"/>
  <c r="R24" i="15"/>
  <c r="R29" i="15" s="1"/>
  <c r="R110" i="15" s="1"/>
  <c r="P24" i="15"/>
  <c r="O24" i="15"/>
  <c r="D27" i="1"/>
  <c r="D14" i="11"/>
  <c r="P21" i="10"/>
  <c r="P24" i="10"/>
  <c r="P22" i="10"/>
  <c r="P20" i="10"/>
  <c r="K28" i="10"/>
  <c r="J28" i="10"/>
  <c r="I28" i="10"/>
  <c r="H28" i="10"/>
  <c r="G28" i="10"/>
  <c r="F28" i="10"/>
  <c r="E28" i="10"/>
  <c r="P25" i="10"/>
  <c r="D24" i="11"/>
  <c r="P27" i="10"/>
  <c r="P19" i="10"/>
  <c r="P12" i="10"/>
  <c r="P11" i="10"/>
  <c r="P10" i="10"/>
  <c r="P9" i="10"/>
  <c r="D22" i="12"/>
  <c r="C44" i="7"/>
  <c r="C23" i="7"/>
  <c r="C26" i="7"/>
  <c r="L28" i="10"/>
  <c r="M28" i="10"/>
  <c r="N28" i="10"/>
  <c r="O28" i="10"/>
  <c r="O17" i="10"/>
  <c r="E8" i="11"/>
  <c r="E16" i="11"/>
  <c r="D17" i="10"/>
  <c r="E17" i="10"/>
  <c r="F17" i="10"/>
  <c r="G17" i="10"/>
  <c r="G29" i="10" s="1"/>
  <c r="H17" i="10"/>
  <c r="L17" i="10"/>
  <c r="M17" i="10"/>
  <c r="M29" i="10" s="1"/>
  <c r="N17" i="10"/>
  <c r="N29" i="10" s="1"/>
  <c r="I17" i="10"/>
  <c r="I29" i="10" s="1"/>
  <c r="J17" i="10"/>
  <c r="K17" i="10"/>
  <c r="P16" i="10"/>
  <c r="C22" i="12"/>
  <c r="G14" i="11"/>
  <c r="F14" i="11"/>
  <c r="D8" i="11"/>
  <c r="E17" i="11"/>
  <c r="E14" i="11"/>
  <c r="D17" i="11"/>
  <c r="D30" i="11" s="1"/>
  <c r="G24" i="11"/>
  <c r="G17" i="11"/>
  <c r="G30" i="11"/>
  <c r="F24" i="11"/>
  <c r="F30" i="11" s="1"/>
  <c r="F17" i="11"/>
  <c r="E24" i="11"/>
  <c r="E30" i="11"/>
  <c r="G8" i="11"/>
  <c r="G16" i="11" s="1"/>
  <c r="F8" i="11"/>
  <c r="F16" i="11"/>
  <c r="D12" i="11"/>
  <c r="D40" i="1"/>
  <c r="D35" i="1"/>
  <c r="D43" i="1" s="1"/>
  <c r="O29" i="15"/>
  <c r="F29" i="10"/>
  <c r="O110" i="15"/>
  <c r="V42" i="17"/>
  <c r="W68" i="17"/>
  <c r="S42" i="17"/>
  <c r="S68" i="17"/>
  <c r="D25" i="1" l="1"/>
  <c r="J29" i="10"/>
  <c r="K29" i="10"/>
  <c r="L29" i="10"/>
  <c r="H29" i="10"/>
  <c r="D29" i="10"/>
  <c r="D16" i="11"/>
  <c r="E25" i="1"/>
  <c r="E43" i="1"/>
  <c r="N100" i="15"/>
  <c r="W29" i="15"/>
  <c r="W110" i="15" s="1"/>
  <c r="P28" i="10"/>
  <c r="E29" i="10"/>
  <c r="O29" i="10"/>
  <c r="P17" i="10"/>
  <c r="N42" i="17"/>
  <c r="P68" i="17"/>
  <c r="N29" i="15"/>
  <c r="P110" i="15"/>
  <c r="L68" i="18"/>
  <c r="X110" i="15"/>
  <c r="R68" i="17"/>
  <c r="Y110" i="15"/>
  <c r="AB110" i="15"/>
  <c r="N55" i="15"/>
  <c r="AA110" i="19"/>
  <c r="AE110" i="15"/>
  <c r="O68" i="17"/>
  <c r="P29" i="10" l="1"/>
  <c r="N110" i="15"/>
  <c r="N68" i="17"/>
</calcChain>
</file>

<file path=xl/sharedStrings.xml><?xml version="1.0" encoding="utf-8"?>
<sst xmlns="http://schemas.openxmlformats.org/spreadsheetml/2006/main" count="1562" uniqueCount="634">
  <si>
    <t>Az önkormányzat által adott közvetett támogatások
(kedvezmények)</t>
  </si>
  <si>
    <t>Eszközök hasznosítása utáni kedvezmény, mentesség</t>
  </si>
  <si>
    <t>Helyiségek hasznosítása utáni kedvezmény, mentesség</t>
  </si>
  <si>
    <t xml:space="preserve"> Egyéb működési célú kiadások</t>
  </si>
  <si>
    <t>Bevételi jogcím</t>
  </si>
  <si>
    <t>Bevételek</t>
  </si>
  <si>
    <t>Kiadások</t>
  </si>
  <si>
    <t>Kedvezmény nélkül elérhető bevétel</t>
  </si>
  <si>
    <t>Kedvezmények összege</t>
  </si>
  <si>
    <t>Január</t>
  </si>
  <si>
    <t>Február</t>
  </si>
  <si>
    <t>Március</t>
  </si>
  <si>
    <t>Április</t>
  </si>
  <si>
    <t>Május</t>
  </si>
  <si>
    <t>Június</t>
  </si>
  <si>
    <t>Július</t>
  </si>
  <si>
    <t>Auguszt.</t>
  </si>
  <si>
    <t>Szept.</t>
  </si>
  <si>
    <t>Okt.</t>
  </si>
  <si>
    <t>Nov.</t>
  </si>
  <si>
    <t>Dec.</t>
  </si>
  <si>
    <t>Bevételek összesen:</t>
  </si>
  <si>
    <t>Kiadások összesen:</t>
  </si>
  <si>
    <t>Egyenleg</t>
  </si>
  <si>
    <t>Lakosság részére lakásépítéshez nyújtott kölcsön elengedése</t>
  </si>
  <si>
    <t>Lakosság részére lakásfelújításhoz nyújtott kölcsön elengedése</t>
  </si>
  <si>
    <t>Gépjárműadóból biztosított kedvezmény, mentesség</t>
  </si>
  <si>
    <t>Egyéb kedvezmény</t>
  </si>
  <si>
    <t>Egyéb kölcsön elengedése</t>
  </si>
  <si>
    <t>Dologi  kiadások</t>
  </si>
  <si>
    <t>Helyi adóból biztosított kedvezmény, mentesség összesen</t>
  </si>
  <si>
    <t xml:space="preserve">-ebből:            Építményadó </t>
  </si>
  <si>
    <t xml:space="preserve">Telekadó </t>
  </si>
  <si>
    <t xml:space="preserve">Magánszemélyek kommunális adója </t>
  </si>
  <si>
    <t xml:space="preserve">Idegenforgalmi adó tartózkodás után </t>
  </si>
  <si>
    <t xml:space="preserve">Idegenforgalmi adó épület után </t>
  </si>
  <si>
    <t xml:space="preserve">Iparűzési adó állandó jelleggel végzett iparűzési tevékenység után </t>
  </si>
  <si>
    <t>Ellátottak térítési díjának méltányosságból történő elengedése</t>
  </si>
  <si>
    <t>Ellátottak kártérítésének méltányosságból történő elengedése</t>
  </si>
  <si>
    <t>Egyéb felhalmozási kiadások</t>
  </si>
  <si>
    <t>Önkormányzatok működési támogatásai</t>
  </si>
  <si>
    <t>Működési célú támogatások ÁH-on belül</t>
  </si>
  <si>
    <t>Felhalmozási célú támogatások ÁH-on belül</t>
  </si>
  <si>
    <t xml:space="preserve">  forintban </t>
  </si>
  <si>
    <t>Megnevezés</t>
  </si>
  <si>
    <t>Eredeti előirányzat</t>
  </si>
  <si>
    <t>Működési bevételek összesen:</t>
  </si>
  <si>
    <t>B1</t>
  </si>
  <si>
    <t>Működési célú támogatások államháztartáson belülről</t>
  </si>
  <si>
    <t>B3</t>
  </si>
  <si>
    <t>Közhatalmi bevételek</t>
  </si>
  <si>
    <t>B4</t>
  </si>
  <si>
    <t>Működési bevételek</t>
  </si>
  <si>
    <t>Felhalmozási bevételek összesen:</t>
  </si>
  <si>
    <t>B2</t>
  </si>
  <si>
    <t>Felhalmozási célú támogatások államháztartáson belülről</t>
  </si>
  <si>
    <t>B5</t>
  </si>
  <si>
    <t>Felhalmozási bevételek</t>
  </si>
  <si>
    <t>B7</t>
  </si>
  <si>
    <t>Felhalmozási célú átvett pénzeszközök</t>
  </si>
  <si>
    <t>Finanszírozási bevételek</t>
  </si>
  <si>
    <t>B8</t>
  </si>
  <si>
    <t>BEVÉTELEK összesen:</t>
  </si>
  <si>
    <t>Működési kiadások összesen:</t>
  </si>
  <si>
    <t>K1</t>
  </si>
  <si>
    <t>Személyi juttatás</t>
  </si>
  <si>
    <t>K2</t>
  </si>
  <si>
    <t>Munkaadót terhelő járulékok és szociális hozzájárulási adó</t>
  </si>
  <si>
    <t>K3</t>
  </si>
  <si>
    <t>Dologi kiadások</t>
  </si>
  <si>
    <t>K4</t>
  </si>
  <si>
    <t>Ellátottak pénzbeli juttatásai</t>
  </si>
  <si>
    <t>K5</t>
  </si>
  <si>
    <t>Egyéb működési célú kiadások</t>
  </si>
  <si>
    <t>Felhalmozási kiadások összesen:</t>
  </si>
  <si>
    <t>K6</t>
  </si>
  <si>
    <t>Beruházások</t>
  </si>
  <si>
    <t>K7</t>
  </si>
  <si>
    <t>Felújítások</t>
  </si>
  <si>
    <t>K8</t>
  </si>
  <si>
    <t>Egyéb felhalmozási célú kiadások</t>
  </si>
  <si>
    <t>Finanszírozási kiadások</t>
  </si>
  <si>
    <t>K9</t>
  </si>
  <si>
    <t>KIADÁSOK összesen:</t>
  </si>
  <si>
    <t>kiemelt előirányzatonként</t>
  </si>
  <si>
    <t>Személyi juttatások</t>
  </si>
  <si>
    <t>Munkaadókat terhelő járulékok és szociális hozzájárulási adó</t>
  </si>
  <si>
    <t xml:space="preserve">Kiemelt előirányzat </t>
  </si>
  <si>
    <t>Szigliget Község Önkormányzata</t>
  </si>
  <si>
    <t xml:space="preserve">Szigliget Község Önkormányzata </t>
  </si>
  <si>
    <t>Sor-szám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</si>
  <si>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</si>
  <si>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</si>
  <si>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</si>
  <si>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</si>
  <si>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</si>
  <si>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</si>
  <si>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</si>
  <si>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</si>
  <si>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</si>
  <si>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</si>
  <si>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</si>
  <si>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</si>
  <si>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</si>
  <si>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</si>
  <si>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</si>
  <si>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</si>
  <si>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</si>
  <si>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</si>
  <si>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</si>
  <si>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</si>
  <si>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</si>
  <si>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</si>
  <si>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</si>
  <si>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</si>
  <si>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</si>
  <si>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</si>
  <si>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</si>
  <si>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</si>
  <si>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</si>
  <si>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</si>
  <si>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</si>
  <si>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</si>
  <si>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</si>
  <si>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forint</t>
  </si>
  <si>
    <t>Összesen:</t>
  </si>
  <si>
    <t>2020. előirányzat</t>
  </si>
  <si>
    <t>20</t>
  </si>
  <si>
    <t>2021. előirányzat</t>
  </si>
  <si>
    <t xml:space="preserve">Óvoda </t>
  </si>
  <si>
    <t>Felújítás</t>
  </si>
  <si>
    <t>Felújítás összesen:</t>
  </si>
  <si>
    <t>Önkormányzat és intézménye beruházása végösszesen:</t>
  </si>
  <si>
    <t>GINOP pályázatból vári felújítás</t>
  </si>
  <si>
    <t>2022. előirányzat</t>
  </si>
  <si>
    <t>tartalékok</t>
  </si>
  <si>
    <t xml:space="preserve">                                                      2.melléklet az  /2020.()önkormányzati rendelethez</t>
  </si>
  <si>
    <t>2020. évi költségvetés bevételei</t>
  </si>
  <si>
    <t xml:space="preserve">                                                      3.melléklet az  2020.()önkormányzati rendelethez</t>
  </si>
  <si>
    <t xml:space="preserve">2020. évi költségvetés kiadásai </t>
  </si>
  <si>
    <t>önkormányzatok elszámolása</t>
  </si>
  <si>
    <t>Önkormányzatok igazgatási tevékenysége</t>
  </si>
  <si>
    <t>köztemető fenntartása</t>
  </si>
  <si>
    <t>Önkormányzati vagyonnal való gazdálkodás</t>
  </si>
  <si>
    <t>közutak hidak üzemeltetése</t>
  </si>
  <si>
    <t>közvilágítás</t>
  </si>
  <si>
    <t>zöldterület kezelés</t>
  </si>
  <si>
    <t xml:space="preserve">fürdő és standüzemeltetés </t>
  </si>
  <si>
    <t>város és községgazdálkodás</t>
  </si>
  <si>
    <t>család és nővédelmi eü gondozás</t>
  </si>
  <si>
    <t>ifjuság egészségügyi gondozás</t>
  </si>
  <si>
    <t>könyvtári szolgáltatás</t>
  </si>
  <si>
    <t>történelmi hely építmény működtetése</t>
  </si>
  <si>
    <t>közművelődés közösségi hagyományok</t>
  </si>
  <si>
    <t>település fejlesztési projektek</t>
  </si>
  <si>
    <t>01 - K1 - K8. Költségvetési kiadások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</si>
  <si>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</si>
  <si>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</si>
  <si>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</si>
  <si>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</si>
  <si>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</si>
  <si>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</si>
  <si>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</si>
  <si>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</si>
  <si>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</si>
  <si>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</si>
  <si>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</si>
  <si>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</si>
  <si>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 xml:space="preserve">M </t>
  </si>
  <si>
    <t>N</t>
  </si>
  <si>
    <t>O</t>
  </si>
  <si>
    <t>P</t>
  </si>
  <si>
    <t>Q</t>
  </si>
  <si>
    <t>R</t>
  </si>
  <si>
    <t>01</t>
  </si>
  <si>
    <t>Törvény szerinti illetmények, munkabérek (K1101)</t>
  </si>
  <si>
    <t>02</t>
  </si>
  <si>
    <t>Normatív jutalmak (K1102)</t>
  </si>
  <si>
    <t>03</t>
  </si>
  <si>
    <t>Céljuttatás, projektprémium (K1103)</t>
  </si>
  <si>
    <t>04</t>
  </si>
  <si>
    <t>Készenléti, ügyeleti, helyettesítési díj, túlóra, túlszolgálat (K1104)</t>
  </si>
  <si>
    <t>05</t>
  </si>
  <si>
    <t>Végkielégítés (K1105)</t>
  </si>
  <si>
    <t>06</t>
  </si>
  <si>
    <t>Jubileumi jutalom (K1106)</t>
  </si>
  <si>
    <t>07</t>
  </si>
  <si>
    <t>Béren kívüli juttatások (K1107)</t>
  </si>
  <si>
    <t>08</t>
  </si>
  <si>
    <t>Ruházati költségtérítés (K1108)</t>
  </si>
  <si>
    <t>09</t>
  </si>
  <si>
    <t>Közlekedési költségtérítés (K1109)</t>
  </si>
  <si>
    <t>10</t>
  </si>
  <si>
    <t>Egyéb költségtérítések (K1110)</t>
  </si>
  <si>
    <t>11</t>
  </si>
  <si>
    <t>Lakhatási támogatások (K1111)</t>
  </si>
  <si>
    <t>12</t>
  </si>
  <si>
    <t>Szociális támogatások (K1112)</t>
  </si>
  <si>
    <t>13</t>
  </si>
  <si>
    <t>Foglalkoztatottak egyéb személyi juttatásai (K1113)</t>
  </si>
  <si>
    <t>14</t>
  </si>
  <si>
    <t>Foglalkoztatottak egyéb személyi juttatásai (=01+…+13) (K11)</t>
  </si>
  <si>
    <t>15</t>
  </si>
  <si>
    <t>Választott tisztségviselők juttatásai (K121)</t>
  </si>
  <si>
    <t>16</t>
  </si>
  <si>
    <t>Munkavégzésre irányuló egyéb jogviszonyban nem saját foglalkoztatottaknak fizetett juttatások (K122)</t>
  </si>
  <si>
    <t>17</t>
  </si>
  <si>
    <t>Egyéb külső személyi juttatások (K123)</t>
  </si>
  <si>
    <t>18</t>
  </si>
  <si>
    <t>Külső személyi juttatások (=15+16+17) (K12)</t>
  </si>
  <si>
    <t>19</t>
  </si>
  <si>
    <t>Személyi jutattások (=14+18) (K1)</t>
  </si>
  <si>
    <t>Munkaadókat terhelő járulékok és szociális hozzájárulási adó (K2)</t>
  </si>
  <si>
    <t>21</t>
  </si>
  <si>
    <t>Szakmai anyagok beszerzése (K311)</t>
  </si>
  <si>
    <t>22</t>
  </si>
  <si>
    <t>Üzemeltetési anyagok beszerzése (K312)</t>
  </si>
  <si>
    <t>23</t>
  </si>
  <si>
    <t>Árubeszerzés (K313)</t>
  </si>
  <si>
    <t>24</t>
  </si>
  <si>
    <t>Készletbeszerzés (=21+22+23) (K31)</t>
  </si>
  <si>
    <t>25</t>
  </si>
  <si>
    <t>Informatikai szolgáltatások igénybevétele (K321)</t>
  </si>
  <si>
    <t>26</t>
  </si>
  <si>
    <t>Egyéb kommunikációs szolgáltatások (K322)</t>
  </si>
  <si>
    <t>27</t>
  </si>
  <si>
    <t>Kommunikációs szolgáltatások (=25+26) (K32)</t>
  </si>
  <si>
    <t>28</t>
  </si>
  <si>
    <t>Közüzemi díjak (K331)</t>
  </si>
  <si>
    <t>29</t>
  </si>
  <si>
    <t>Vásárolt élelmezés (K332)</t>
  </si>
  <si>
    <t>30</t>
  </si>
  <si>
    <t>Bérleti és lízing díjak (K333)</t>
  </si>
  <si>
    <t>31</t>
  </si>
  <si>
    <t>Karbantartási, kisjavítási szolgáltatások (K334)</t>
  </si>
  <si>
    <t>32</t>
  </si>
  <si>
    <t>Közvetített szolgáltatások (K335)</t>
  </si>
  <si>
    <t>33</t>
  </si>
  <si>
    <t>Szakmai tevékenységet segítő szolgáltatások (K336)</t>
  </si>
  <si>
    <t>34</t>
  </si>
  <si>
    <t>Egyéb szolgáltatások (K337)</t>
  </si>
  <si>
    <t>Szolgáltatási kiadások (=28+…+34) (K33)</t>
  </si>
  <si>
    <t>36</t>
  </si>
  <si>
    <t>Kiküldetések kiadásai (K341)</t>
  </si>
  <si>
    <t>37</t>
  </si>
  <si>
    <t>Reklám és propagandakiadások (K342)</t>
  </si>
  <si>
    <t>38</t>
  </si>
  <si>
    <t>Kiküldetések, reklám- és propagandakiadások (=36+37) (K34)</t>
  </si>
  <si>
    <t>39</t>
  </si>
  <si>
    <t>Működési célú előzetesen felszámított általános forgalmi adó (K351)</t>
  </si>
  <si>
    <t>40</t>
  </si>
  <si>
    <t>Fizetendő általános forgalmi adó (K352)</t>
  </si>
  <si>
    <t>41</t>
  </si>
  <si>
    <t>Kamatkiadások (K353)</t>
  </si>
  <si>
    <t>42</t>
  </si>
  <si>
    <t>Egyéb pénzügyi műveletek kiadásai (K354)</t>
  </si>
  <si>
    <t>43</t>
  </si>
  <si>
    <t>Egyéb dologi kiadások (K355)</t>
  </si>
  <si>
    <t>44</t>
  </si>
  <si>
    <t>Kiülönféle befizetések és egyéb dologi kiadások (=39+…+43) (K35)</t>
  </si>
  <si>
    <t>45</t>
  </si>
  <si>
    <t>Dologi kiadások (=24+27+35+38+44) (K3)</t>
  </si>
  <si>
    <t>46</t>
  </si>
  <si>
    <t>Társadalombiztosítási ellátások (K41)</t>
  </si>
  <si>
    <t xml:space="preserve">47 </t>
  </si>
  <si>
    <t>Családi támogatások (K42)</t>
  </si>
  <si>
    <t xml:space="preserve">48 </t>
  </si>
  <si>
    <t>Pénzbeli kárpótlások, kártérítések (K43)</t>
  </si>
  <si>
    <t>49</t>
  </si>
  <si>
    <t>Betegséggel kapcsolatos (nem társadalombiztosítási) ellátások (K44)</t>
  </si>
  <si>
    <t>50</t>
  </si>
  <si>
    <t>Foglalkoztatással, munkanélküliséggel kapcsolatos ellátások (K45)</t>
  </si>
  <si>
    <t>51</t>
  </si>
  <si>
    <t>Lakhatással kapcsolatos ellátások (K46)</t>
  </si>
  <si>
    <t>52</t>
  </si>
  <si>
    <t>Intézményi ellátottak pénzbeli juttatásai (K47)</t>
  </si>
  <si>
    <t>53</t>
  </si>
  <si>
    <t>Egyéb nem intézményi ellátások (K48)</t>
  </si>
  <si>
    <t>54</t>
  </si>
  <si>
    <t>Ellátottak pénzbeli juttatásai (=46+…+53) (K4)</t>
  </si>
  <si>
    <t>55</t>
  </si>
  <si>
    <t>Nemzetközi kötelezettségek (K501)</t>
  </si>
  <si>
    <t>56</t>
  </si>
  <si>
    <t>Elvonások és befizetések (K502)</t>
  </si>
  <si>
    <t>57</t>
  </si>
  <si>
    <t>Működési célú garancia- és kötelezettségvállalásból származó kifizetés államháztartáson belülre (K503)</t>
  </si>
  <si>
    <t>58</t>
  </si>
  <si>
    <t>Működési célú visszatérítendő támogatások, kölcsönök nyújtása államháztartáson belülre (K504)</t>
  </si>
  <si>
    <t>59</t>
  </si>
  <si>
    <t>Működési célú visszatérítendő támogatások, kölcsönök törlesztése államháztartáson belülre (K505)</t>
  </si>
  <si>
    <t>60</t>
  </si>
  <si>
    <t>Egyéb működési célú támogatások államháztartáson belülre (K506)</t>
  </si>
  <si>
    <t>61</t>
  </si>
  <si>
    <t>Működési célú garancia- és kezességvállalásból származó kifizetés államháztartáson kívülre (K507)</t>
  </si>
  <si>
    <t>62</t>
  </si>
  <si>
    <t>Működési célú visszatérítendő támogatások, kölcsönök nyújtása államháztartáson kívülre (K508)</t>
  </si>
  <si>
    <t>63</t>
  </si>
  <si>
    <t>Árkiegészítések, ártámogatások (K509)</t>
  </si>
  <si>
    <t>64</t>
  </si>
  <si>
    <t>65</t>
  </si>
  <si>
    <t>Egyéb működési célú támogatások államháztartáson kívülre (K511)</t>
  </si>
  <si>
    <t>66</t>
  </si>
  <si>
    <t>Tartalékok (K512)</t>
  </si>
  <si>
    <t xml:space="preserve">67 </t>
  </si>
  <si>
    <t>Egyéb működési célú kiadások (=55+…+66) (K5)</t>
  </si>
  <si>
    <t>M</t>
  </si>
  <si>
    <t>68</t>
  </si>
  <si>
    <t>Immateriális javak beszerzése, létesítése (K61)</t>
  </si>
  <si>
    <t>69</t>
  </si>
  <si>
    <t>Ingatlanok beszerzése, létesítése (K62)</t>
  </si>
  <si>
    <t>70</t>
  </si>
  <si>
    <t>Informatikai eszközök beszerzése, létesítése (K63)</t>
  </si>
  <si>
    <t>71</t>
  </si>
  <si>
    <t>Egyéb tárgyi eszközök beszerzése, létesítése (K64)</t>
  </si>
  <si>
    <t>72</t>
  </si>
  <si>
    <t>Részesedések beszerzése (K65)</t>
  </si>
  <si>
    <t>73</t>
  </si>
  <si>
    <t>Meglévő részesedések növeléséhez kapcsolódó kiadások (K66)</t>
  </si>
  <si>
    <t>74</t>
  </si>
  <si>
    <t>Beruházási előzetesen felszámított általános forgalmi adó (K67)</t>
  </si>
  <si>
    <t>75</t>
  </si>
  <si>
    <t>Beruházások (=68+…+74) (K6)</t>
  </si>
  <si>
    <t>76</t>
  </si>
  <si>
    <t>Ingatlanok felújítása (K71)</t>
  </si>
  <si>
    <t>77</t>
  </si>
  <si>
    <t>Informatikai eszközök felújítása (K72)</t>
  </si>
  <si>
    <t>78</t>
  </si>
  <si>
    <t>Egyéb tárgyi eszközök felújítása (K73)</t>
  </si>
  <si>
    <t>79</t>
  </si>
  <si>
    <t>Felújításai célú előzetesen felsztámított általános forgalmi adó (K74)</t>
  </si>
  <si>
    <t>80</t>
  </si>
  <si>
    <t>Felújítások (=76+…+79) (K7)</t>
  </si>
  <si>
    <t>81</t>
  </si>
  <si>
    <t>Felhalmozási célú garancia- és kezességvállalásból származó kifizetés államháztartáson belülre (K81)</t>
  </si>
  <si>
    <t>82</t>
  </si>
  <si>
    <t>Felhalmozási célú visszatérítendő támogatások, kölcsönök nyújtása államháztartáson belülre (K82)</t>
  </si>
  <si>
    <t>83</t>
  </si>
  <si>
    <t>Felhalmozási célú visszatérítendő támogatások, kölcsönök törlesztése államháztartáson belülre (K83)</t>
  </si>
  <si>
    <t>84</t>
  </si>
  <si>
    <t>Egyéb felhalmozási célú támogatások államháztartáson belülre (K84)</t>
  </si>
  <si>
    <t>85</t>
  </si>
  <si>
    <t>Felhalmozási célú garancia- és kezességvállalásból származó kifizetés államháztartáson kívülre (K85)</t>
  </si>
  <si>
    <t>86</t>
  </si>
  <si>
    <t>Felhalmozási célú visszatérítendő támogatások, kölcsönök nyújtása államháztartáson kívülre (K86)</t>
  </si>
  <si>
    <t>87</t>
  </si>
  <si>
    <t>Lakástámogatás (K87)</t>
  </si>
  <si>
    <t>88</t>
  </si>
  <si>
    <t>Egyéb felhalmozási célú támogatások államháztartáson kívülre (K88)</t>
  </si>
  <si>
    <t>89</t>
  </si>
  <si>
    <t>Egyéb felhalmozási célú kiadások (=81+…+88) (K8)</t>
  </si>
  <si>
    <t>90</t>
  </si>
  <si>
    <t>Költségvetési kiadások (=19+20+45+54+67+75+80+89) (K1-K8)</t>
  </si>
  <si>
    <t>közhatalmi bevételek</t>
  </si>
  <si>
    <t>állami támogatások</t>
  </si>
  <si>
    <t>02 - B1 - B7. Költségvetési bevételek</t>
  </si>
  <si>
    <t xml:space="preserve">I </t>
  </si>
  <si>
    <t xml:space="preserve">K </t>
  </si>
  <si>
    <t>Helyi önkormányzatok működésének általános támogatása (B111)</t>
  </si>
  <si>
    <t>Települési önkormányzatok egyes köznevelési feladatainak támogatása (B112)</t>
  </si>
  <si>
    <t>Települési önkormányzatok szociális gyermekjóléti és gyermekétkeztetési feladatainak támogatása (B113)</t>
  </si>
  <si>
    <t>Települési önkormányzatok kulturális feladatainak támogatása (B114)</t>
  </si>
  <si>
    <t>Működési célú központosított előirányzatok (B115)</t>
  </si>
  <si>
    <t>Helyi önkormányzatok kiegészítő támogatásai (B116)</t>
  </si>
  <si>
    <t>Önkormányzatok működési támogatásai (=01+…+06) (B11)</t>
  </si>
  <si>
    <t>Elvonások és befizetések bevételei (B12)</t>
  </si>
  <si>
    <t>Működési célú garancia- és kezességvállalásból származó megtérülések államháztartáson belülről (B13)</t>
  </si>
  <si>
    <t>Működési célú visszatérítendő támogatások, kölcsönök visszatérülése államháztartáson belülről (B14)</t>
  </si>
  <si>
    <t>Működési célú visszatérítendő támogatások, kölcsönök igénybbevétele államháztartáson belülről (B15)</t>
  </si>
  <si>
    <t>Egyéb működési célú támogatások bevételei államháztartáson belülről (B16)</t>
  </si>
  <si>
    <t>Működési célú támogatások államháztartáson belülről (=07+…+12) (B1)</t>
  </si>
  <si>
    <t>Felhalmozási célú önkormányzati támogatások (B21)</t>
  </si>
  <si>
    <t>Felhalmozási célú garancia- és kezességválallásból származó megtérülések államháztartáson belülről (B22)</t>
  </si>
  <si>
    <t>Felhalmozási célú visszatérítendő támogatások, kölcsönök visszatérülése államháztartáson belülről (B23)</t>
  </si>
  <si>
    <t>Felhalmozási célú visszatérítendő támogatások, kölcsönök igénybevétele államháztartáson belülről (B24)</t>
  </si>
  <si>
    <t>Egyéb felhalmozási célú támogatások bevételei államháztartáson belülről (B25)</t>
  </si>
  <si>
    <t>Felhalmozási célú támogatások államháztartáson belülről (=14+…+18) (B2)</t>
  </si>
  <si>
    <t>Magánszemélyek jövedelemadói (B311)</t>
  </si>
  <si>
    <t>Társaságok jövedelemadói (B312)</t>
  </si>
  <si>
    <t>Jövedelemadók (=20+21) (B31)</t>
  </si>
  <si>
    <t>Szociális hozzájárulási adó és járulékok (B32)</t>
  </si>
  <si>
    <t>Bérhez és foglalkoztatáshoz kapcsolódó adók (B33)</t>
  </si>
  <si>
    <t>Vagyoni típusú adók (B34)</t>
  </si>
  <si>
    <t>Értékesítési és forgalmi adók (B351)</t>
  </si>
  <si>
    <t>Fogyasztási adók (B352)</t>
  </si>
  <si>
    <t>Pénzügyi monopóliumok nyereségét terhelőa dók (B353)</t>
  </si>
  <si>
    <t>Gépjárműadók (B354)</t>
  </si>
  <si>
    <t>Egyéb áruhasználati és szolgáltatási adók (B355)</t>
  </si>
  <si>
    <t>Termékek és szolgáltatások adói (=26+…+30) (B35)</t>
  </si>
  <si>
    <t>Egyéb közhatalmi bevételek (B36)</t>
  </si>
  <si>
    <t>Közhatalmi bevételek (=22+…+25+31+32) (B3)</t>
  </si>
  <si>
    <t>Készletértékesítés ellenértéke (B401)</t>
  </si>
  <si>
    <t>35</t>
  </si>
  <si>
    <t>Szolgáltatások ellenértéke (B402)</t>
  </si>
  <si>
    <t>Közvetített szolgáltatások ellenértéke (B403)</t>
  </si>
  <si>
    <t>Tulajdonosi bevételek (B404)</t>
  </si>
  <si>
    <t>Ellátási díjak (B405)</t>
  </si>
  <si>
    <t>Kiszámlázott általános forgalmi adó (B406)</t>
  </si>
  <si>
    <t>Általános forgalmi adó visszatérítése (B407)</t>
  </si>
  <si>
    <t>Kamatbevételek (B408)</t>
  </si>
  <si>
    <t>Egyéb pénzügyi műveletek bevételei (B409)</t>
  </si>
  <si>
    <t>Működési bevételek (=34+…+43) (B4)</t>
  </si>
  <si>
    <t>Immateriális javak értékesítése (B51)</t>
  </si>
  <si>
    <t>Ingatlanok értékesítése (B52)</t>
  </si>
  <si>
    <t>Egyéb tárgyi eszközök értékesítése (B53)</t>
  </si>
  <si>
    <t>Részesedések értékesítése (B54)</t>
  </si>
  <si>
    <t>Részesedések megszűnéséhez kapcsolódó bevételek (B55)</t>
  </si>
  <si>
    <t>Felhalmozási bevételek (=45+…+49) (B5)</t>
  </si>
  <si>
    <t>Működési célú garancia- és kezességvállalásból származó megtérülések államháztartáson kívülről (B61)</t>
  </si>
  <si>
    <t>Működési célú visszatérítendő támogatások, kölcsönök visszatérülése államháztartáson kívülről (B62)</t>
  </si>
  <si>
    <t>Egyéb működési célú átvett pénzeszközök (B63)</t>
  </si>
  <si>
    <t>Működési célú átvett pénzeszközök (=51+52+53) (B6)</t>
  </si>
  <si>
    <t>Felhalmozási célú garancia- és kezességválallásból származó megtérülések államháztartáson kívülről (B71)</t>
  </si>
  <si>
    <t>Felhalmozási célú visszatérítendő támogatások, kölcsönök visszatérülése államháztartáson kívülről (B72)</t>
  </si>
  <si>
    <t>Felhalmozási célú átvett pénzeszközök (=55+56+57) (B7)</t>
  </si>
  <si>
    <t>Költségvetési bevételek (=13+19+33+44+50+54+58) (B1-B7)</t>
  </si>
  <si>
    <t>folyósított ellátások</t>
  </si>
  <si>
    <t>önkormányzatok elszámolásai</t>
  </si>
  <si>
    <t>megelőgezés visszvonása (K914)</t>
  </si>
  <si>
    <t>Óvoda kiadásai</t>
  </si>
  <si>
    <t>Közös Hivatal kiadásai</t>
  </si>
  <si>
    <t>S</t>
  </si>
  <si>
    <t>T</t>
  </si>
  <si>
    <t xml:space="preserve"> működési maradvány (B 8131)</t>
  </si>
  <si>
    <t xml:space="preserve"> felhalmozási célú maradvány (B 8131)</t>
  </si>
  <si>
    <t xml:space="preserve">2020.évi költségvetés felhalmozási kiadásai </t>
  </si>
  <si>
    <t>sebesség lassító</t>
  </si>
  <si>
    <t>utcabútor</t>
  </si>
  <si>
    <t>hulladéksziget</t>
  </si>
  <si>
    <t>urnafal</t>
  </si>
  <si>
    <t>Belsőhegyi út ingatlanvásárlás, út kialakítás</t>
  </si>
  <si>
    <t>Majori házak butoráza</t>
  </si>
  <si>
    <t>ingatlan bérlés</t>
  </si>
  <si>
    <t>közvill kialakítás a kikötő parkban</t>
  </si>
  <si>
    <t>Buszmegálló építés a kikötőnél</t>
  </si>
  <si>
    <t>481 hrsz-ú ingatlanon emlékpark kialakítása</t>
  </si>
  <si>
    <t>várparkolói út</t>
  </si>
  <si>
    <t>ciframajor vizvezeték,út</t>
  </si>
  <si>
    <t>óvoda MFP</t>
  </si>
  <si>
    <t>óvoda MFP önerő</t>
  </si>
  <si>
    <t>Óvodai kerítés</t>
  </si>
  <si>
    <t>Réhelyi út  felújítása</t>
  </si>
  <si>
    <t>Kikötői buszmegálló felújítása</t>
  </si>
  <si>
    <t>Iskolai korszerűsítés</t>
  </si>
  <si>
    <t>Vári felújítás</t>
  </si>
  <si>
    <t>Strand korszerűsítése</t>
  </si>
  <si>
    <t>2023. előirányzat</t>
  </si>
  <si>
    <t xml:space="preserve">                                                        1.melléklet az /2020.(II. .)önkormányzati rendelethez</t>
  </si>
  <si>
    <t xml:space="preserve">2020. évi költségvetés összevont mérlege </t>
  </si>
  <si>
    <t>Működési maradvány</t>
  </si>
  <si>
    <t>Felhalmozási maradvány</t>
  </si>
  <si>
    <t>B81</t>
  </si>
  <si>
    <t>felhalmozási maradvány</t>
  </si>
  <si>
    <t>tartalék</t>
  </si>
  <si>
    <t>BEVÉTELEK ÖSSZESEN:</t>
  </si>
  <si>
    <t>KIADÁSOK ÖSSZESEN:</t>
  </si>
  <si>
    <t>bevételek felhalmozási célú része</t>
  </si>
  <si>
    <t>2020. évi költségvetés bevételei és kiadásai</t>
  </si>
  <si>
    <t>feladatonként</t>
  </si>
  <si>
    <t>bevétel</t>
  </si>
  <si>
    <t>kiadás</t>
  </si>
  <si>
    <t>COFOG</t>
  </si>
  <si>
    <t>Kötelező feladatok</t>
  </si>
  <si>
    <t>Önként vállalt feladatok</t>
  </si>
  <si>
    <t>011130</t>
  </si>
  <si>
    <t>Önkormányzatok és önkorm. hivatalok jogalkotó és ált. ig. tev</t>
  </si>
  <si>
    <t>013320</t>
  </si>
  <si>
    <t>Köztemető fenntartása és működtetése</t>
  </si>
  <si>
    <t>013350</t>
  </si>
  <si>
    <t>Az önkormányzati vagyonnal való gazdálkodással kapcs. feladatok</t>
  </si>
  <si>
    <t>018010</t>
  </si>
  <si>
    <t>Önkormányzatok elszámolásai a központi költségvetéssel</t>
  </si>
  <si>
    <t>018030</t>
  </si>
  <si>
    <t>Támogatás célú finanszírozási műveletek</t>
  </si>
  <si>
    <t>041233</t>
  </si>
  <si>
    <t>Hosszabb időtartamú közfoglalkoztatás</t>
  </si>
  <si>
    <t>045061</t>
  </si>
  <si>
    <t>Kerékpárút üzemeltetése, fenntartása</t>
  </si>
  <si>
    <t>064010</t>
  </si>
  <si>
    <t>Közvilágítás</t>
  </si>
  <si>
    <t>066010</t>
  </si>
  <si>
    <t>Zöldterület kezelés</t>
  </si>
  <si>
    <t>066020</t>
  </si>
  <si>
    <t>Város és községgazdálkodási egyéb szolgáltatások</t>
  </si>
  <si>
    <t>072112</t>
  </si>
  <si>
    <t>Háziorvosi ügyeleti ellátás</t>
  </si>
  <si>
    <t>074031</t>
  </si>
  <si>
    <t>Család és nővédelmi egészségügyi gond</t>
  </si>
  <si>
    <t>081061</t>
  </si>
  <si>
    <t>Szabadidős park, fürdő és strandszolgált</t>
  </si>
  <si>
    <t>082044</t>
  </si>
  <si>
    <t>Könyvtári szolgáltatások</t>
  </si>
  <si>
    <t>082070</t>
  </si>
  <si>
    <t>Történelmi hely, építmény egyéb látványosság működtetése és megóvása</t>
  </si>
  <si>
    <t>082092</t>
  </si>
  <si>
    <t>Közművelődés</t>
  </si>
  <si>
    <t>Egyéb szociális pénzbeli és természetbeni ellátások, támogatások</t>
  </si>
  <si>
    <t>Önkormányzat kiadások összesen:</t>
  </si>
  <si>
    <t xml:space="preserve">Szigligeti Napközi Otthonos Óvoda </t>
  </si>
  <si>
    <t>091110</t>
  </si>
  <si>
    <t>Óvodai nevelés, ellátás szakmai feladatai</t>
  </si>
  <si>
    <t>0911040</t>
  </si>
  <si>
    <t>Óvodai nevelés, ellátás működtetés</t>
  </si>
  <si>
    <t>096015</t>
  </si>
  <si>
    <t xml:space="preserve">Gyermekétkeztetés </t>
  </si>
  <si>
    <t>096025</t>
  </si>
  <si>
    <t>Munkahelyi étkeztetés</t>
  </si>
  <si>
    <t>Szigligeti Napközi Otthonos Óvoda összesen:</t>
  </si>
  <si>
    <t>Szigligeti Közös Önkormányzati Hivatal</t>
  </si>
  <si>
    <t>Szigligeti Közös Önkormányzati Hivatal össz:</t>
  </si>
  <si>
    <t xml:space="preserve">                                                     8 .melléklet az  /2020.(II.)önkormányzati rendelethez</t>
  </si>
  <si>
    <t>9000020</t>
  </si>
  <si>
    <t xml:space="preserve"> B8. Finanszírozási bevételek</t>
  </si>
  <si>
    <t xml:space="preserve"> </t>
  </si>
  <si>
    <t>Hosszú lejáratú hitelek, kölcsönök felvétele (B8111)</t>
  </si>
  <si>
    <t>Likviditási célú hitelek, kölcsönök felvétele pénzügyi vállalkozástól (B8112)</t>
  </si>
  <si>
    <t>Rövid lejáratú hitelek, kölcsönök felvétele (B8113)</t>
  </si>
  <si>
    <t>Hitel-, kölcsönfelvétel államháztartáson kívülről (=01+02+03) (B811)</t>
  </si>
  <si>
    <t>Forgatási célú belföldi értékpapírok beváltása, értélkesítése (B8121)</t>
  </si>
  <si>
    <t>Forgatási célú belföldi értékpapírok kibocsátása (B8122)</t>
  </si>
  <si>
    <t>Befektetési célú belföldi értékpapírok beváltása, értékesítése (B8123)</t>
  </si>
  <si>
    <t>Befektetési célú belföldi értékpapírok kibocsátrása (B8124)</t>
  </si>
  <si>
    <t>Belföldi értékpapírok bevételei (=10+11) (B812)</t>
  </si>
  <si>
    <t>Előző év költségvetési maradványnak igénybevétele (B8131)</t>
  </si>
  <si>
    <t>Előző év vállalkozási maradványának igénybevétele (B8132)</t>
  </si>
  <si>
    <t>Maradvány igényvbevétele (=10+11)</t>
  </si>
  <si>
    <t>Államháztartáson belüli megelőlegezések (B814)</t>
  </si>
  <si>
    <t>Államháztartáson belüli megelőlegezések törlesztése (B815)</t>
  </si>
  <si>
    <t>Központi, irányató szervi támogatás (B816)</t>
  </si>
  <si>
    <t>Betétek megszüntetése (B817)</t>
  </si>
  <si>
    <t>Központi költségvetés sajátos finanszírozási bevételei (B818)</t>
  </si>
  <si>
    <t>Belföldi finanszírozás bevételei (=04+09+12+…+17) (B81)</t>
  </si>
  <si>
    <t>Forgatási célú külföldi értékpapírok beváltása, értékesítése (B821)</t>
  </si>
  <si>
    <t>Befektetési célú külföldi értékpapírok beváltása, értékesítése (B822)</t>
  </si>
  <si>
    <t>Külföldi értékpapírok kibocsátása (B823)</t>
  </si>
  <si>
    <t>Külföldi hitelek, kölcsönök felvétele (B824)</t>
  </si>
  <si>
    <t>Külföldi finanszírozás bevételei (=19+…+22) (B82)</t>
  </si>
  <si>
    <t>Adóssághoz nem kapcsolódó származékos ügyletek bevételei (B83)</t>
  </si>
  <si>
    <t>Finanszírozási bevételek (=18+23+24) (B8)</t>
  </si>
  <si>
    <t>K9. Finanszírozási kiadások</t>
  </si>
  <si>
    <t>Hosszú lejáratú hitelek, kölcsönök törlesztése (K9111)</t>
  </si>
  <si>
    <t>Likviditási célú hitelek, kölcsönök törlesztése pénzügyi vállalkozásnak (K9112)</t>
  </si>
  <si>
    <t>Rövid lejáratú hitelek, kölcsönök törlesztése (K9113)</t>
  </si>
  <si>
    <t>Hitel-, kölcsöntörlesztés államháztartáson kívülre (=01+02+03) (K911)</t>
  </si>
  <si>
    <t>Forgatási célú belföldi értékpapírok vásárlása (K9121)</t>
  </si>
  <si>
    <t>Forgatási célú belföldi értékpapírok beváltása (K9122)</t>
  </si>
  <si>
    <t>Befektetési célú belföldi értékpapírok vásárlása (K9123)</t>
  </si>
  <si>
    <t>Befektetési célú belföldi értékpapírpk beváltása (K9124)</t>
  </si>
  <si>
    <t>Belföldi értékpapírok kiadásai (=05+…+08) (K912)</t>
  </si>
  <si>
    <t>Államháztartáson belüli megelőlegezések folyósítása (K913)</t>
  </si>
  <si>
    <t>Államháztartáson belüli megelőlegezések visszafizetése (K914)</t>
  </si>
  <si>
    <t>Központi, irányító szervi támogatások folyósítása (K915)</t>
  </si>
  <si>
    <t>Pénzeszközök betétként elhelyezése (K916)</t>
  </si>
  <si>
    <t>pénzügyi lízing kiadásai (K917)</t>
  </si>
  <si>
    <t>Központi költségvetés sajátos finanszírozási kiadásai (K918)</t>
  </si>
  <si>
    <t>Belföldi finanszírozás kiadásai (=04+09+…+15) (K91)</t>
  </si>
  <si>
    <t>Forgatási célú külföldi értékpapírok vásárlása (K921)</t>
  </si>
  <si>
    <t>Befektetési célú külföldi értékpapírok vásárlása (K922)</t>
  </si>
  <si>
    <t>Külföldi értékpapírok beváltása (K923)</t>
  </si>
  <si>
    <t>Külföldi hitelek, kölcsönök törlesztése (K924)</t>
  </si>
  <si>
    <t>Külföldi finanszírozás kiadásai (=17+…+20) (K92)</t>
  </si>
  <si>
    <t>Adóssághoz nem kapcsolódó származékos ügyletek kiadásai (K93)</t>
  </si>
  <si>
    <t>Finanszírozási kiadások (=16+21+22) (K9)</t>
  </si>
  <si>
    <t>informatikai eszközök beszerzése</t>
  </si>
  <si>
    <t>strandi játszótér eszközei</t>
  </si>
  <si>
    <t>önkormányzat</t>
  </si>
  <si>
    <t>hivatal</t>
  </si>
  <si>
    <t>óvoda</t>
  </si>
  <si>
    <t>074032</t>
  </si>
  <si>
    <t>ifjusági eü.ellátás</t>
  </si>
  <si>
    <t>066062</t>
  </si>
  <si>
    <t>település fejl projektek</t>
  </si>
  <si>
    <t>2020. évi költségvetés összevont bevételei</t>
  </si>
  <si>
    <t xml:space="preserve">2020. évi költségvetés összevont kiadásai </t>
  </si>
  <si>
    <t>Működési célú átvett pe</t>
  </si>
  <si>
    <t xml:space="preserve"> felhalmozási célú átvételek (B75)</t>
  </si>
  <si>
    <t>állami támogatások 018010</t>
  </si>
  <si>
    <t>történelmi hely építmény működtetése 082070</t>
  </si>
  <si>
    <t>fürdő és standüzemeltetés 081061</t>
  </si>
  <si>
    <t>város és községgazdálkodás 066020</t>
  </si>
  <si>
    <t>Önkormányzati vagyonnal való gazdálkodás 013050</t>
  </si>
  <si>
    <t>közhatalmi bevételek 900020</t>
  </si>
  <si>
    <t>önkormányzatok elszámolása       018030</t>
  </si>
  <si>
    <t>történelmi hely építmény működtetése      082070</t>
  </si>
  <si>
    <t>Önkormányzati vagyonnal való gazdálkodás      013050</t>
  </si>
  <si>
    <t>Önkormányzatok igazgatási tevékenysége 011130</t>
  </si>
  <si>
    <t>köztemető fenntartása   013020</t>
  </si>
  <si>
    <t>család és nővédelmi eü gondozás     074031</t>
  </si>
  <si>
    <t>város ésközséggazd  066020</t>
  </si>
  <si>
    <t>könyvtári szolgáltatás 082044</t>
  </si>
  <si>
    <t>közművelődés közösségi hagyományok  082092</t>
  </si>
  <si>
    <t>folyósított ellátások  107060</t>
  </si>
  <si>
    <t>önkormányzatok elszámolásai 018030</t>
  </si>
  <si>
    <t>közutak hidak üzemeltetése 045160</t>
  </si>
  <si>
    <t>közvilágítás    064010</t>
  </si>
  <si>
    <t>zöldterület kezelés  066010</t>
  </si>
  <si>
    <t>köztemető fenntartása    013320</t>
  </si>
  <si>
    <t>Önkormányzati vagyonnal való gazdálkodás  013350</t>
  </si>
  <si>
    <t>fürdő és standüzemeltetés  081061</t>
  </si>
  <si>
    <t>Óvoda beváétele  091110</t>
  </si>
  <si>
    <t>Közös Hivatal bevétele  011130</t>
  </si>
  <si>
    <t>Óvoda kiadásai  091110</t>
  </si>
  <si>
    <t>Közös Hivatal kiadásai      011130</t>
  </si>
  <si>
    <t>ifjuság egészségügyi gondozás    074032</t>
  </si>
  <si>
    <t>település fejlesztési projektek       066062</t>
  </si>
  <si>
    <t>ifjuság egészségügyi gondozás     074032</t>
  </si>
  <si>
    <t>település fejlesztési projektek     066062</t>
  </si>
  <si>
    <t>strandi közvilágítás hangosítás</t>
  </si>
  <si>
    <t>Módosított előirányzat</t>
  </si>
  <si>
    <t xml:space="preserve">2020. évi költségvetési bevételei és kiadásai mérlegszerűen </t>
  </si>
  <si>
    <t>Működési célú kiegészítő előirányzatok (B115)</t>
  </si>
  <si>
    <t>Elszámolásból származó bevéterlek(B116)</t>
  </si>
  <si>
    <t>Eredeti ei.</t>
  </si>
  <si>
    <t>Módosított ei.</t>
  </si>
  <si>
    <t>Módosított ei</t>
  </si>
  <si>
    <t>módosított bevétel</t>
  </si>
  <si>
    <t xml:space="preserve"> módosított kiadás</t>
  </si>
  <si>
    <t>Szigliget község  módosított előirányzat-felhasználási terv 2020. évre</t>
  </si>
  <si>
    <t xml:space="preserve">2020.-2023.  évi  módosított költségvetési bevételei és kiadásai </t>
  </si>
  <si>
    <t>2020. évi költségvetés  módosított finanszírozási bevételei és kiadásai</t>
  </si>
  <si>
    <t>Önkormányzat összesen:</t>
  </si>
  <si>
    <t>várban kiállítás</t>
  </si>
  <si>
    <t>aszfaltozás bekötőút</t>
  </si>
  <si>
    <t>34.</t>
  </si>
  <si>
    <t>35.</t>
  </si>
  <si>
    <t>36.</t>
  </si>
  <si>
    <t xml:space="preserve">                                                        1.melléklet a 3/2020.(II.17.) önkormányzati rendelethez
Módosította a 9/2020.(VI.17.) önkormányzati rendelet
Módosította a 11/2020.(X.16.) önkormányzati rendelet
</t>
  </si>
  <si>
    <t xml:space="preserve">                                                      2.melléklet a 3/2020.(II.17.) önkormányzati rendelethez
Módosította a 9/2020.(VI.17.) önkormányzati rendelet
Módosította a 11/2020.(X.16.) önkormányzati rendelet
</t>
  </si>
  <si>
    <t xml:space="preserve">                                                      3. melléklet a 3/2020.(II.17.) önkormányzati rendelethez
Módosította a 9/2020.(VI.17.) önkormányzati rendelet
Módosította a 11/2020.(X.16.) önkormányzati rendelet
</t>
  </si>
  <si>
    <t xml:space="preserve">                                                       4.melléklet a 3/2020.(II.17.) önkormányzati rendelethez
Módosította a 9/2020.(VI.17.) önkormányzati rendelet
Módosította a 11/2020.(X.16.) önkormányzati rendelet
</t>
  </si>
  <si>
    <t xml:space="preserve">                                                        5.melléklet a 3/2020.(II.17.) önkormányzati rendelethez
Módosította a 9/2020.(VI.17.) önkormányzati rendelet
Módosította a 11/2020.(X.16.) önkormányzati rendelet
</t>
  </si>
  <si>
    <t xml:space="preserve">                                                        6.melléklet a 3/2020.(II.17.) önkormányzati rendelethez
Módosította a 9/2020.(VI.17.) Önkormányzati rendelet
Módosította a 11/2020.(X.16.) önkormányzati rendelet
</t>
  </si>
  <si>
    <t xml:space="preserve">                                                        7.melléklet a 3/2020.(II.17.) önkormányzati rendelethez
Módosította a 9/2020.(VI.17.) önkormányzati rendelet
Módosította a 11/2020.(X.16.) önkormányzati rendelet
</t>
  </si>
  <si>
    <t xml:space="preserve">                                                     8. melléklet a 3/2020.(II.17.) önkormányzati rendelethez
Módosította a 9/2020.(VI.17.) önkormányzati rendelet
Módosította a 11/2020.(X.16.) önkormányzati rendelet
</t>
  </si>
  <si>
    <t xml:space="preserve">    9. melléklet a 3/2020.(II.17.) önkormányzati rendelethez
Módosította a 9/2020.(VI.17.) önkormányzati rendelet
Módosította a 11/2020.(X.16.) önkormányzati rendelet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</si>
</sst>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"/>
    <numFmt numFmtId="165" formatCode="#,##0\ _F_t"/>
  </numFmts>
  <fonts count="56" x14ac:knownFonts="1">
    <font>
      <sz val="10"/>
      <color rgb="FF000000"/>
      <name val="Arial"/>
      <family val="2"/>
      <charset val="238"/>
    </font>
    <font>
      <sz val="12"/>
      <name val="Times New Roman"/>
      <family val="1"/>
      <charset val="238"/>
    </font>
    <font>
      <sz val="10"/>
      <name val="Arial"/>
      <family val="2"/>
      <charset val="238"/>
    </font>
    <font>
      <sz val="12"/>
      <name val="Times New Roman"/>
      <family val="1"/>
      <charset val="238"/>
    </font>
    <font>
      <sz val="10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sz val="10"/>
      <name val="Times New Roman"/>
      <family val="1"/>
      <charset val="238"/>
    </font>
    <font>
      <b/>
      <sz val="10"/>
      <color indexed="8"/>
      <name val="Times New Roman"/>
      <family val="1"/>
      <charset val="238"/>
    </font>
    <font>
      <sz val="10"/>
      <color indexed="8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color indexed="8"/>
      <name val="Times New Roman"/>
      <family val="1"/>
      <charset val="238"/>
    </font>
    <font>
      <sz val="10"/>
      <name val="Times New Roman"/>
      <family val="1"/>
      <charset val="238"/>
    </font>
    <font>
      <b/>
      <sz val="10"/>
      <color indexed="8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10"/>
      <name val="Arial"/>
      <family val="2"/>
      <charset val="238"/>
    </font>
    <font>
      <sz val="11"/>
      <color indexed="9"/>
      <name val="Calibri"/>
      <family val="2"/>
      <charset val="238"/>
    </font>
    <font>
      <b/>
      <sz val="12"/>
      <color indexed="8"/>
      <name val="Times New Roman"/>
      <family val="1"/>
      <charset val="238"/>
    </font>
    <font>
      <sz val="10"/>
      <name val="Arial"/>
      <family val="2"/>
      <charset val="238"/>
    </font>
    <font>
      <sz val="12"/>
      <color indexed="8"/>
      <name val="Times New Roman"/>
      <family val="1"/>
      <charset val="238"/>
    </font>
    <font>
      <sz val="10"/>
      <name val="Arial"/>
      <family val="2"/>
      <charset val="238"/>
    </font>
    <font>
      <sz val="12"/>
      <name val="Arial"/>
      <family val="2"/>
      <charset val="238"/>
    </font>
    <font>
      <b/>
      <sz val="12"/>
      <name val="Times New Roman"/>
      <family val="1"/>
      <charset val="238"/>
    </font>
    <font>
      <sz val="8"/>
      <name val="Arial"/>
      <family val="2"/>
      <charset val="238"/>
    </font>
    <font>
      <sz val="10"/>
      <name val="Times New Roman CE"/>
      <charset val="238"/>
    </font>
    <font>
      <i/>
      <sz val="11"/>
      <name val="Times New Roman CE"/>
      <family val="1"/>
      <charset val="238"/>
    </font>
    <font>
      <b/>
      <i/>
      <sz val="10"/>
      <name val="Times New Roman CE"/>
      <family val="1"/>
      <charset val="238"/>
    </font>
    <font>
      <b/>
      <sz val="9"/>
      <name val="Times New Roman CE"/>
      <family val="1"/>
      <charset val="238"/>
    </font>
    <font>
      <b/>
      <sz val="8"/>
      <name val="Times New Roman CE"/>
      <family val="1"/>
      <charset val="238"/>
    </font>
    <font>
      <sz val="8"/>
      <name val="Times New Roman CE"/>
      <charset val="238"/>
    </font>
    <font>
      <sz val="8"/>
      <name val="Times New Roman"/>
      <family val="1"/>
      <charset val="238"/>
    </font>
    <font>
      <b/>
      <sz val="8"/>
      <name val="Times New Roman CE"/>
      <charset val="238"/>
    </font>
    <font>
      <b/>
      <sz val="9"/>
      <name val="Times New Roman CE"/>
      <charset val="238"/>
    </font>
    <font>
      <sz val="12"/>
      <name val="Times New Roman CE"/>
      <charset val="238"/>
    </font>
    <font>
      <sz val="9"/>
      <name val="Times New Roman"/>
      <family val="1"/>
      <charset val="238"/>
    </font>
    <font>
      <sz val="9"/>
      <color indexed="8"/>
      <name val="Times New Roman"/>
      <family val="1"/>
      <charset val="238"/>
    </font>
    <font>
      <b/>
      <sz val="9"/>
      <name val="Times New Roman"/>
      <family val="1"/>
      <charset val="238"/>
    </font>
    <font>
      <b/>
      <i/>
      <sz val="9"/>
      <name val="Times New Roman"/>
      <family val="1"/>
      <charset val="238"/>
    </font>
    <font>
      <b/>
      <sz val="8"/>
      <name val="Times New Roman"/>
      <family val="1"/>
      <charset val="238"/>
    </font>
    <font>
      <b/>
      <i/>
      <sz val="8"/>
      <name val="Times New Roman"/>
      <family val="1"/>
      <charset val="238"/>
    </font>
    <font>
      <b/>
      <sz val="10"/>
      <name val="Arial Narrow"/>
      <family val="2"/>
      <charset val="238"/>
    </font>
    <font>
      <sz val="10"/>
      <name val="Arial Narrow"/>
      <family val="2"/>
      <charset val="238"/>
    </font>
    <font>
      <b/>
      <sz val="8"/>
      <name val="Arial"/>
      <family val="2"/>
      <charset val="238"/>
    </font>
    <font>
      <sz val="10"/>
      <name val="Arial"/>
      <charset val="238"/>
    </font>
    <font>
      <sz val="8"/>
      <name val="Arial Narrow"/>
      <family val="2"/>
      <charset val="238"/>
    </font>
    <font>
      <sz val="11"/>
      <name val="Times New Roman"/>
      <family val="1"/>
      <charset val="238"/>
    </font>
    <font>
      <sz val="11"/>
      <color indexed="8"/>
      <name val="Times New Roman"/>
      <family val="1"/>
      <charset val="238"/>
    </font>
    <font>
      <vertAlign val="superscript"/>
      <sz val="8"/>
      <name val="Arial"/>
      <family val="2"/>
      <charset val="238"/>
    </font>
    <font>
      <sz val="11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12"/>
      <color rgb="FF000000"/>
      <name val="Times New Roman"/>
      <family val="1"/>
      <charset val="238"/>
    </font>
    <font>
      <sz val="9"/>
      <color rgb="FF000000"/>
      <name val="Arial"/>
      <family val="2"/>
      <charset val="238"/>
    </font>
    <font>
      <b/>
      <sz val="9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sz val="12"/>
      <color rgb="FF000000"/>
      <name val="Arial"/>
      <family val="2"/>
      <charset val="238"/>
    </font>
    <font>
      <sz val="7"/>
      <name val="Times New Roman"/>
      <family val="1"/>
      <charset val="238"/>
    </font>
    <font>
      <sz val="11"/>
      <color rgb="FF000000"/>
      <name val="Times New Roman"/>
      <family val="1"/>
      <charset val="238"/>
    </font>
  </fonts>
  <fills count="16">
    <fill>
      <patternFill patternType="none"/>
    </fill>
    <fill>
      <patternFill patternType="gray125"/>
    </fill>
    <fill>
      <patternFill patternType="solid">
        <fgColor indexed="49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51"/>
      </patternFill>
    </fill>
    <fill>
      <patternFill patternType="solid">
        <fgColor indexed="62"/>
      </patternFill>
    </fill>
    <fill>
      <patternFill patternType="solid">
        <fgColor indexed="57"/>
      </patternFill>
    </fill>
    <fill>
      <patternFill patternType="solid">
        <fgColor indexed="2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59999389629810485"/>
        <bgColor indexed="64"/>
      </patternFill>
    </fill>
  </fills>
  <borders count="76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3"/>
      </right>
      <top/>
      <bottom style="thin">
        <color indexed="63"/>
      </bottom>
      <diagonal/>
    </border>
    <border>
      <left style="thin">
        <color indexed="63"/>
      </left>
      <right style="thin">
        <color indexed="63"/>
      </right>
      <top/>
      <bottom style="thin">
        <color indexed="63"/>
      </bottom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3"/>
      </left>
      <right/>
      <top style="thin">
        <color indexed="63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3"/>
      </top>
      <bottom style="thin">
        <color indexed="63"/>
      </bottom>
      <diagonal/>
    </border>
    <border>
      <left/>
      <right style="thin">
        <color indexed="8"/>
      </right>
      <top/>
      <bottom/>
      <diagonal/>
    </border>
    <border>
      <left style="thin">
        <color indexed="63"/>
      </left>
      <right/>
      <top/>
      <bottom style="thin">
        <color indexed="63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3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63"/>
      </bottom>
      <diagonal/>
    </border>
    <border>
      <left/>
      <right/>
      <top style="thin">
        <color indexed="63"/>
      </top>
      <bottom/>
      <diagonal/>
    </border>
    <border>
      <left/>
      <right style="thin">
        <color indexed="63"/>
      </right>
      <top style="thin">
        <color indexed="63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3"/>
      </right>
      <top/>
      <bottom style="thin">
        <color indexed="64"/>
      </bottom>
      <diagonal/>
    </border>
    <border>
      <left style="thin">
        <color indexed="63"/>
      </left>
      <right style="thin">
        <color indexed="63"/>
      </right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3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/>
      <right style="medium">
        <color indexed="64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3"/>
      </left>
      <right style="thin">
        <color indexed="63"/>
      </right>
      <top style="medium">
        <color indexed="64"/>
      </top>
      <bottom/>
      <diagonal/>
    </border>
    <border>
      <left style="thin">
        <color indexed="63"/>
      </left>
      <right style="medium">
        <color indexed="64"/>
      </right>
      <top style="medium">
        <color indexed="64"/>
      </top>
      <bottom/>
      <diagonal/>
    </border>
    <border>
      <left style="thin">
        <color indexed="63"/>
      </left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3"/>
      </left>
      <right style="thin">
        <color indexed="63"/>
      </right>
      <top/>
      <bottom style="medium">
        <color indexed="64"/>
      </bottom>
      <diagonal/>
    </border>
    <border>
      <left style="thin">
        <color indexed="63"/>
      </left>
      <right style="medium">
        <color indexed="64"/>
      </right>
      <top/>
      <bottom style="medium">
        <color indexed="64"/>
      </bottom>
      <diagonal/>
    </border>
    <border>
      <left style="thin">
        <color indexed="8"/>
      </left>
      <right style="thin">
        <color indexed="64"/>
      </right>
      <top/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</borders>
  <cellStyleXfs count="11">
    <xf numFmtId="0" fontId="0" fillId="0" borderId="0"/>
    <xf numFmtId="0" fontId="15" fillId="2" borderId="0" applyNumberFormat="0" applyBorder="0" applyAlignment="0" applyProtection="0"/>
    <xf numFmtId="0" fontId="15" fillId="3" borderId="0" applyNumberFormat="0" applyBorder="0" applyAlignment="0" applyProtection="0"/>
    <xf numFmtId="0" fontId="15" fillId="4" borderId="0" applyNumberFormat="0" applyBorder="0" applyAlignment="0" applyProtection="0"/>
    <xf numFmtId="0" fontId="15" fillId="5" borderId="0" applyNumberFormat="0" applyBorder="0" applyAlignment="0" applyProtection="0"/>
    <xf numFmtId="0" fontId="15" fillId="6" borderId="0" applyNumberFormat="0" applyBorder="0" applyAlignment="0" applyProtection="0"/>
    <xf numFmtId="0" fontId="15" fillId="7" borderId="0" applyNumberFormat="0" applyBorder="0" applyAlignment="0" applyProtection="0"/>
    <xf numFmtId="0" fontId="23" fillId="0" borderId="0"/>
    <xf numFmtId="0" fontId="19" fillId="0" borderId="0"/>
    <xf numFmtId="0" fontId="23" fillId="0" borderId="0"/>
    <xf numFmtId="0" fontId="32" fillId="0" borderId="0"/>
  </cellStyleXfs>
  <cellXfs count="554">
    <xf numFmtId="0" fontId="0" fillId="0" borderId="0" xfId="0" applyFont="1" applyAlignment="1"/>
    <xf numFmtId="0" fontId="10" fillId="0" borderId="1" xfId="0" applyFont="1" applyBorder="1" applyAlignment="1">
      <alignment horizontal="left"/>
    </xf>
    <xf numFmtId="0" fontId="12" fillId="0" borderId="1" xfId="0" applyFont="1" applyBorder="1" applyAlignment="1">
      <alignment horizontal="left"/>
    </xf>
    <xf numFmtId="0" fontId="11" fillId="0" borderId="0" xfId="0" applyFont="1"/>
    <xf numFmtId="0" fontId="12" fillId="0" borderId="2" xfId="0" applyFont="1" applyBorder="1"/>
    <xf numFmtId="0" fontId="10" fillId="0" borderId="2" xfId="0" applyFont="1" applyBorder="1"/>
    <xf numFmtId="0" fontId="2" fillId="0" borderId="3" xfId="0" applyFont="1" applyBorder="1"/>
    <xf numFmtId="3" fontId="11" fillId="0" borderId="3" xfId="0" applyNumberFormat="1" applyFont="1" applyBorder="1"/>
    <xf numFmtId="0" fontId="3" fillId="0" borderId="0" xfId="0" applyFont="1"/>
    <xf numFmtId="0" fontId="11" fillId="0" borderId="3" xfId="0" applyFont="1" applyBorder="1" applyAlignment="1">
      <alignment horizontal="center"/>
    </xf>
    <xf numFmtId="0" fontId="10" fillId="0" borderId="0" xfId="0" applyFont="1" applyAlignment="1"/>
    <xf numFmtId="0" fontId="11" fillId="0" borderId="0" xfId="0" applyFont="1" applyAlignment="1">
      <alignment horizontal="right" vertical="center"/>
    </xf>
    <xf numFmtId="0" fontId="3" fillId="0" borderId="3" xfId="0" applyFont="1" applyBorder="1"/>
    <xf numFmtId="0" fontId="4" fillId="0" borderId="0" xfId="0" applyFont="1" applyAlignment="1"/>
    <xf numFmtId="0" fontId="17" fillId="0" borderId="0" xfId="0" applyFont="1"/>
    <xf numFmtId="0" fontId="3" fillId="0" borderId="0" xfId="0" applyFont="1" applyAlignment="1">
      <alignment horizontal="right" vertical="center"/>
    </xf>
    <xf numFmtId="3" fontId="13" fillId="0" borderId="3" xfId="0" applyNumberFormat="1" applyFont="1" applyBorder="1" applyAlignment="1">
      <alignment horizontal="right"/>
    </xf>
    <xf numFmtId="0" fontId="21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10" fillId="0" borderId="3" xfId="0" applyFont="1" applyBorder="1" applyAlignment="1">
      <alignment horizontal="center"/>
    </xf>
    <xf numFmtId="0" fontId="11" fillId="0" borderId="4" xfId="0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0" fontId="12" fillId="0" borderId="3" xfId="0" applyFont="1" applyBorder="1" applyAlignment="1">
      <alignment horizontal="right"/>
    </xf>
    <xf numFmtId="3" fontId="21" fillId="0" borderId="1" xfId="0" applyNumberFormat="1" applyFont="1" applyBorder="1" applyAlignment="1">
      <alignment horizontal="right"/>
    </xf>
    <xf numFmtId="0" fontId="10" fillId="0" borderId="3" xfId="0" applyFont="1" applyBorder="1" applyAlignment="1">
      <alignment horizontal="right"/>
    </xf>
    <xf numFmtId="0" fontId="18" fillId="0" borderId="2" xfId="0" applyFont="1" applyBorder="1"/>
    <xf numFmtId="0" fontId="18" fillId="0" borderId="1" xfId="0" applyFont="1" applyBorder="1" applyAlignment="1">
      <alignment horizontal="left"/>
    </xf>
    <xf numFmtId="3" fontId="18" fillId="0" borderId="1" xfId="0" applyNumberFormat="1" applyFont="1" applyBorder="1"/>
    <xf numFmtId="0" fontId="16" fillId="0" borderId="2" xfId="0" applyFont="1" applyBorder="1"/>
    <xf numFmtId="0" fontId="16" fillId="0" borderId="1" xfId="0" applyFont="1" applyBorder="1"/>
    <xf numFmtId="3" fontId="16" fillId="0" borderId="1" xfId="0" applyNumberFormat="1" applyFont="1" applyBorder="1"/>
    <xf numFmtId="0" fontId="18" fillId="0" borderId="1" xfId="0" applyFont="1" applyBorder="1"/>
    <xf numFmtId="0" fontId="16" fillId="0" borderId="0" xfId="0" applyFont="1"/>
    <xf numFmtId="3" fontId="16" fillId="0" borderId="0" xfId="0" applyNumberFormat="1" applyFont="1"/>
    <xf numFmtId="0" fontId="16" fillId="0" borderId="2" xfId="0" applyFont="1" applyBorder="1" applyAlignment="1">
      <alignment horizontal="left"/>
    </xf>
    <xf numFmtId="0" fontId="16" fillId="0" borderId="1" xfId="0" applyFont="1" applyBorder="1" applyAlignment="1">
      <alignment horizontal="left"/>
    </xf>
    <xf numFmtId="0" fontId="18" fillId="0" borderId="2" xfId="0" applyFont="1" applyBorder="1" applyAlignment="1">
      <alignment horizontal="left"/>
    </xf>
    <xf numFmtId="0" fontId="11" fillId="0" borderId="0" xfId="0" applyFont="1" applyAlignment="1">
      <alignment vertical="center"/>
    </xf>
    <xf numFmtId="0" fontId="12" fillId="0" borderId="1" xfId="0" applyFont="1" applyBorder="1"/>
    <xf numFmtId="0" fontId="10" fillId="0" borderId="1" xfId="0" applyFont="1" applyBorder="1"/>
    <xf numFmtId="0" fontId="12" fillId="0" borderId="2" xfId="0" applyFont="1" applyBorder="1" applyAlignment="1">
      <alignment horizontal="left"/>
    </xf>
    <xf numFmtId="0" fontId="10" fillId="0" borderId="2" xfId="0" applyFont="1" applyBorder="1" applyAlignment="1">
      <alignment horizontal="left"/>
    </xf>
    <xf numFmtId="3" fontId="10" fillId="0" borderId="6" xfId="0" applyNumberFormat="1" applyFont="1" applyBorder="1"/>
    <xf numFmtId="3" fontId="12" fillId="0" borderId="6" xfId="0" applyNumberFormat="1" applyFont="1" applyBorder="1"/>
    <xf numFmtId="3" fontId="13" fillId="0" borderId="7" xfId="0" applyNumberFormat="1" applyFont="1" applyBorder="1" applyAlignment="1">
      <alignment horizontal="right"/>
    </xf>
    <xf numFmtId="0" fontId="23" fillId="0" borderId="0" xfId="7" applyFill="1" applyAlignment="1">
      <alignment horizontal="center" vertical="center" wrapText="1"/>
    </xf>
    <xf numFmtId="0" fontId="21" fillId="0" borderId="0" xfId="7" applyFont="1" applyAlignment="1">
      <alignment horizontal="center" wrapText="1"/>
    </xf>
    <xf numFmtId="164" fontId="24" fillId="0" borderId="0" xfId="7" applyNumberFormat="1" applyFont="1" applyFill="1" applyAlignment="1">
      <alignment horizontal="center" vertical="center" wrapText="1"/>
    </xf>
    <xf numFmtId="164" fontId="24" fillId="0" borderId="0" xfId="7" applyNumberFormat="1" applyFont="1" applyFill="1" applyAlignment="1">
      <alignment vertical="center" wrapText="1"/>
    </xf>
    <xf numFmtId="164" fontId="25" fillId="0" borderId="0" xfId="7" applyNumberFormat="1" applyFont="1" applyFill="1" applyAlignment="1">
      <alignment horizontal="right" vertical="center"/>
    </xf>
    <xf numFmtId="0" fontId="26" fillId="0" borderId="8" xfId="7" applyFont="1" applyFill="1" applyBorder="1" applyAlignment="1">
      <alignment horizontal="center" vertical="center" wrapText="1"/>
    </xf>
    <xf numFmtId="0" fontId="26" fillId="0" borderId="9" xfId="7" applyFont="1" applyFill="1" applyBorder="1" applyAlignment="1" applyProtection="1">
      <alignment horizontal="center" vertical="center" wrapText="1"/>
    </xf>
    <xf numFmtId="0" fontId="26" fillId="0" borderId="10" xfId="7" applyFont="1" applyFill="1" applyBorder="1" applyAlignment="1" applyProtection="1">
      <alignment horizontal="center" vertical="center" wrapText="1"/>
    </xf>
    <xf numFmtId="0" fontId="27" fillId="0" borderId="8" xfId="7" applyFont="1" applyFill="1" applyBorder="1" applyAlignment="1">
      <alignment horizontal="center" vertical="center" wrapText="1"/>
    </xf>
    <xf numFmtId="0" fontId="27" fillId="0" borderId="9" xfId="7" applyFont="1" applyFill="1" applyBorder="1" applyAlignment="1" applyProtection="1">
      <alignment horizontal="center" vertical="center" wrapText="1"/>
    </xf>
    <xf numFmtId="0" fontId="27" fillId="0" borderId="10" xfId="7" applyFont="1" applyFill="1" applyBorder="1" applyAlignment="1" applyProtection="1">
      <alignment horizontal="center" vertical="center" wrapText="1"/>
    </xf>
    <xf numFmtId="0" fontId="28" fillId="0" borderId="11" xfId="7" applyFont="1" applyFill="1" applyBorder="1" applyAlignment="1">
      <alignment horizontal="center" vertical="center" wrapText="1"/>
    </xf>
    <xf numFmtId="0" fontId="29" fillId="0" borderId="12" xfId="7" applyFont="1" applyFill="1" applyBorder="1" applyAlignment="1" applyProtection="1">
      <alignment horizontal="left" vertical="center" wrapText="1" indent="1"/>
    </xf>
    <xf numFmtId="164" fontId="28" fillId="0" borderId="12" xfId="7" applyNumberFormat="1" applyFont="1" applyFill="1" applyBorder="1" applyAlignment="1" applyProtection="1">
      <alignment horizontal="right" vertical="center" wrapText="1" indent="1"/>
      <protection locked="0"/>
    </xf>
    <xf numFmtId="164" fontId="28" fillId="0" borderId="13" xfId="7" applyNumberFormat="1" applyFont="1" applyFill="1" applyBorder="1" applyAlignment="1" applyProtection="1">
      <alignment horizontal="right" vertical="center" wrapText="1" indent="1"/>
      <protection locked="0"/>
    </xf>
    <xf numFmtId="0" fontId="28" fillId="0" borderId="14" xfId="7" applyFont="1" applyFill="1" applyBorder="1" applyAlignment="1">
      <alignment horizontal="center" vertical="center" wrapText="1"/>
    </xf>
    <xf numFmtId="0" fontId="29" fillId="0" borderId="15" xfId="7" applyFont="1" applyFill="1" applyBorder="1" applyAlignment="1" applyProtection="1">
      <alignment horizontal="left" vertical="center" wrapText="1" indent="1"/>
    </xf>
    <xf numFmtId="164" fontId="28" fillId="0" borderId="15" xfId="7" applyNumberFormat="1" applyFont="1" applyFill="1" applyBorder="1" applyAlignment="1" applyProtection="1">
      <alignment horizontal="right" vertical="center" wrapText="1" indent="1"/>
      <protection locked="0"/>
    </xf>
    <xf numFmtId="164" fontId="28" fillId="0" borderId="16" xfId="7" applyNumberFormat="1" applyFont="1" applyFill="1" applyBorder="1" applyAlignment="1" applyProtection="1">
      <alignment horizontal="right" vertical="center" wrapText="1" indent="1"/>
      <protection locked="0"/>
    </xf>
    <xf numFmtId="0" fontId="29" fillId="0" borderId="15" xfId="7" applyFont="1" applyFill="1" applyBorder="1" applyAlignment="1" applyProtection="1">
      <alignment horizontal="left" vertical="center" wrapText="1" indent="8"/>
    </xf>
    <xf numFmtId="0" fontId="30" fillId="0" borderId="8" xfId="7" applyFont="1" applyFill="1" applyBorder="1" applyAlignment="1">
      <alignment horizontal="center" vertical="center" wrapText="1"/>
    </xf>
    <xf numFmtId="0" fontId="23" fillId="0" borderId="0" xfId="7" applyFill="1" applyAlignment="1">
      <alignment horizontal="right" vertical="center" wrapText="1"/>
    </xf>
    <xf numFmtId="3" fontId="11" fillId="0" borderId="17" xfId="0" applyNumberFormat="1" applyFont="1" applyBorder="1"/>
    <xf numFmtId="0" fontId="3" fillId="0" borderId="17" xfId="0" applyFont="1" applyBorder="1"/>
    <xf numFmtId="3" fontId="12" fillId="0" borderId="3" xfId="0" applyNumberFormat="1" applyFont="1" applyBorder="1"/>
    <xf numFmtId="3" fontId="10" fillId="0" borderId="3" xfId="0" applyNumberFormat="1" applyFont="1" applyBorder="1"/>
    <xf numFmtId="0" fontId="34" fillId="0" borderId="0" xfId="0" applyFont="1" applyAlignment="1"/>
    <xf numFmtId="3" fontId="34" fillId="0" borderId="0" xfId="0" applyNumberFormat="1" applyFont="1" applyAlignment="1"/>
    <xf numFmtId="3" fontId="34" fillId="0" borderId="0" xfId="0" applyNumberFormat="1" applyFont="1" applyBorder="1" applyAlignment="1"/>
    <xf numFmtId="0" fontId="33" fillId="0" borderId="0" xfId="10" applyFont="1" applyFill="1" applyProtection="1"/>
    <xf numFmtId="0" fontId="33" fillId="0" borderId="3" xfId="10" applyFont="1" applyFill="1" applyBorder="1" applyAlignment="1" applyProtection="1">
      <alignment horizontal="left" vertical="center" indent="1"/>
    </xf>
    <xf numFmtId="0" fontId="29" fillId="0" borderId="3" xfId="10" applyFont="1" applyFill="1" applyBorder="1" applyAlignment="1" applyProtection="1">
      <alignment horizontal="left" vertical="center" wrapText="1" indent="1"/>
    </xf>
    <xf numFmtId="164" fontId="29" fillId="0" borderId="3" xfId="10" applyNumberFormat="1" applyFont="1" applyFill="1" applyBorder="1" applyAlignment="1" applyProtection="1">
      <alignment vertical="center"/>
      <protection locked="0"/>
    </xf>
    <xf numFmtId="164" fontId="29" fillId="0" borderId="3" xfId="10" applyNumberFormat="1" applyFont="1" applyFill="1" applyBorder="1" applyAlignment="1" applyProtection="1">
      <alignment vertical="center"/>
    </xf>
    <xf numFmtId="0" fontId="29" fillId="0" borderId="3" xfId="10" applyFont="1" applyFill="1" applyBorder="1" applyAlignment="1" applyProtection="1">
      <alignment horizontal="left" vertical="center" indent="1"/>
    </xf>
    <xf numFmtId="3" fontId="13" fillId="0" borderId="5" xfId="0" applyNumberFormat="1" applyFont="1" applyBorder="1" applyAlignment="1">
      <alignment horizontal="right"/>
    </xf>
    <xf numFmtId="0" fontId="12" fillId="0" borderId="3" xfId="0" applyFont="1" applyBorder="1" applyAlignment="1">
      <alignment horizontal="center"/>
    </xf>
    <xf numFmtId="3" fontId="13" fillId="0" borderId="18" xfId="0" applyNumberFormat="1" applyFont="1" applyBorder="1" applyAlignment="1">
      <alignment horizontal="right"/>
    </xf>
    <xf numFmtId="0" fontId="34" fillId="0" borderId="0" xfId="0" applyFont="1" applyBorder="1" applyAlignment="1"/>
    <xf numFmtId="3" fontId="18" fillId="0" borderId="0" xfId="0" applyNumberFormat="1" applyFont="1" applyBorder="1"/>
    <xf numFmtId="0" fontId="17" fillId="0" borderId="3" xfId="0" applyFont="1" applyBorder="1"/>
    <xf numFmtId="3" fontId="0" fillId="0" borderId="3" xfId="0" applyNumberFormat="1" applyBorder="1"/>
    <xf numFmtId="0" fontId="14" fillId="0" borderId="3" xfId="0" applyFont="1" applyFill="1" applyBorder="1"/>
    <xf numFmtId="0" fontId="17" fillId="0" borderId="3" xfId="0" applyFont="1" applyFill="1" applyBorder="1"/>
    <xf numFmtId="0" fontId="5" fillId="0" borderId="0" xfId="0" applyFont="1" applyAlignment="1"/>
    <xf numFmtId="0" fontId="12" fillId="0" borderId="0" xfId="0" applyFont="1" applyAlignment="1"/>
    <xf numFmtId="3" fontId="17" fillId="0" borderId="0" xfId="0" applyNumberFormat="1" applyFont="1"/>
    <xf numFmtId="0" fontId="0" fillId="0" borderId="3" xfId="0" applyBorder="1"/>
    <xf numFmtId="0" fontId="8" fillId="0" borderId="1" xfId="0" applyFont="1" applyBorder="1" applyAlignment="1">
      <alignment horizontal="left"/>
    </xf>
    <xf numFmtId="0" fontId="8" fillId="0" borderId="2" xfId="0" applyFont="1" applyBorder="1"/>
    <xf numFmtId="0" fontId="22" fillId="0" borderId="0" xfId="0" applyFont="1"/>
    <xf numFmtId="0" fontId="0" fillId="0" borderId="0" xfId="0" applyBorder="1" applyAlignment="1"/>
    <xf numFmtId="0" fontId="39" fillId="0" borderId="0" xfId="0" applyFont="1" applyAlignment="1"/>
    <xf numFmtId="0" fontId="39" fillId="0" borderId="19" xfId="0" applyFont="1" applyBorder="1" applyAlignment="1"/>
    <xf numFmtId="0" fontId="40" fillId="0" borderId="0" xfId="0" applyFont="1" applyAlignment="1"/>
    <xf numFmtId="0" fontId="40" fillId="0" borderId="19" xfId="0" applyFont="1" applyBorder="1" applyAlignment="1"/>
    <xf numFmtId="0" fontId="0" fillId="0" borderId="0" xfId="0"/>
    <xf numFmtId="0" fontId="0" fillId="8" borderId="3" xfId="0" applyFill="1" applyBorder="1"/>
    <xf numFmtId="0" fontId="0" fillId="8" borderId="3" xfId="0" applyFill="1" applyBorder="1" applyAlignment="1">
      <alignment horizontal="center"/>
    </xf>
    <xf numFmtId="0" fontId="22" fillId="8" borderId="3" xfId="0" applyFont="1" applyFill="1" applyBorder="1" applyAlignment="1">
      <alignment horizontal="center"/>
    </xf>
    <xf numFmtId="165" fontId="22" fillId="0" borderId="3" xfId="0" applyNumberFormat="1" applyFont="1" applyBorder="1" applyAlignment="1">
      <alignment horizontal="center"/>
    </xf>
    <xf numFmtId="165" fontId="41" fillId="9" borderId="3" xfId="0" applyNumberFormat="1" applyFont="1" applyFill="1" applyBorder="1" applyAlignment="1">
      <alignment horizontal="center"/>
    </xf>
    <xf numFmtId="0" fontId="14" fillId="9" borderId="3" xfId="0" applyFont="1" applyFill="1" applyBorder="1"/>
    <xf numFmtId="0" fontId="14" fillId="9" borderId="3" xfId="0" applyFont="1" applyFill="1" applyBorder="1" applyAlignment="1"/>
    <xf numFmtId="0" fontId="14" fillId="9" borderId="15" xfId="0" applyFont="1" applyFill="1" applyBorder="1" applyAlignment="1"/>
    <xf numFmtId="165" fontId="22" fillId="0" borderId="0" xfId="0" applyNumberFormat="1" applyFont="1"/>
    <xf numFmtId="165" fontId="42" fillId="0" borderId="0" xfId="0" applyNumberFormat="1" applyFont="1"/>
    <xf numFmtId="0" fontId="0" fillId="8" borderId="3" xfId="0" applyFill="1" applyBorder="1" applyAlignment="1">
      <alignment textRotation="90"/>
    </xf>
    <xf numFmtId="165" fontId="0" fillId="8" borderId="3" xfId="0" applyNumberFormat="1" applyFill="1" applyBorder="1" applyAlignment="1">
      <alignment horizontal="center"/>
    </xf>
    <xf numFmtId="165" fontId="22" fillId="8" borderId="3" xfId="0" applyNumberFormat="1" applyFont="1" applyFill="1" applyBorder="1" applyAlignment="1">
      <alignment horizontal="center"/>
    </xf>
    <xf numFmtId="0" fontId="0" fillId="0" borderId="3" xfId="0" applyBorder="1" applyAlignment="1"/>
    <xf numFmtId="0" fontId="0" fillId="0" borderId="0" xfId="0" applyFont="1" applyAlignment="1"/>
    <xf numFmtId="0" fontId="22" fillId="0" borderId="0" xfId="0" applyFont="1" applyBorder="1" applyAlignment="1">
      <alignment horizontal="right"/>
    </xf>
    <xf numFmtId="0" fontId="39" fillId="0" borderId="0" xfId="0" applyFont="1" applyBorder="1" applyAlignment="1"/>
    <xf numFmtId="0" fontId="40" fillId="0" borderId="0" xfId="0" applyFont="1" applyBorder="1" applyAlignment="1"/>
    <xf numFmtId="0" fontId="0" fillId="8" borderId="20" xfId="0" applyFill="1" applyBorder="1"/>
    <xf numFmtId="49" fontId="22" fillId="0" borderId="3" xfId="0" applyNumberFormat="1" applyFont="1" applyBorder="1" applyAlignment="1">
      <alignment horizontal="center"/>
    </xf>
    <xf numFmtId="0" fontId="0" fillId="0" borderId="0" xfId="0" applyFont="1" applyAlignment="1"/>
    <xf numFmtId="0" fontId="0" fillId="0" borderId="0" xfId="0" applyFont="1" applyAlignment="1"/>
    <xf numFmtId="0" fontId="0" fillId="8" borderId="3" xfId="0" applyFill="1" applyBorder="1" applyAlignment="1">
      <alignment horizontal="center"/>
    </xf>
    <xf numFmtId="0" fontId="0" fillId="8" borderId="3" xfId="0" applyFill="1" applyBorder="1" applyAlignment="1">
      <alignment horizontal="center"/>
    </xf>
    <xf numFmtId="0" fontId="0" fillId="0" borderId="0" xfId="0" applyFont="1" applyAlignment="1"/>
    <xf numFmtId="0" fontId="0" fillId="10" borderId="3" xfId="0" applyFill="1" applyBorder="1"/>
    <xf numFmtId="0" fontId="47" fillId="0" borderId="17" xfId="0" applyFont="1" applyBorder="1" applyAlignment="1">
      <alignment horizontal="justify" vertical="center"/>
    </xf>
    <xf numFmtId="0" fontId="47" fillId="0" borderId="17" xfId="0" applyFont="1" applyBorder="1" applyAlignment="1"/>
    <xf numFmtId="3" fontId="47" fillId="0" borderId="3" xfId="0" applyNumberFormat="1" applyFont="1" applyBorder="1" applyAlignment="1">
      <alignment horizontal="center" vertical="center"/>
    </xf>
    <xf numFmtId="3" fontId="14" fillId="0" borderId="3" xfId="0" applyNumberFormat="1" applyFont="1" applyBorder="1" applyAlignment="1">
      <alignment horizontal="center"/>
    </xf>
    <xf numFmtId="0" fontId="2" fillId="0" borderId="21" xfId="0" applyFont="1" applyBorder="1"/>
    <xf numFmtId="3" fontId="14" fillId="0" borderId="20" xfId="8" applyNumberFormat="1" applyFont="1" applyBorder="1"/>
    <xf numFmtId="165" fontId="0" fillId="0" borderId="0" xfId="0" applyNumberFormat="1" applyFont="1" applyAlignment="1"/>
    <xf numFmtId="165" fontId="0" fillId="0" borderId="0" xfId="0" applyNumberFormat="1" applyFont="1" applyFill="1" applyAlignment="1"/>
    <xf numFmtId="0" fontId="16" fillId="0" borderId="22" xfId="0" applyFont="1" applyBorder="1" applyAlignment="1"/>
    <xf numFmtId="0" fontId="18" fillId="0" borderId="2" xfId="0" applyFont="1" applyBorder="1" applyAlignment="1"/>
    <xf numFmtId="165" fontId="18" fillId="0" borderId="1" xfId="0" applyNumberFormat="1" applyFont="1" applyBorder="1" applyAlignment="1">
      <alignment horizontal="center"/>
    </xf>
    <xf numFmtId="3" fontId="18" fillId="0" borderId="1" xfId="0" applyNumberFormat="1" applyFont="1" applyBorder="1" applyAlignment="1">
      <alignment horizontal="center"/>
    </xf>
    <xf numFmtId="3" fontId="21" fillId="9" borderId="1" xfId="0" applyNumberFormat="1" applyFont="1" applyFill="1" applyBorder="1" applyAlignment="1">
      <alignment horizontal="center"/>
    </xf>
    <xf numFmtId="0" fontId="16" fillId="9" borderId="1" xfId="0" applyFont="1" applyFill="1" applyBorder="1"/>
    <xf numFmtId="3" fontId="16" fillId="9" borderId="1" xfId="0" applyNumberFormat="1" applyFont="1" applyFill="1" applyBorder="1" applyAlignment="1">
      <alignment horizontal="center"/>
    </xf>
    <xf numFmtId="3" fontId="16" fillId="9" borderId="1" xfId="0" applyNumberFormat="1" applyFont="1" applyFill="1" applyBorder="1"/>
    <xf numFmtId="0" fontId="16" fillId="9" borderId="2" xfId="0" applyFont="1" applyFill="1" applyBorder="1" applyAlignment="1">
      <alignment horizontal="left"/>
    </xf>
    <xf numFmtId="0" fontId="16" fillId="9" borderId="1" xfId="0" applyFont="1" applyFill="1" applyBorder="1" applyAlignment="1">
      <alignment horizontal="left"/>
    </xf>
    <xf numFmtId="3" fontId="48" fillId="0" borderId="3" xfId="0" applyNumberFormat="1" applyFont="1" applyBorder="1" applyAlignment="1">
      <alignment horizontal="center"/>
    </xf>
    <xf numFmtId="49" fontId="41" fillId="9" borderId="3" xfId="0" applyNumberFormat="1" applyFont="1" applyFill="1" applyBorder="1" applyAlignment="1">
      <alignment horizontal="center"/>
    </xf>
    <xf numFmtId="0" fontId="39" fillId="9" borderId="0" xfId="0" applyFont="1" applyFill="1" applyBorder="1" applyAlignment="1"/>
    <xf numFmtId="0" fontId="12" fillId="9" borderId="3" xfId="0" applyFont="1" applyFill="1" applyBorder="1" applyAlignment="1">
      <alignment horizontal="right"/>
    </xf>
    <xf numFmtId="0" fontId="12" fillId="9" borderId="2" xfId="0" applyFont="1" applyFill="1" applyBorder="1"/>
    <xf numFmtId="0" fontId="12" fillId="9" borderId="1" xfId="0" applyFont="1" applyFill="1" applyBorder="1"/>
    <xf numFmtId="3" fontId="12" fillId="9" borderId="6" xfId="0" applyNumberFormat="1" applyFont="1" applyFill="1" applyBorder="1"/>
    <xf numFmtId="3" fontId="12" fillId="9" borderId="3" xfId="0" applyNumberFormat="1" applyFont="1" applyFill="1" applyBorder="1"/>
    <xf numFmtId="3" fontId="14" fillId="9" borderId="3" xfId="0" applyNumberFormat="1" applyFont="1" applyFill="1" applyBorder="1" applyAlignment="1">
      <alignment horizontal="center"/>
    </xf>
    <xf numFmtId="0" fontId="21" fillId="9" borderId="23" xfId="0" applyFont="1" applyFill="1" applyBorder="1"/>
    <xf numFmtId="0" fontId="10" fillId="0" borderId="6" xfId="0" applyFont="1" applyBorder="1" applyAlignment="1">
      <alignment horizontal="left"/>
    </xf>
    <xf numFmtId="3" fontId="10" fillId="0" borderId="18" xfId="0" applyNumberFormat="1" applyFont="1" applyBorder="1"/>
    <xf numFmtId="3" fontId="12" fillId="0" borderId="24" xfId="0" applyNumberFormat="1" applyFont="1" applyBorder="1"/>
    <xf numFmtId="0" fontId="6" fillId="0" borderId="3" xfId="0" applyFont="1" applyBorder="1"/>
    <xf numFmtId="0" fontId="7" fillId="0" borderId="0" xfId="0" applyFont="1" applyAlignment="1">
      <alignment horizontal="center"/>
    </xf>
    <xf numFmtId="0" fontId="0" fillId="0" borderId="0" xfId="0" applyFont="1" applyAlignment="1"/>
    <xf numFmtId="0" fontId="16" fillId="9" borderId="2" xfId="0" applyFont="1" applyFill="1" applyBorder="1"/>
    <xf numFmtId="165" fontId="49" fillId="0" borderId="3" xfId="0" applyNumberFormat="1" applyFont="1" applyBorder="1" applyAlignment="1">
      <alignment horizontal="right"/>
    </xf>
    <xf numFmtId="0" fontId="0" fillId="0" borderId="0" xfId="0" applyFont="1" applyAlignment="1"/>
    <xf numFmtId="0" fontId="8" fillId="0" borderId="0" xfId="0" applyFont="1" applyFill="1" applyAlignment="1">
      <alignment horizontal="right"/>
    </xf>
    <xf numFmtId="0" fontId="8" fillId="0" borderId="0" xfId="0" applyFont="1" applyAlignment="1"/>
    <xf numFmtId="0" fontId="6" fillId="0" borderId="0" xfId="0" applyFont="1"/>
    <xf numFmtId="0" fontId="8" fillId="0" borderId="3" xfId="0" applyFont="1" applyFill="1" applyBorder="1" applyAlignment="1">
      <alignment horizontal="right" vertical="center" wrapText="1"/>
    </xf>
    <xf numFmtId="0" fontId="8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center"/>
    </xf>
    <xf numFmtId="3" fontId="6" fillId="0" borderId="3" xfId="0" applyNumberFormat="1" applyFont="1" applyBorder="1" applyAlignment="1">
      <alignment horizontal="center"/>
    </xf>
    <xf numFmtId="0" fontId="8" fillId="0" borderId="21" xfId="0" applyFont="1" applyFill="1" applyBorder="1" applyAlignment="1">
      <alignment horizontal="right"/>
    </xf>
    <xf numFmtId="49" fontId="8" fillId="0" borderId="21" xfId="0" applyNumberFormat="1" applyFont="1" applyBorder="1" applyAlignment="1"/>
    <xf numFmtId="0" fontId="8" fillId="0" borderId="25" xfId="0" applyFont="1" applyBorder="1" applyAlignment="1">
      <alignment wrapText="1"/>
    </xf>
    <xf numFmtId="3" fontId="8" fillId="0" borderId="26" xfId="0" applyNumberFormat="1" applyFont="1" applyBorder="1" applyAlignment="1">
      <alignment horizontal="left"/>
    </xf>
    <xf numFmtId="3" fontId="6" fillId="0" borderId="26" xfId="0" applyNumberFormat="1" applyFont="1" applyBorder="1" applyAlignment="1">
      <alignment horizontal="right"/>
    </xf>
    <xf numFmtId="49" fontId="8" fillId="0" borderId="3" xfId="0" applyNumberFormat="1" applyFont="1" applyBorder="1" applyAlignment="1"/>
    <xf numFmtId="0" fontId="8" fillId="0" borderId="27" xfId="0" applyFont="1" applyBorder="1"/>
    <xf numFmtId="3" fontId="6" fillId="0" borderId="28" xfId="0" applyNumberFormat="1" applyFont="1" applyBorder="1" applyAlignment="1">
      <alignment horizontal="left"/>
    </xf>
    <xf numFmtId="3" fontId="6" fillId="0" borderId="28" xfId="0" applyNumberFormat="1" applyFont="1" applyBorder="1" applyAlignment="1">
      <alignment horizontal="right"/>
    </xf>
    <xf numFmtId="0" fontId="8" fillId="0" borderId="29" xfId="0" applyFont="1" applyBorder="1" applyAlignment="1">
      <alignment wrapText="1"/>
    </xf>
    <xf numFmtId="3" fontId="8" fillId="0" borderId="28" xfId="0" applyNumberFormat="1" applyFont="1" applyBorder="1" applyAlignment="1">
      <alignment horizontal="left"/>
    </xf>
    <xf numFmtId="0" fontId="6" fillId="0" borderId="1" xfId="0" applyFont="1" applyFill="1" applyBorder="1" applyAlignment="1">
      <alignment wrapText="1"/>
    </xf>
    <xf numFmtId="3" fontId="6" fillId="0" borderId="7" xfId="0" applyNumberFormat="1" applyFont="1" applyFill="1" applyBorder="1" applyAlignment="1">
      <alignment horizontal="left"/>
    </xf>
    <xf numFmtId="0" fontId="9" fillId="0" borderId="1" xfId="0" applyFont="1" applyFill="1" applyBorder="1" applyAlignment="1">
      <alignment horizontal="left"/>
    </xf>
    <xf numFmtId="0" fontId="6" fillId="0" borderId="20" xfId="0" applyFont="1" applyFill="1" applyBorder="1"/>
    <xf numFmtId="3" fontId="6" fillId="0" borderId="3" xfId="0" applyNumberFormat="1" applyFont="1" applyFill="1" applyBorder="1" applyAlignment="1">
      <alignment horizontal="left"/>
    </xf>
    <xf numFmtId="0" fontId="9" fillId="0" borderId="0" xfId="0" applyFont="1" applyFill="1" applyBorder="1" applyAlignment="1">
      <alignment horizontal="left"/>
    </xf>
    <xf numFmtId="0" fontId="8" fillId="0" borderId="27" xfId="0" applyFont="1" applyBorder="1" applyAlignment="1">
      <alignment wrapText="1"/>
    </xf>
    <xf numFmtId="3" fontId="7" fillId="0" borderId="28" xfId="0" applyNumberFormat="1" applyFont="1" applyBorder="1" applyAlignment="1">
      <alignment horizontal="left"/>
    </xf>
    <xf numFmtId="0" fontId="8" fillId="0" borderId="27" xfId="0" applyFont="1" applyBorder="1" applyAlignment="1">
      <alignment horizontal="left" wrapText="1"/>
    </xf>
    <xf numFmtId="3" fontId="8" fillId="0" borderId="30" xfId="0" applyNumberFormat="1" applyFont="1" applyBorder="1" applyAlignment="1">
      <alignment horizontal="left"/>
    </xf>
    <xf numFmtId="49" fontId="8" fillId="0" borderId="20" xfId="0" applyNumberFormat="1" applyFont="1" applyBorder="1" applyAlignment="1"/>
    <xf numFmtId="0" fontId="8" fillId="0" borderId="31" xfId="0" applyFont="1" applyFill="1" applyBorder="1" applyAlignment="1"/>
    <xf numFmtId="0" fontId="8" fillId="0" borderId="3" xfId="0" applyFont="1" applyFill="1" applyBorder="1" applyAlignment="1"/>
    <xf numFmtId="3" fontId="6" fillId="0" borderId="29" xfId="0" applyNumberFormat="1" applyFont="1" applyBorder="1" applyAlignment="1">
      <alignment horizontal="left"/>
    </xf>
    <xf numFmtId="0" fontId="8" fillId="0" borderId="2" xfId="0" applyFont="1" applyFill="1" applyBorder="1"/>
    <xf numFmtId="3" fontId="8" fillId="0" borderId="32" xfId="0" applyNumberFormat="1" applyFont="1" applyBorder="1" applyAlignment="1">
      <alignment horizontal="left"/>
    </xf>
    <xf numFmtId="3" fontId="6" fillId="0" borderId="30" xfId="0" applyNumberFormat="1" applyFont="1" applyBorder="1" applyAlignment="1">
      <alignment horizontal="left"/>
    </xf>
    <xf numFmtId="3" fontId="6" fillId="0" borderId="30" xfId="0" applyNumberFormat="1" applyFont="1" applyBorder="1" applyAlignment="1">
      <alignment horizontal="right"/>
    </xf>
    <xf numFmtId="0" fontId="8" fillId="0" borderId="33" xfId="0" applyFont="1" applyBorder="1" applyAlignment="1">
      <alignment wrapText="1"/>
    </xf>
    <xf numFmtId="0" fontId="7" fillId="11" borderId="21" xfId="0" applyFont="1" applyFill="1" applyBorder="1" applyAlignment="1">
      <alignment horizontal="right"/>
    </xf>
    <xf numFmtId="0" fontId="8" fillId="11" borderId="3" xfId="0" applyFont="1" applyFill="1" applyBorder="1" applyAlignment="1"/>
    <xf numFmtId="0" fontId="7" fillId="11" borderId="3" xfId="0" applyFont="1" applyFill="1" applyBorder="1" applyAlignment="1">
      <alignment horizontal="left"/>
    </xf>
    <xf numFmtId="3" fontId="7" fillId="11" borderId="3" xfId="0" applyNumberFormat="1" applyFont="1" applyFill="1" applyBorder="1" applyAlignment="1">
      <alignment horizontal="right"/>
    </xf>
    <xf numFmtId="3" fontId="9" fillId="11" borderId="3" xfId="0" applyNumberFormat="1" applyFont="1" applyFill="1" applyBorder="1" applyAlignment="1">
      <alignment horizontal="right"/>
    </xf>
    <xf numFmtId="0" fontId="7" fillId="0" borderId="3" xfId="0" applyFont="1" applyFill="1" applyBorder="1" applyAlignment="1"/>
    <xf numFmtId="0" fontId="1" fillId="0" borderId="3" xfId="0" applyFont="1" applyFill="1" applyBorder="1"/>
    <xf numFmtId="3" fontId="6" fillId="0" borderId="0" xfId="0" applyNumberFormat="1" applyFont="1"/>
    <xf numFmtId="0" fontId="8" fillId="0" borderId="3" xfId="0" applyFont="1" applyBorder="1"/>
    <xf numFmtId="3" fontId="8" fillId="0" borderId="3" xfId="0" applyNumberFormat="1" applyFont="1" applyBorder="1" applyAlignment="1">
      <alignment horizontal="right"/>
    </xf>
    <xf numFmtId="3" fontId="6" fillId="0" borderId="3" xfId="0" applyNumberFormat="1" applyFont="1" applyBorder="1" applyAlignment="1">
      <alignment horizontal="right"/>
    </xf>
    <xf numFmtId="3" fontId="9" fillId="0" borderId="3" xfId="0" applyNumberFormat="1" applyFont="1" applyBorder="1" applyAlignment="1">
      <alignment horizontal="right"/>
    </xf>
    <xf numFmtId="3" fontId="6" fillId="0" borderId="3" xfId="0" applyNumberFormat="1" applyFont="1" applyBorder="1"/>
    <xf numFmtId="3" fontId="9" fillId="0" borderId="3" xfId="0" applyNumberFormat="1" applyFont="1" applyBorder="1"/>
    <xf numFmtId="49" fontId="6" fillId="0" borderId="3" xfId="0" applyNumberFormat="1" applyFont="1" applyBorder="1"/>
    <xf numFmtId="49" fontId="8" fillId="0" borderId="3" xfId="0" applyNumberFormat="1" applyFont="1" applyFill="1" applyBorder="1" applyAlignment="1"/>
    <xf numFmtId="0" fontId="7" fillId="11" borderId="3" xfId="0" applyFont="1" applyFill="1" applyBorder="1" applyAlignment="1"/>
    <xf numFmtId="0" fontId="6" fillId="11" borderId="3" xfId="0" applyFont="1" applyFill="1" applyBorder="1"/>
    <xf numFmtId="3" fontId="9" fillId="11" borderId="3" xfId="0" applyNumberFormat="1" applyFont="1" applyFill="1" applyBorder="1"/>
    <xf numFmtId="3" fontId="6" fillId="11" borderId="3" xfId="0" applyNumberFormat="1" applyFont="1" applyFill="1" applyBorder="1"/>
    <xf numFmtId="0" fontId="9" fillId="0" borderId="0" xfId="0" applyFont="1"/>
    <xf numFmtId="0" fontId="8" fillId="0" borderId="3" xfId="0" applyFont="1" applyBorder="1" applyAlignment="1">
      <alignment wrapText="1"/>
    </xf>
    <xf numFmtId="0" fontId="9" fillId="11" borderId="3" xfId="0" applyFont="1" applyFill="1" applyBorder="1"/>
    <xf numFmtId="0" fontId="0" fillId="0" borderId="0" xfId="0" applyFont="1" applyAlignment="1"/>
    <xf numFmtId="0" fontId="6" fillId="0" borderId="1" xfId="0" applyFont="1" applyFill="1" applyBorder="1" applyAlignment="1">
      <alignment horizontal="left"/>
    </xf>
    <xf numFmtId="165" fontId="14" fillId="9" borderId="3" xfId="0" applyNumberFormat="1" applyFont="1" applyFill="1" applyBorder="1"/>
    <xf numFmtId="0" fontId="0" fillId="0" borderId="0" xfId="0" applyFont="1" applyAlignment="1"/>
    <xf numFmtId="49" fontId="22" fillId="0" borderId="0" xfId="0" applyNumberFormat="1" applyFont="1" applyFill="1" applyBorder="1" applyAlignment="1"/>
    <xf numFmtId="0" fontId="46" fillId="0" borderId="0" xfId="0" applyFont="1" applyAlignment="1"/>
    <xf numFmtId="0" fontId="0" fillId="0" borderId="0" xfId="0" applyFont="1" applyAlignment="1"/>
    <xf numFmtId="165" fontId="47" fillId="0" borderId="3" xfId="0" applyNumberFormat="1" applyFont="1" applyBorder="1" applyAlignment="1">
      <alignment horizontal="center"/>
    </xf>
    <xf numFmtId="165" fontId="47" fillId="0" borderId="21" xfId="0" applyNumberFormat="1" applyFont="1" applyBorder="1" applyAlignment="1">
      <alignment horizontal="center"/>
    </xf>
    <xf numFmtId="3" fontId="47" fillId="0" borderId="3" xfId="0" applyNumberFormat="1" applyFont="1" applyBorder="1" applyAlignment="1">
      <alignment horizontal="center"/>
    </xf>
    <xf numFmtId="0" fontId="1" fillId="0" borderId="0" xfId="0" applyFont="1"/>
    <xf numFmtId="0" fontId="0" fillId="0" borderId="3" xfId="0" applyFont="1" applyBorder="1" applyAlignment="1"/>
    <xf numFmtId="0" fontId="0" fillId="9" borderId="3" xfId="0" applyFont="1" applyFill="1" applyBorder="1" applyAlignment="1"/>
    <xf numFmtId="0" fontId="8" fillId="12" borderId="3" xfId="0" applyFont="1" applyFill="1" applyBorder="1" applyAlignment="1"/>
    <xf numFmtId="0" fontId="7" fillId="12" borderId="3" xfId="0" applyFont="1" applyFill="1" applyBorder="1" applyAlignment="1">
      <alignment horizontal="left"/>
    </xf>
    <xf numFmtId="3" fontId="7" fillId="12" borderId="3" xfId="0" applyNumberFormat="1" applyFont="1" applyFill="1" applyBorder="1" applyAlignment="1">
      <alignment horizontal="right"/>
    </xf>
    <xf numFmtId="3" fontId="9" fillId="12" borderId="3" xfId="0" applyNumberFormat="1" applyFont="1" applyFill="1" applyBorder="1" applyAlignment="1">
      <alignment horizontal="right"/>
    </xf>
    <xf numFmtId="0" fontId="7" fillId="12" borderId="3" xfId="0" applyFont="1" applyFill="1" applyBorder="1" applyAlignment="1"/>
    <xf numFmtId="0" fontId="6" fillId="12" borderId="3" xfId="0" applyFont="1" applyFill="1" applyBorder="1"/>
    <xf numFmtId="3" fontId="9" fillId="12" borderId="3" xfId="0" applyNumberFormat="1" applyFont="1" applyFill="1" applyBorder="1"/>
    <xf numFmtId="0" fontId="9" fillId="12" borderId="3" xfId="0" applyFont="1" applyFill="1" applyBorder="1"/>
    <xf numFmtId="0" fontId="31" fillId="12" borderId="34" xfId="7" applyFont="1" applyFill="1" applyBorder="1" applyAlignment="1" applyProtection="1">
      <alignment vertical="center" wrapText="1"/>
    </xf>
    <xf numFmtId="164" fontId="30" fillId="12" borderId="34" xfId="7" applyNumberFormat="1" applyFont="1" applyFill="1" applyBorder="1" applyAlignment="1" applyProtection="1">
      <alignment vertical="center" wrapText="1"/>
    </xf>
    <xf numFmtId="164" fontId="30" fillId="12" borderId="35" xfId="7" applyNumberFormat="1" applyFont="1" applyFill="1" applyBorder="1" applyAlignment="1" applyProtection="1">
      <alignment vertical="center" wrapText="1"/>
    </xf>
    <xf numFmtId="165" fontId="0" fillId="0" borderId="3" xfId="0" applyNumberFormat="1" applyFont="1" applyBorder="1" applyAlignment="1">
      <alignment horizontal="left"/>
    </xf>
    <xf numFmtId="0" fontId="0" fillId="0" borderId="3" xfId="0" applyFont="1" applyBorder="1" applyAlignment="1">
      <alignment horizontal="left"/>
    </xf>
    <xf numFmtId="0" fontId="50" fillId="0" borderId="0" xfId="0" applyFont="1" applyAlignment="1"/>
    <xf numFmtId="165" fontId="50" fillId="0" borderId="3" xfId="0" applyNumberFormat="1" applyFont="1" applyBorder="1" applyAlignment="1">
      <alignment horizontal="left"/>
    </xf>
    <xf numFmtId="165" fontId="50" fillId="0" borderId="3" xfId="0" applyNumberFormat="1" applyFont="1" applyBorder="1" applyAlignment="1"/>
    <xf numFmtId="165" fontId="51" fillId="9" borderId="3" xfId="0" applyNumberFormat="1" applyFont="1" applyFill="1" applyBorder="1" applyAlignment="1">
      <alignment horizontal="left"/>
    </xf>
    <xf numFmtId="0" fontId="0" fillId="0" borderId="3" xfId="0" applyFill="1" applyBorder="1"/>
    <xf numFmtId="3" fontId="3" fillId="0" borderId="0" xfId="0" applyNumberFormat="1" applyFont="1"/>
    <xf numFmtId="0" fontId="33" fillId="9" borderId="3" xfId="10" applyFont="1" applyFill="1" applyBorder="1" applyAlignment="1" applyProtection="1">
      <alignment horizontal="left" vertical="center" indent="1"/>
    </xf>
    <xf numFmtId="0" fontId="37" fillId="9" borderId="3" xfId="10" applyFont="1" applyFill="1" applyBorder="1" applyAlignment="1" applyProtection="1">
      <alignment horizontal="left" vertical="center" indent="1"/>
    </xf>
    <xf numFmtId="164" fontId="37" fillId="9" borderId="3" xfId="10" applyNumberFormat="1" applyFont="1" applyFill="1" applyBorder="1" applyAlignment="1" applyProtection="1">
      <alignment vertical="center"/>
    </xf>
    <xf numFmtId="0" fontId="35" fillId="9" borderId="3" xfId="10" applyFont="1" applyFill="1" applyBorder="1" applyAlignment="1" applyProtection="1">
      <alignment horizontal="left" vertical="center" indent="1"/>
    </xf>
    <xf numFmtId="164" fontId="37" fillId="9" borderId="3" xfId="10" applyNumberFormat="1" applyFont="1" applyFill="1" applyBorder="1" applyProtection="1"/>
    <xf numFmtId="165" fontId="48" fillId="9" borderId="3" xfId="0" applyNumberFormat="1" applyFont="1" applyFill="1" applyBorder="1" applyAlignment="1">
      <alignment horizontal="left"/>
    </xf>
    <xf numFmtId="165" fontId="51" fillId="9" borderId="3" xfId="0" applyNumberFormat="1" applyFont="1" applyFill="1" applyBorder="1" applyAlignment="1"/>
    <xf numFmtId="0" fontId="0" fillId="9" borderId="3" xfId="0" applyFill="1" applyBorder="1" applyAlignment="1">
      <alignment horizontal="center"/>
    </xf>
    <xf numFmtId="0" fontId="22" fillId="9" borderId="3" xfId="0" applyFont="1" applyFill="1" applyBorder="1" applyAlignment="1">
      <alignment horizontal="center"/>
    </xf>
    <xf numFmtId="49" fontId="22" fillId="9" borderId="3" xfId="0" applyNumberFormat="1" applyFont="1" applyFill="1" applyBorder="1" applyAlignment="1">
      <alignment horizontal="center"/>
    </xf>
    <xf numFmtId="165" fontId="6" fillId="0" borderId="3" xfId="0" applyNumberFormat="1" applyFont="1" applyBorder="1"/>
    <xf numFmtId="0" fontId="35" fillId="0" borderId="0" xfId="10" applyFont="1" applyFill="1" applyAlignment="1" applyProtection="1">
      <alignment horizontal="center" wrapText="1"/>
    </xf>
    <xf numFmtId="0" fontId="35" fillId="0" borderId="0" xfId="10" applyFont="1" applyFill="1" applyAlignment="1" applyProtection="1">
      <alignment horizontal="center"/>
    </xf>
    <xf numFmtId="0" fontId="6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25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33" fillId="0" borderId="0" xfId="10" applyFont="1" applyFill="1" applyAlignment="1" applyProtection="1">
      <alignment horizontal="center"/>
      <protection locked="0"/>
    </xf>
    <xf numFmtId="0" fontId="36" fillId="0" borderId="0" xfId="9" applyFont="1" applyFill="1" applyAlignment="1">
      <alignment horizontal="center"/>
    </xf>
    <xf numFmtId="165" fontId="3" fillId="0" borderId="21" xfId="0" applyNumberFormat="1" applyFont="1" applyBorder="1"/>
    <xf numFmtId="165" fontId="3" fillId="0" borderId="38" xfId="0" applyNumberFormat="1" applyFont="1" applyBorder="1"/>
    <xf numFmtId="165" fontId="3" fillId="0" borderId="3" xfId="0" applyNumberFormat="1" applyFont="1" applyBorder="1"/>
    <xf numFmtId="0" fontId="45" fillId="0" borderId="0" xfId="0" applyFont="1" applyFill="1" applyAlignment="1">
      <alignment horizontal="left"/>
    </xf>
    <xf numFmtId="0" fontId="47" fillId="0" borderId="0" xfId="0" applyFont="1" applyFill="1" applyAlignment="1">
      <alignment horizontal="left"/>
    </xf>
    <xf numFmtId="0" fontId="0" fillId="0" borderId="0" xfId="0" applyFont="1" applyAlignment="1">
      <alignment horizontal="right"/>
    </xf>
    <xf numFmtId="0" fontId="3" fillId="0" borderId="0" xfId="0" applyFont="1" applyFill="1"/>
    <xf numFmtId="0" fontId="0" fillId="0" borderId="0" xfId="0" applyFont="1" applyFill="1" applyAlignment="1"/>
    <xf numFmtId="0" fontId="10" fillId="0" borderId="0" xfId="0" applyFont="1" applyFill="1" applyAlignment="1"/>
    <xf numFmtId="0" fontId="4" fillId="0" borderId="0" xfId="0" applyFont="1" applyFill="1" applyAlignment="1"/>
    <xf numFmtId="0" fontId="34" fillId="0" borderId="0" xfId="0" applyFont="1" applyFill="1" applyAlignment="1"/>
    <xf numFmtId="3" fontId="34" fillId="0" borderId="0" xfId="0" applyNumberFormat="1" applyFont="1" applyFill="1" applyAlignment="1"/>
    <xf numFmtId="0" fontId="8" fillId="0" borderId="0" xfId="0" applyFont="1" applyFill="1" applyAlignment="1"/>
    <xf numFmtId="0" fontId="6" fillId="0" borderId="0" xfId="0" applyFont="1" applyFill="1" applyAlignment="1">
      <alignment horizontal="right" vertical="center"/>
    </xf>
    <xf numFmtId="0" fontId="0" fillId="9" borderId="3" xfId="0" applyFont="1" applyFill="1" applyBorder="1" applyAlignment="1">
      <alignment horizontal="center"/>
    </xf>
    <xf numFmtId="165" fontId="2" fillId="0" borderId="0" xfId="0" applyNumberFormat="1" applyFont="1" applyBorder="1" applyAlignment="1">
      <alignment horizontal="right" vertical="center"/>
    </xf>
    <xf numFmtId="0" fontId="0" fillId="0" borderId="0" xfId="0" applyFont="1" applyBorder="1" applyAlignment="1"/>
    <xf numFmtId="165" fontId="42" fillId="0" borderId="39" xfId="0" applyNumberFormat="1" applyFont="1" applyBorder="1" applyAlignment="1"/>
    <xf numFmtId="165" fontId="42" fillId="0" borderId="38" xfId="0" applyNumberFormat="1" applyFont="1" applyBorder="1" applyAlignment="1"/>
    <xf numFmtId="165" fontId="42" fillId="0" borderId="0" xfId="0" applyNumberFormat="1" applyFont="1" applyAlignment="1"/>
    <xf numFmtId="165" fontId="0" fillId="0" borderId="17" xfId="0" applyNumberFormat="1" applyBorder="1" applyAlignment="1"/>
    <xf numFmtId="165" fontId="0" fillId="8" borderId="17" xfId="0" applyNumberFormat="1" applyFill="1" applyBorder="1" applyAlignment="1">
      <alignment horizontal="center"/>
    </xf>
    <xf numFmtId="0" fontId="0" fillId="0" borderId="0" xfId="0" applyFont="1" applyAlignment="1"/>
    <xf numFmtId="0" fontId="0" fillId="9" borderId="20" xfId="0" applyFill="1" applyBorder="1" applyAlignment="1">
      <alignment horizontal="center"/>
    </xf>
    <xf numFmtId="0" fontId="52" fillId="9" borderId="3" xfId="0" applyFont="1" applyFill="1" applyBorder="1" applyAlignment="1">
      <alignment horizontal="center"/>
    </xf>
    <xf numFmtId="0" fontId="0" fillId="9" borderId="17" xfId="0" applyFill="1" applyBorder="1" applyAlignment="1">
      <alignment horizontal="center"/>
    </xf>
    <xf numFmtId="0" fontId="0" fillId="13" borderId="37" xfId="0" applyFill="1" applyBorder="1" applyAlignment="1"/>
    <xf numFmtId="165" fontId="0" fillId="13" borderId="37" xfId="0" applyNumberFormat="1" applyFill="1" applyBorder="1" applyAlignment="1"/>
    <xf numFmtId="165" fontId="52" fillId="8" borderId="17" xfId="0" applyNumberFormat="1" applyFont="1" applyFill="1" applyBorder="1" applyAlignment="1">
      <alignment horizontal="center"/>
    </xf>
    <xf numFmtId="165" fontId="48" fillId="9" borderId="17" xfId="0" applyNumberFormat="1" applyFont="1" applyFill="1" applyBorder="1" applyAlignment="1"/>
    <xf numFmtId="165" fontId="48" fillId="0" borderId="3" xfId="0" applyNumberFormat="1" applyFont="1" applyBorder="1" applyAlignment="1">
      <alignment horizontal="left"/>
    </xf>
    <xf numFmtId="165" fontId="48" fillId="14" borderId="3" xfId="0" applyNumberFormat="1" applyFont="1" applyFill="1" applyBorder="1" applyAlignment="1">
      <alignment horizontal="left"/>
    </xf>
    <xf numFmtId="165" fontId="48" fillId="0" borderId="17" xfId="0" applyNumberFormat="1" applyFont="1" applyFill="1" applyBorder="1" applyAlignment="1"/>
    <xf numFmtId="165" fontId="48" fillId="0" borderId="17" xfId="0" applyNumberFormat="1" applyFont="1" applyBorder="1" applyAlignment="1"/>
    <xf numFmtId="0" fontId="14" fillId="0" borderId="20" xfId="8" applyFont="1" applyFill="1" applyBorder="1"/>
    <xf numFmtId="0" fontId="20" fillId="9" borderId="30" xfId="0" applyFont="1" applyFill="1" applyBorder="1"/>
    <xf numFmtId="3" fontId="0" fillId="0" borderId="0" xfId="0" applyNumberFormat="1" applyFont="1" applyAlignment="1"/>
    <xf numFmtId="0" fontId="0" fillId="0" borderId="0" xfId="0" applyFont="1" applyAlignment="1"/>
    <xf numFmtId="0" fontId="10" fillId="0" borderId="0" xfId="0" applyFont="1" applyAlignment="1"/>
    <xf numFmtId="0" fontId="18" fillId="0" borderId="0" xfId="0" applyFont="1" applyAlignment="1">
      <alignment horizontal="right"/>
    </xf>
    <xf numFmtId="0" fontId="5" fillId="0" borderId="14" xfId="0" applyFont="1" applyBorder="1" applyAlignment="1">
      <alignment horizontal="center"/>
    </xf>
    <xf numFmtId="0" fontId="2" fillId="0" borderId="56" xfId="0" applyFont="1" applyBorder="1" applyAlignment="1">
      <alignment horizontal="center"/>
    </xf>
    <xf numFmtId="0" fontId="5" fillId="0" borderId="14" xfId="0" applyFont="1" applyBorder="1" applyAlignment="1">
      <alignment horizontal="right"/>
    </xf>
    <xf numFmtId="0" fontId="20" fillId="9" borderId="57" xfId="0" applyFont="1" applyFill="1" applyBorder="1"/>
    <xf numFmtId="0" fontId="5" fillId="0" borderId="58" xfId="0" applyFont="1" applyBorder="1" applyAlignment="1">
      <alignment horizontal="right"/>
    </xf>
    <xf numFmtId="3" fontId="47" fillId="0" borderId="16" xfId="0" applyNumberFormat="1" applyFont="1" applyBorder="1" applyAlignment="1">
      <alignment horizontal="center" vertical="center"/>
    </xf>
    <xf numFmtId="165" fontId="47" fillId="0" borderId="13" xfId="0" applyNumberFormat="1" applyFont="1" applyBorder="1" applyAlignment="1">
      <alignment horizontal="center"/>
    </xf>
    <xf numFmtId="165" fontId="47" fillId="0" borderId="16" xfId="0" applyNumberFormat="1" applyFont="1" applyBorder="1" applyAlignment="1">
      <alignment horizontal="center"/>
    </xf>
    <xf numFmtId="3" fontId="0" fillId="0" borderId="16" xfId="0" applyNumberFormat="1" applyBorder="1"/>
    <xf numFmtId="3" fontId="14" fillId="0" borderId="16" xfId="0" applyNumberFormat="1" applyFont="1" applyBorder="1" applyAlignment="1">
      <alignment horizontal="center"/>
    </xf>
    <xf numFmtId="3" fontId="48" fillId="0" borderId="16" xfId="0" applyNumberFormat="1" applyFont="1" applyBorder="1" applyAlignment="1">
      <alignment horizontal="center"/>
    </xf>
    <xf numFmtId="0" fontId="5" fillId="9" borderId="14" xfId="0" applyFont="1" applyFill="1" applyBorder="1" applyAlignment="1">
      <alignment horizontal="right"/>
    </xf>
    <xf numFmtId="3" fontId="14" fillId="9" borderId="16" xfId="0" applyNumberFormat="1" applyFont="1" applyFill="1" applyBorder="1" applyAlignment="1">
      <alignment horizontal="center"/>
    </xf>
    <xf numFmtId="3" fontId="14" fillId="0" borderId="59" xfId="8" applyNumberFormat="1" applyFont="1" applyBorder="1"/>
    <xf numFmtId="3" fontId="47" fillId="0" borderId="16" xfId="0" applyNumberFormat="1" applyFont="1" applyBorder="1" applyAlignment="1">
      <alignment horizontal="center"/>
    </xf>
    <xf numFmtId="0" fontId="5" fillId="9" borderId="60" xfId="0" applyFont="1" applyFill="1" applyBorder="1" applyAlignment="1">
      <alignment horizontal="right"/>
    </xf>
    <xf numFmtId="0" fontId="14" fillId="9" borderId="61" xfId="0" applyFont="1" applyFill="1" applyBorder="1"/>
    <xf numFmtId="3" fontId="14" fillId="9" borderId="61" xfId="0" applyNumberFormat="1" applyFont="1" applyFill="1" applyBorder="1" applyAlignment="1">
      <alignment horizontal="center"/>
    </xf>
    <xf numFmtId="3" fontId="14" fillId="9" borderId="62" xfId="0" applyNumberFormat="1" applyFont="1" applyFill="1" applyBorder="1" applyAlignment="1">
      <alignment horizontal="center"/>
    </xf>
    <xf numFmtId="0" fontId="0" fillId="0" borderId="0" xfId="0" applyFont="1" applyFill="1" applyBorder="1" applyAlignment="1"/>
    <xf numFmtId="3" fontId="7" fillId="0" borderId="0" xfId="0" applyNumberFormat="1" applyFont="1" applyFill="1" applyBorder="1" applyAlignment="1">
      <alignment horizontal="right"/>
    </xf>
    <xf numFmtId="165" fontId="0" fillId="0" borderId="0" xfId="0" applyNumberFormat="1" applyFont="1" applyFill="1" applyBorder="1" applyAlignment="1"/>
    <xf numFmtId="0" fontId="4" fillId="0" borderId="0" xfId="0" applyFont="1" applyAlignment="1"/>
    <xf numFmtId="0" fontId="47" fillId="0" borderId="38" xfId="0" applyFont="1" applyBorder="1" applyAlignment="1">
      <alignment horizontal="justify" vertical="center"/>
    </xf>
    <xf numFmtId="165" fontId="6" fillId="0" borderId="0" xfId="0" applyNumberFormat="1" applyFont="1" applyFill="1" applyBorder="1" applyAlignment="1">
      <alignment horizontal="left"/>
    </xf>
    <xf numFmtId="0" fontId="0" fillId="0" borderId="0" xfId="0" applyFont="1" applyBorder="1" applyAlignment="1">
      <alignment horizontal="right"/>
    </xf>
    <xf numFmtId="0" fontId="22" fillId="0" borderId="0" xfId="0" applyFont="1" applyBorder="1"/>
    <xf numFmtId="0" fontId="0" fillId="0" borderId="0" xfId="0" applyBorder="1"/>
    <xf numFmtId="0" fontId="0" fillId="13" borderId="3" xfId="0" applyFill="1" applyBorder="1" applyAlignment="1"/>
    <xf numFmtId="0" fontId="44" fillId="0" borderId="3" xfId="0" applyFont="1" applyBorder="1" applyAlignment="1">
      <alignment horizontal="center"/>
    </xf>
    <xf numFmtId="0" fontId="44" fillId="0" borderId="4" xfId="0" applyFont="1" applyBorder="1" applyAlignment="1">
      <alignment horizontal="center"/>
    </xf>
    <xf numFmtId="0" fontId="44" fillId="0" borderId="36" xfId="0" applyFont="1" applyBorder="1" applyAlignment="1">
      <alignment horizontal="center"/>
    </xf>
    <xf numFmtId="0" fontId="33" fillId="0" borderId="21" xfId="10" applyFont="1" applyFill="1" applyBorder="1" applyAlignment="1" applyProtection="1">
      <alignment horizontal="left" vertical="center" indent="1"/>
    </xf>
    <xf numFmtId="0" fontId="36" fillId="0" borderId="44" xfId="10" applyFont="1" applyFill="1" applyBorder="1" applyAlignment="1" applyProtection="1">
      <alignment vertical="center"/>
    </xf>
    <xf numFmtId="0" fontId="36" fillId="0" borderId="12" xfId="10" applyFont="1" applyFill="1" applyBorder="1" applyAlignment="1" applyProtection="1">
      <alignment vertical="center"/>
    </xf>
    <xf numFmtId="0" fontId="35" fillId="0" borderId="8" xfId="10" applyFont="1" applyFill="1" applyBorder="1" applyAlignment="1" applyProtection="1">
      <alignment horizontal="center" vertical="center" wrapText="1"/>
    </xf>
    <xf numFmtId="0" fontId="35" fillId="0" borderId="9" xfId="10" applyFont="1" applyFill="1" applyBorder="1" applyAlignment="1" applyProtection="1">
      <alignment horizontal="center" vertical="center" wrapText="1"/>
    </xf>
    <xf numFmtId="0" fontId="35" fillId="0" borderId="9" xfId="10" applyFont="1" applyFill="1" applyBorder="1" applyAlignment="1" applyProtection="1">
      <alignment horizontal="center" vertical="center"/>
    </xf>
    <xf numFmtId="0" fontId="35" fillId="0" borderId="10" xfId="10" applyFont="1" applyFill="1" applyBorder="1" applyAlignment="1" applyProtection="1">
      <alignment horizontal="center" vertical="center"/>
    </xf>
    <xf numFmtId="0" fontId="54" fillId="0" borderId="3" xfId="10" applyFont="1" applyFill="1" applyBorder="1" applyAlignment="1" applyProtection="1">
      <alignment horizontal="left" vertical="center" wrapText="1" indent="1"/>
    </xf>
    <xf numFmtId="0" fontId="54" fillId="0" borderId="3" xfId="10" applyFont="1" applyFill="1" applyBorder="1" applyAlignment="1" applyProtection="1">
      <alignment horizontal="left" vertical="center" indent="1"/>
    </xf>
    <xf numFmtId="0" fontId="36" fillId="0" borderId="38" xfId="10" applyFont="1" applyFill="1" applyBorder="1" applyAlignment="1" applyProtection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21" xfId="0" applyFont="1" applyFill="1" applyBorder="1" applyAlignment="1">
      <alignment horizontal="center" vertical="center"/>
    </xf>
    <xf numFmtId="0" fontId="7" fillId="12" borderId="21" xfId="0" applyFont="1" applyFill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8" fillId="0" borderId="21" xfId="0" applyFont="1" applyFill="1" applyBorder="1" applyAlignment="1">
      <alignment horizontal="center" vertical="center" wrapText="1"/>
    </xf>
    <xf numFmtId="0" fontId="8" fillId="0" borderId="21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/>
    </xf>
    <xf numFmtId="3" fontId="6" fillId="0" borderId="21" xfId="0" applyNumberFormat="1" applyFont="1" applyBorder="1" applyAlignment="1">
      <alignment horizontal="center"/>
    </xf>
    <xf numFmtId="3" fontId="6" fillId="0" borderId="73" xfId="0" applyNumberFormat="1" applyFont="1" applyBorder="1" applyAlignment="1">
      <alignment horizontal="right"/>
    </xf>
    <xf numFmtId="3" fontId="6" fillId="0" borderId="74" xfId="0" applyNumberFormat="1" applyFont="1" applyBorder="1" applyAlignment="1">
      <alignment horizontal="right"/>
    </xf>
    <xf numFmtId="3" fontId="6" fillId="0" borderId="75" xfId="0" applyNumberFormat="1" applyFont="1" applyBorder="1" applyAlignment="1">
      <alignment horizontal="right"/>
    </xf>
    <xf numFmtId="3" fontId="6" fillId="0" borderId="0" xfId="0" applyNumberFormat="1" applyFont="1" applyBorder="1"/>
    <xf numFmtId="3" fontId="6" fillId="0" borderId="19" xfId="0" applyNumberFormat="1" applyFont="1" applyBorder="1"/>
    <xf numFmtId="0" fontId="9" fillId="0" borderId="0" xfId="0" applyFont="1" applyBorder="1"/>
    <xf numFmtId="0" fontId="22" fillId="9" borderId="3" xfId="0" applyFont="1" applyFill="1" applyBorder="1" applyAlignment="1">
      <alignment horizontal="center" vertical="center"/>
    </xf>
    <xf numFmtId="0" fontId="52" fillId="9" borderId="3" xfId="0" applyFont="1" applyFill="1" applyBorder="1" applyAlignment="1">
      <alignment horizontal="center" vertical="center"/>
    </xf>
    <xf numFmtId="0" fontId="52" fillId="0" borderId="0" xfId="0" applyFont="1" applyAlignment="1">
      <alignment horizontal="center" vertical="center"/>
    </xf>
    <xf numFmtId="165" fontId="42" fillId="0" borderId="12" xfId="0" applyNumberFormat="1" applyFont="1" applyBorder="1" applyAlignment="1"/>
    <xf numFmtId="165" fontId="42" fillId="0" borderId="38" xfId="0" applyNumberFormat="1" applyFont="1" applyBorder="1" applyAlignment="1"/>
    <xf numFmtId="165" fontId="42" fillId="0" borderId="19" xfId="0" applyNumberFormat="1" applyFont="1" applyBorder="1" applyAlignment="1"/>
    <xf numFmtId="165" fontId="42" fillId="0" borderId="39" xfId="0" applyNumberFormat="1" applyFont="1" applyBorder="1" applyAlignment="1"/>
    <xf numFmtId="165" fontId="22" fillId="0" borderId="0" xfId="0" applyNumberFormat="1" applyFont="1" applyAlignment="1"/>
    <xf numFmtId="165" fontId="42" fillId="0" borderId="0" xfId="0" applyNumberFormat="1" applyFont="1" applyAlignment="1"/>
    <xf numFmtId="0" fontId="16" fillId="0" borderId="42" xfId="0" applyFont="1" applyBorder="1" applyAlignment="1">
      <alignment horizontal="center" vertical="center"/>
    </xf>
    <xf numFmtId="0" fontId="11" fillId="0" borderId="43" xfId="0" applyFont="1" applyBorder="1"/>
    <xf numFmtId="0" fontId="11" fillId="0" borderId="0" xfId="0" applyFont="1" applyBorder="1"/>
    <xf numFmtId="0" fontId="11" fillId="0" borderId="4" xfId="0" applyFont="1" applyBorder="1"/>
    <xf numFmtId="0" fontId="21" fillId="0" borderId="7" xfId="0" applyFont="1" applyBorder="1" applyAlignment="1">
      <alignment horizontal="center" wrapText="1"/>
    </xf>
    <xf numFmtId="0" fontId="11" fillId="0" borderId="5" xfId="0" applyFont="1" applyBorder="1"/>
    <xf numFmtId="0" fontId="1" fillId="0" borderId="0" xfId="0" applyFont="1" applyFill="1" applyAlignment="1">
      <alignment horizontal="right" vertical="top" wrapText="1"/>
    </xf>
    <xf numFmtId="0" fontId="10" fillId="0" borderId="0" xfId="0" applyFont="1" applyFill="1" applyAlignment="1">
      <alignment horizontal="right" vertical="top"/>
    </xf>
    <xf numFmtId="0" fontId="0" fillId="0" borderId="0" xfId="0" applyFont="1" applyAlignment="1">
      <alignment vertical="top"/>
    </xf>
    <xf numFmtId="0" fontId="12" fillId="0" borderId="20" xfId="0" applyFont="1" applyBorder="1" applyAlignment="1">
      <alignment horizontal="center" vertical="center" wrapText="1"/>
    </xf>
    <xf numFmtId="0" fontId="12" fillId="0" borderId="21" xfId="0" applyFont="1" applyBorder="1" applyAlignment="1">
      <alignment horizontal="center" vertical="center" wrapText="1"/>
    </xf>
    <xf numFmtId="0" fontId="16" fillId="9" borderId="40" xfId="0" applyFont="1" applyFill="1" applyBorder="1" applyAlignment="1">
      <alignment horizontal="left"/>
    </xf>
    <xf numFmtId="0" fontId="11" fillId="9" borderId="2" xfId="0" applyFont="1" applyFill="1" applyBorder="1"/>
    <xf numFmtId="0" fontId="21" fillId="0" borderId="0" xfId="0" applyFont="1" applyAlignment="1">
      <alignment horizontal="center" vertical="center"/>
    </xf>
    <xf numFmtId="0" fontId="10" fillId="0" borderId="0" xfId="0" applyFont="1" applyAlignment="1"/>
    <xf numFmtId="0" fontId="16" fillId="9" borderId="41" xfId="0" applyFont="1" applyFill="1" applyBorder="1"/>
    <xf numFmtId="0" fontId="0" fillId="0" borderId="3" xfId="0" applyBorder="1" applyAlignment="1">
      <alignment horizontal="center" vertical="center" textRotation="90" wrapText="1"/>
    </xf>
    <xf numFmtId="0" fontId="2" fillId="0" borderId="20" xfId="0" applyFont="1" applyBorder="1" applyAlignment="1">
      <alignment horizontal="center" vertical="center" textRotation="90" wrapText="1"/>
    </xf>
    <xf numFmtId="0" fontId="0" fillId="0" borderId="45" xfId="0" applyBorder="1" applyAlignment="1">
      <alignment horizontal="center" vertical="center" textRotation="90" wrapText="1"/>
    </xf>
    <xf numFmtId="0" fontId="0" fillId="0" borderId="21" xfId="0" applyBorder="1" applyAlignment="1">
      <alignment horizontal="center" vertical="center" textRotation="90" wrapText="1"/>
    </xf>
    <xf numFmtId="0" fontId="22" fillId="9" borderId="3" xfId="0" applyFont="1" applyFill="1" applyBorder="1" applyAlignment="1">
      <alignment horizontal="center"/>
    </xf>
    <xf numFmtId="0" fontId="0" fillId="8" borderId="3" xfId="0" applyFill="1" applyBorder="1" applyAlignment="1"/>
    <xf numFmtId="0" fontId="2" fillId="9" borderId="3" xfId="0" applyFont="1" applyFill="1" applyBorder="1" applyAlignment="1">
      <alignment horizontal="center"/>
    </xf>
    <xf numFmtId="0" fontId="0" fillId="8" borderId="3" xfId="0" applyFont="1" applyFill="1" applyBorder="1" applyAlignment="1">
      <alignment horizontal="center"/>
    </xf>
    <xf numFmtId="0" fontId="44" fillId="0" borderId="0" xfId="0" applyFont="1" applyBorder="1" applyAlignment="1">
      <alignment horizontal="right" vertical="top" wrapText="1"/>
    </xf>
    <xf numFmtId="0" fontId="55" fillId="0" borderId="0" xfId="0" applyFont="1" applyBorder="1" applyAlignment="1">
      <alignment horizontal="right" vertical="top"/>
    </xf>
    <xf numFmtId="0" fontId="2" fillId="0" borderId="3" xfId="0" applyFont="1" applyBorder="1" applyAlignment="1">
      <alignment horizontal="center" vertical="center" textRotation="90" wrapText="1"/>
    </xf>
    <xf numFmtId="0" fontId="7" fillId="0" borderId="0" xfId="0" applyFont="1" applyAlignment="1">
      <alignment horizontal="center"/>
    </xf>
    <xf numFmtId="0" fontId="4" fillId="0" borderId="0" xfId="0" applyFont="1" applyAlignment="1"/>
    <xf numFmtId="0" fontId="0" fillId="0" borderId="0" xfId="0" applyFont="1" applyAlignment="1"/>
    <xf numFmtId="0" fontId="0" fillId="0" borderId="19" xfId="0" applyFont="1" applyBorder="1" applyAlignment="1"/>
    <xf numFmtId="0" fontId="0" fillId="8" borderId="3" xfId="0" applyFill="1" applyBorder="1" applyAlignment="1">
      <alignment horizontal="center"/>
    </xf>
    <xf numFmtId="0" fontId="22" fillId="0" borderId="3" xfId="0" applyFont="1" applyBorder="1" applyAlignment="1"/>
    <xf numFmtId="165" fontId="0" fillId="0" borderId="17" xfId="0" applyNumberFormat="1" applyBorder="1" applyAlignment="1">
      <alignment horizontal="left"/>
    </xf>
    <xf numFmtId="165" fontId="0" fillId="0" borderId="15" xfId="0" applyNumberFormat="1" applyBorder="1" applyAlignment="1">
      <alignment horizontal="left"/>
    </xf>
    <xf numFmtId="0" fontId="22" fillId="0" borderId="0" xfId="0" applyFont="1" applyBorder="1" applyAlignment="1">
      <alignment horizontal="right"/>
    </xf>
    <xf numFmtId="0" fontId="14" fillId="8" borderId="17" xfId="0" applyFont="1" applyFill="1" applyBorder="1" applyAlignment="1">
      <alignment horizontal="center"/>
    </xf>
    <xf numFmtId="0" fontId="14" fillId="8" borderId="37" xfId="0" applyFont="1" applyFill="1" applyBorder="1" applyAlignment="1">
      <alignment horizontal="center"/>
    </xf>
    <xf numFmtId="0" fontId="0" fillId="8" borderId="37" xfId="0" applyFill="1" applyBorder="1" applyAlignment="1"/>
    <xf numFmtId="0" fontId="0" fillId="0" borderId="37" xfId="0" applyBorder="1" applyAlignment="1"/>
    <xf numFmtId="0" fontId="0" fillId="0" borderId="15" xfId="0" applyBorder="1" applyAlignment="1"/>
    <xf numFmtId="0" fontId="41" fillId="9" borderId="3" xfId="0" applyFont="1" applyFill="1" applyBorder="1" applyAlignment="1"/>
    <xf numFmtId="165" fontId="14" fillId="9" borderId="17" xfId="0" applyNumberFormat="1" applyFont="1" applyFill="1" applyBorder="1" applyAlignment="1">
      <alignment horizontal="left"/>
    </xf>
    <xf numFmtId="165" fontId="14" fillId="9" borderId="15" xfId="0" applyNumberFormat="1" applyFont="1" applyFill="1" applyBorder="1" applyAlignment="1">
      <alignment horizontal="left"/>
    </xf>
    <xf numFmtId="0" fontId="0" fillId="9" borderId="3" xfId="0" applyFill="1" applyBorder="1" applyAlignment="1">
      <alignment horizontal="center" vertical="center" textRotation="90" wrapText="1"/>
    </xf>
    <xf numFmtId="165" fontId="41" fillId="9" borderId="3" xfId="0" applyNumberFormat="1" applyFont="1" applyFill="1" applyBorder="1" applyAlignment="1"/>
    <xf numFmtId="165" fontId="14" fillId="9" borderId="3" xfId="0" applyNumberFormat="1" applyFont="1" applyFill="1" applyBorder="1" applyAlignment="1"/>
    <xf numFmtId="165" fontId="14" fillId="9" borderId="17" xfId="0" applyNumberFormat="1" applyFont="1" applyFill="1" applyBorder="1" applyAlignment="1"/>
    <xf numFmtId="165" fontId="22" fillId="0" borderId="3" xfId="0" applyNumberFormat="1" applyFont="1" applyBorder="1" applyAlignment="1"/>
    <xf numFmtId="165" fontId="0" fillId="0" borderId="3" xfId="0" applyNumberFormat="1" applyBorder="1" applyAlignment="1"/>
    <xf numFmtId="165" fontId="0" fillId="0" borderId="17" xfId="0" applyNumberFormat="1" applyBorder="1" applyAlignment="1"/>
    <xf numFmtId="165" fontId="14" fillId="8" borderId="17" xfId="0" applyNumberFormat="1" applyFont="1" applyFill="1" applyBorder="1" applyAlignment="1">
      <alignment horizontal="center"/>
    </xf>
    <xf numFmtId="165" fontId="14" fillId="8" borderId="37" xfId="0" applyNumberFormat="1" applyFont="1" applyFill="1" applyBorder="1" applyAlignment="1">
      <alignment horizontal="center"/>
    </xf>
    <xf numFmtId="165" fontId="0" fillId="8" borderId="37" xfId="0" applyNumberFormat="1" applyFill="1" applyBorder="1" applyAlignment="1"/>
    <xf numFmtId="165" fontId="0" fillId="0" borderId="37" xfId="0" applyNumberFormat="1" applyBorder="1" applyAlignment="1"/>
    <xf numFmtId="165" fontId="22" fillId="8" borderId="3" xfId="0" applyNumberFormat="1" applyFont="1" applyFill="1" applyBorder="1" applyAlignment="1">
      <alignment horizontal="center"/>
    </xf>
    <xf numFmtId="165" fontId="0" fillId="8" borderId="3" xfId="0" applyNumberFormat="1" applyFill="1" applyBorder="1" applyAlignment="1"/>
    <xf numFmtId="165" fontId="2" fillId="8" borderId="3" xfId="0" applyNumberFormat="1" applyFont="1" applyFill="1" applyBorder="1" applyAlignment="1">
      <alignment horizontal="center"/>
    </xf>
    <xf numFmtId="165" fontId="0" fillId="8" borderId="17" xfId="0" applyNumberFormat="1" applyFont="1" applyFill="1" applyBorder="1" applyAlignment="1">
      <alignment horizontal="center"/>
    </xf>
    <xf numFmtId="165" fontId="0" fillId="8" borderId="17" xfId="0" applyNumberFormat="1" applyFill="1" applyBorder="1" applyAlignment="1">
      <alignment horizontal="center"/>
    </xf>
    <xf numFmtId="165" fontId="0" fillId="9" borderId="17" xfId="0" applyNumberFormat="1" applyFill="1" applyBorder="1" applyAlignment="1">
      <alignment horizontal="left"/>
    </xf>
    <xf numFmtId="165" fontId="0" fillId="9" borderId="15" xfId="0" applyNumberFormat="1" applyFill="1" applyBorder="1" applyAlignment="1">
      <alignment horizontal="left"/>
    </xf>
    <xf numFmtId="0" fontId="0" fillId="0" borderId="20" xfId="0" applyBorder="1" applyAlignment="1">
      <alignment horizontal="center" vertical="center" textRotation="90" wrapText="1"/>
    </xf>
    <xf numFmtId="165" fontId="22" fillId="0" borderId="3" xfId="0" applyNumberFormat="1" applyFont="1" applyFill="1" applyBorder="1" applyAlignment="1"/>
    <xf numFmtId="0" fontId="0" fillId="8" borderId="17" xfId="0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0" fillId="0" borderId="0" xfId="0" applyFont="1" applyBorder="1" applyAlignment="1"/>
    <xf numFmtId="0" fontId="20" fillId="0" borderId="0" xfId="0" applyFont="1" applyBorder="1" applyAlignment="1">
      <alignment horizontal="right" wrapText="1"/>
    </xf>
    <xf numFmtId="0" fontId="53" fillId="0" borderId="0" xfId="0" applyFont="1" applyBorder="1" applyAlignment="1">
      <alignment horizontal="right"/>
    </xf>
    <xf numFmtId="0" fontId="0" fillId="0" borderId="19" xfId="0" applyFont="1" applyBorder="1" applyAlignment="1">
      <alignment horizontal="right"/>
    </xf>
    <xf numFmtId="0" fontId="4" fillId="0" borderId="0" xfId="0" applyFont="1" applyFill="1" applyAlignment="1">
      <alignment horizontal="right" wrapText="1"/>
    </xf>
    <xf numFmtId="0" fontId="0" fillId="0" borderId="0" xfId="0" applyFont="1" applyAlignment="1">
      <alignment horizontal="right"/>
    </xf>
    <xf numFmtId="0" fontId="5" fillId="0" borderId="0" xfId="0" applyFont="1" applyAlignment="1">
      <alignment horizontal="center"/>
    </xf>
    <xf numFmtId="0" fontId="0" fillId="0" borderId="0" xfId="0" applyFont="1" applyAlignment="1">
      <alignment horizontal="center"/>
    </xf>
    <xf numFmtId="0" fontId="21" fillId="0" borderId="53" xfId="0" applyFont="1" applyBorder="1" applyAlignment="1">
      <alignment horizontal="center" vertical="center" wrapText="1"/>
    </xf>
    <xf numFmtId="0" fontId="11" fillId="0" borderId="55" xfId="0" applyFont="1" applyBorder="1"/>
    <xf numFmtId="0" fontId="12" fillId="0" borderId="50" xfId="0" applyFont="1" applyBorder="1" applyAlignment="1">
      <alignment horizontal="center" vertical="center" wrapText="1"/>
    </xf>
    <xf numFmtId="0" fontId="12" fillId="0" borderId="54" xfId="0" applyFont="1" applyBorder="1" applyAlignment="1">
      <alignment horizontal="center" vertical="center" wrapText="1"/>
    </xf>
    <xf numFmtId="0" fontId="16" fillId="0" borderId="51" xfId="0" applyFont="1" applyBorder="1" applyAlignment="1">
      <alignment horizontal="center" vertical="center"/>
    </xf>
    <xf numFmtId="0" fontId="11" fillId="0" borderId="23" xfId="0" applyFont="1" applyBorder="1"/>
    <xf numFmtId="0" fontId="21" fillId="0" borderId="52" xfId="0" applyFont="1" applyBorder="1" applyAlignment="1">
      <alignment horizontal="center" vertical="center" wrapText="1"/>
    </xf>
    <xf numFmtId="0" fontId="11" fillId="0" borderId="26" xfId="0" applyFont="1" applyBorder="1"/>
    <xf numFmtId="0" fontId="16" fillId="0" borderId="41" xfId="0" applyFont="1" applyBorder="1"/>
    <xf numFmtId="0" fontId="11" fillId="0" borderId="2" xfId="0" applyFont="1" applyBorder="1"/>
    <xf numFmtId="0" fontId="16" fillId="0" borderId="40" xfId="0" applyFont="1" applyBorder="1" applyAlignment="1">
      <alignment horizontal="left"/>
    </xf>
    <xf numFmtId="0" fontId="9" fillId="0" borderId="43" xfId="0" applyFont="1" applyBorder="1" applyAlignment="1">
      <alignment horizontal="center" vertical="center" wrapText="1"/>
    </xf>
    <xf numFmtId="0" fontId="0" fillId="0" borderId="46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 wrapText="1"/>
    </xf>
    <xf numFmtId="0" fontId="11" fillId="0" borderId="47" xfId="0" applyFont="1" applyBorder="1" applyAlignment="1">
      <alignment horizontal="center" vertical="center"/>
    </xf>
    <xf numFmtId="0" fontId="9" fillId="0" borderId="20" xfId="0" applyFont="1" applyBorder="1" applyAlignment="1">
      <alignment horizontal="center" vertical="center" wrapText="1"/>
    </xf>
    <xf numFmtId="0" fontId="0" fillId="0" borderId="21" xfId="0" applyFont="1" applyBorder="1" applyAlignment="1">
      <alignment horizontal="center" vertical="center"/>
    </xf>
    <xf numFmtId="0" fontId="1" fillId="0" borderId="0" xfId="0" applyFont="1" applyFill="1" applyAlignment="1">
      <alignment horizontal="right" vertical="center" wrapText="1"/>
    </xf>
    <xf numFmtId="0" fontId="10" fillId="0" borderId="0" xfId="0" applyFont="1" applyFill="1" applyAlignment="1">
      <alignment horizontal="right"/>
    </xf>
    <xf numFmtId="0" fontId="0" fillId="0" borderId="0" xfId="0" applyFont="1" applyFill="1" applyAlignment="1"/>
    <xf numFmtId="0" fontId="11" fillId="0" borderId="42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11" fillId="0" borderId="41" xfId="0" applyFont="1" applyBorder="1" applyAlignment="1">
      <alignment horizontal="center" vertical="center"/>
    </xf>
    <xf numFmtId="0" fontId="38" fillId="0" borderId="3" xfId="10" applyFont="1" applyFill="1" applyBorder="1" applyAlignment="1" applyProtection="1">
      <alignment horizontal="left" vertical="center" indent="1"/>
    </xf>
    <xf numFmtId="0" fontId="21" fillId="0" borderId="0" xfId="10" applyFont="1" applyFill="1" applyAlignment="1" applyProtection="1">
      <alignment horizontal="center" wrapText="1"/>
    </xf>
    <xf numFmtId="0" fontId="21" fillId="0" borderId="0" xfId="10" applyFont="1" applyFill="1" applyAlignment="1" applyProtection="1">
      <alignment horizontal="center"/>
    </xf>
    <xf numFmtId="0" fontId="34" fillId="0" borderId="0" xfId="0" applyFont="1" applyFill="1" applyAlignment="1">
      <alignment horizontal="right" wrapText="1"/>
    </xf>
    <xf numFmtId="0" fontId="28" fillId="0" borderId="48" xfId="7" applyFont="1" applyFill="1" applyBorder="1" applyAlignment="1">
      <alignment horizontal="justify" vertical="center" wrapText="1"/>
    </xf>
    <xf numFmtId="0" fontId="21" fillId="0" borderId="0" xfId="7" applyFont="1" applyAlignment="1">
      <alignment horizontal="center" vertical="center" wrapText="1"/>
    </xf>
    <xf numFmtId="0" fontId="44" fillId="0" borderId="0" xfId="0" applyFont="1" applyFill="1" applyAlignment="1">
      <alignment horizontal="right" vertical="center" wrapText="1"/>
    </xf>
    <xf numFmtId="0" fontId="6" fillId="0" borderId="0" xfId="0" applyFont="1" applyFill="1" applyAlignment="1">
      <alignment horizontal="right" vertical="center" wrapText="1"/>
    </xf>
    <xf numFmtId="0" fontId="8" fillId="0" borderId="0" xfId="0" applyFont="1" applyFill="1" applyAlignment="1">
      <alignment horizontal="right"/>
    </xf>
    <xf numFmtId="3" fontId="8" fillId="0" borderId="63" xfId="0" applyNumberFormat="1" applyFont="1" applyBorder="1" applyAlignment="1">
      <alignment horizontal="center"/>
    </xf>
    <xf numFmtId="3" fontId="8" fillId="0" borderId="64" xfId="0" applyNumberFormat="1" applyFont="1" applyBorder="1" applyAlignment="1">
      <alignment horizontal="center"/>
    </xf>
    <xf numFmtId="3" fontId="6" fillId="0" borderId="68" xfId="0" applyNumberFormat="1" applyFont="1" applyBorder="1" applyAlignment="1">
      <alignment horizontal="center" vertical="center" wrapText="1"/>
    </xf>
    <xf numFmtId="3" fontId="8" fillId="0" borderId="69" xfId="0" applyNumberFormat="1" applyFont="1" applyBorder="1" applyAlignment="1"/>
    <xf numFmtId="3" fontId="8" fillId="0" borderId="72" xfId="0" applyNumberFormat="1" applyFont="1" applyBorder="1" applyAlignment="1"/>
    <xf numFmtId="0" fontId="7" fillId="0" borderId="11" xfId="0" applyFont="1" applyFill="1" applyBorder="1" applyAlignment="1">
      <alignment horizontal="center" vertical="center" wrapText="1"/>
    </xf>
    <xf numFmtId="0" fontId="7" fillId="0" borderId="14" xfId="0" applyFont="1" applyFill="1" applyBorder="1" applyAlignment="1">
      <alignment horizontal="center" vertical="center" wrapText="1"/>
    </xf>
    <xf numFmtId="0" fontId="7" fillId="0" borderId="60" xfId="0" applyFont="1" applyFill="1" applyBorder="1" applyAlignment="1">
      <alignment horizontal="center" vertical="center" wrapText="1"/>
    </xf>
    <xf numFmtId="0" fontId="8" fillId="0" borderId="65" xfId="0" applyFont="1" applyBorder="1" applyAlignment="1">
      <alignment vertical="center"/>
    </xf>
    <xf numFmtId="0" fontId="8" fillId="0" borderId="45" xfId="0" applyFont="1" applyBorder="1" applyAlignment="1">
      <alignment vertical="center"/>
    </xf>
    <xf numFmtId="0" fontId="8" fillId="0" borderId="34" xfId="0" applyFont="1" applyBorder="1" applyAlignment="1">
      <alignment vertical="center"/>
    </xf>
    <xf numFmtId="0" fontId="9" fillId="0" borderId="66" xfId="0" applyFont="1" applyBorder="1" applyAlignment="1">
      <alignment horizontal="center" vertical="center"/>
    </xf>
    <xf numFmtId="0" fontId="9" fillId="0" borderId="39" xfId="0" applyFont="1" applyBorder="1" applyAlignment="1">
      <alignment horizontal="center" vertical="center"/>
    </xf>
    <xf numFmtId="0" fontId="9" fillId="0" borderId="70" xfId="0" applyFont="1" applyBorder="1" applyAlignment="1">
      <alignment horizontal="center" vertical="center"/>
    </xf>
    <xf numFmtId="3" fontId="6" fillId="0" borderId="67" xfId="0" applyNumberFormat="1" applyFont="1" applyBorder="1" applyAlignment="1">
      <alignment horizontal="center" vertical="center" wrapText="1"/>
    </xf>
    <xf numFmtId="3" fontId="6" fillId="0" borderId="47" xfId="0" applyNumberFormat="1" applyFont="1" applyBorder="1"/>
    <xf numFmtId="3" fontId="6" fillId="0" borderId="71" xfId="0" applyNumberFormat="1" applyFont="1" applyBorder="1"/>
    <xf numFmtId="3" fontId="8" fillId="0" borderId="47" xfId="0" applyNumberFormat="1" applyFont="1" applyBorder="1" applyAlignment="1"/>
    <xf numFmtId="3" fontId="8" fillId="0" borderId="71" xfId="0" applyNumberFormat="1" applyFont="1" applyBorder="1" applyAlignment="1"/>
    <xf numFmtId="0" fontId="0" fillId="0" borderId="3" xfId="0" applyBorder="1" applyAlignment="1">
      <alignment textRotation="90" wrapText="1"/>
    </xf>
    <xf numFmtId="0" fontId="22" fillId="0" borderId="44" xfId="0" applyFont="1" applyBorder="1" applyAlignment="1">
      <alignment horizontal="right"/>
    </xf>
    <xf numFmtId="0" fontId="22" fillId="0" borderId="12" xfId="0" applyFont="1" applyBorder="1" applyAlignment="1">
      <alignment horizontal="right"/>
    </xf>
    <xf numFmtId="0" fontId="2" fillId="0" borderId="20" xfId="0" applyFont="1" applyBorder="1" applyAlignment="1">
      <alignment horizontal="center" textRotation="90" wrapText="1"/>
    </xf>
    <xf numFmtId="0" fontId="0" fillId="0" borderId="45" xfId="0" applyBorder="1" applyAlignment="1">
      <alignment horizontal="center" textRotation="90" wrapText="1"/>
    </xf>
    <xf numFmtId="0" fontId="0" fillId="0" borderId="21" xfId="0" applyBorder="1" applyAlignment="1">
      <alignment horizontal="center" textRotation="90" wrapText="1"/>
    </xf>
    <xf numFmtId="0" fontId="43" fillId="0" borderId="0" xfId="0" applyFont="1" applyBorder="1" applyAlignment="1">
      <alignment horizontal="left"/>
    </xf>
    <xf numFmtId="0" fontId="43" fillId="0" borderId="19" xfId="0" applyFont="1" applyBorder="1" applyAlignment="1">
      <alignment horizontal="left"/>
    </xf>
    <xf numFmtId="0" fontId="2" fillId="0" borderId="3" xfId="0" applyFont="1" applyBorder="1" applyAlignment="1">
      <alignment textRotation="90" wrapText="1"/>
    </xf>
    <xf numFmtId="165" fontId="0" fillId="0" borderId="15" xfId="0" applyNumberFormat="1" applyBorder="1" applyAlignment="1"/>
    <xf numFmtId="165" fontId="14" fillId="9" borderId="15" xfId="0" applyNumberFormat="1" applyFont="1" applyFill="1" applyBorder="1" applyAlignment="1"/>
    <xf numFmtId="0" fontId="6" fillId="15" borderId="0" xfId="0" applyFont="1" applyFill="1" applyAlignment="1">
      <alignment horizontal="left" vertical="center"/>
    </xf>
    <xf numFmtId="0" fontId="8" fillId="15" borderId="0" xfId="0" applyFont="1" applyFill="1" applyAlignment="1">
      <alignment horizontal="left"/>
    </xf>
    <xf numFmtId="0" fontId="8" fillId="15" borderId="19" xfId="0" applyFont="1" applyFill="1" applyBorder="1" applyAlignment="1">
      <alignment horizontal="left"/>
    </xf>
    <xf numFmtId="0" fontId="22" fillId="0" borderId="0" xfId="0" applyFont="1" applyAlignment="1"/>
    <xf numFmtId="0" fontId="22" fillId="0" borderId="0" xfId="0" applyFont="1" applyAlignment="1">
      <alignment horizontal="right"/>
    </xf>
    <xf numFmtId="0" fontId="22" fillId="0" borderId="19" xfId="0" applyFont="1" applyBorder="1" applyAlignment="1">
      <alignment horizontal="right"/>
    </xf>
    <xf numFmtId="0" fontId="0" fillId="0" borderId="20" xfId="0" applyBorder="1" applyAlignment="1">
      <alignment horizontal="center" textRotation="90" wrapText="1"/>
    </xf>
    <xf numFmtId="165" fontId="0" fillId="9" borderId="3" xfId="0" applyNumberFormat="1" applyFill="1" applyBorder="1" applyAlignment="1"/>
    <xf numFmtId="165" fontId="0" fillId="9" borderId="17" xfId="0" applyNumberFormat="1" applyFill="1" applyBorder="1" applyAlignment="1"/>
    <xf numFmtId="0" fontId="3" fillId="0" borderId="0" xfId="0" applyFont="1" applyAlignment="1">
      <alignment horizontal="right" vertical="center"/>
    </xf>
    <xf numFmtId="0" fontId="1" fillId="10" borderId="0" xfId="0" applyFont="1" applyFill="1" applyAlignment="1">
      <alignment horizontal="right" vertical="center"/>
    </xf>
    <xf numFmtId="0" fontId="10" fillId="10" borderId="0" xfId="0" applyFont="1" applyFill="1" applyAlignment="1">
      <alignment horizontal="right"/>
    </xf>
    <xf numFmtId="0" fontId="6" fillId="10" borderId="0" xfId="0" applyFont="1" applyFill="1" applyAlignment="1">
      <alignment horizontal="right" vertical="center"/>
    </xf>
    <xf numFmtId="0" fontId="8" fillId="10" borderId="0" xfId="0" applyFont="1" applyFill="1" applyAlignment="1"/>
    <xf numFmtId="3" fontId="8" fillId="0" borderId="17" xfId="0" applyNumberFormat="1" applyFont="1" applyBorder="1" applyAlignment="1">
      <alignment horizontal="center"/>
    </xf>
    <xf numFmtId="3" fontId="8" fillId="0" borderId="15" xfId="0" applyNumberFormat="1" applyFont="1" applyBorder="1" applyAlignment="1">
      <alignment horizontal="center"/>
    </xf>
    <xf numFmtId="3" fontId="6" fillId="0" borderId="47" xfId="0" applyNumberFormat="1" applyFont="1" applyBorder="1" applyAlignment="1">
      <alignment horizontal="center" vertical="center" wrapText="1"/>
    </xf>
    <xf numFmtId="0" fontId="7" fillId="0" borderId="3" xfId="0" applyFont="1" applyFill="1" applyBorder="1" applyAlignment="1">
      <alignment horizontal="right" vertical="center" wrapText="1"/>
    </xf>
    <xf numFmtId="0" fontId="7" fillId="0" borderId="20" xfId="0" applyFont="1" applyFill="1" applyBorder="1" applyAlignment="1">
      <alignment horizontal="right" vertical="center" wrapText="1"/>
    </xf>
    <xf numFmtId="0" fontId="8" fillId="0" borderId="20" xfId="0" applyFont="1" applyBorder="1" applyAlignment="1">
      <alignment vertical="center"/>
    </xf>
    <xf numFmtId="0" fontId="9" fillId="0" borderId="49" xfId="0" applyFont="1" applyBorder="1" applyAlignment="1">
      <alignment horizontal="center" vertical="center"/>
    </xf>
    <xf numFmtId="165" fontId="2" fillId="0" borderId="3" xfId="0" applyNumberFormat="1" applyFont="1" applyBorder="1" applyAlignment="1"/>
    <xf numFmtId="0" fontId="0" fillId="0" borderId="0" xfId="0" applyFont="1" applyAlignment="1">
      <alignment horizontal="right" wrapText="1"/>
    </xf>
    <xf numFmtId="0" fontId="39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40" fillId="0" borderId="0" xfId="0" applyFont="1" applyAlignment="1">
      <alignment horizontal="center"/>
    </xf>
    <xf numFmtId="0" fontId="22" fillId="9" borderId="3" xfId="0" applyFont="1" applyFill="1" applyBorder="1" applyAlignment="1"/>
    <xf numFmtId="165" fontId="2" fillId="9" borderId="3" xfId="0" applyNumberFormat="1" applyFont="1" applyFill="1" applyBorder="1" applyAlignment="1"/>
    <xf numFmtId="0" fontId="0" fillId="0" borderId="19" xfId="0" applyBorder="1" applyAlignment="1"/>
    <xf numFmtId="0" fontId="0" fillId="0" borderId="39" xfId="0" applyBorder="1" applyAlignment="1"/>
    <xf numFmtId="0" fontId="14" fillId="9" borderId="3" xfId="0" applyFont="1" applyFill="1" applyBorder="1" applyAlignment="1">
      <alignment horizontal="center"/>
    </xf>
    <xf numFmtId="0" fontId="0" fillId="9" borderId="3" xfId="0" applyFill="1" applyBorder="1" applyAlignment="1"/>
    <xf numFmtId="0" fontId="41" fillId="0" borderId="3" xfId="0" applyFont="1" applyBorder="1" applyAlignment="1"/>
    <xf numFmtId="165" fontId="14" fillId="0" borderId="3" xfId="0" applyNumberFormat="1" applyFont="1" applyBorder="1" applyAlignment="1"/>
    <xf numFmtId="0" fontId="22" fillId="9" borderId="3" xfId="0" applyFont="1" applyFill="1" applyBorder="1" applyAlignment="1">
      <alignment horizontal="center" vertical="center"/>
    </xf>
    <xf numFmtId="0" fontId="52" fillId="9" borderId="3" xfId="0" applyFont="1" applyFill="1" applyBorder="1" applyAlignment="1">
      <alignment horizontal="center" vertical="center"/>
    </xf>
  </cellXfs>
  <cellStyles count="11">
    <cellStyle name="1. jelölőszín" xfId="1" xr:uid="{00000000-0005-0000-0000-000000000000}"/>
    <cellStyle name="2. jelölőszín" xfId="2" xr:uid="{00000000-0005-0000-0000-000001000000}"/>
    <cellStyle name="3. jelölőszín" xfId="3" xr:uid="{00000000-0005-0000-0000-000002000000}"/>
    <cellStyle name="4. jelölőszín" xfId="4" xr:uid="{00000000-0005-0000-0000-000003000000}"/>
    <cellStyle name="5. jelölőszín" xfId="5" xr:uid="{00000000-0005-0000-0000-000004000000}"/>
    <cellStyle name="6. jelölőszín" xfId="6" xr:uid="{00000000-0005-0000-0000-000005000000}"/>
    <cellStyle name="Normál" xfId="0" builtinId="0"/>
    <cellStyle name="Normál_10. köv. tám " xfId="7" xr:uid="{00000000-0005-0000-0000-000007000000}"/>
    <cellStyle name="Normál_7.Felhalmozási kiadások" xfId="8" xr:uid="{00000000-0005-0000-0000-000008000000}"/>
    <cellStyle name="Normál_9.ei. felh. " xfId="9" xr:uid="{00000000-0005-0000-0000-000009000000}"/>
    <cellStyle name="Normál_SEGEDLETEK" xfId="10" xr:uid="{00000000-0005-0000-0000-00000A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CCCCC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1A1A1A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10</xdr:col>
      <xdr:colOff>180975</xdr:colOff>
      <xdr:row>52</xdr:row>
      <xdr:rowOff>85725</xdr:rowOff>
    </xdr:to>
    <xdr:sp macro="" textlink="">
      <xdr:nvSpPr>
        <xdr:cNvPr id="6682" name="Rectangle 2" hidden="1">
          <a:extLst>
            <a:ext uri="{FF2B5EF4-FFF2-40B4-BE49-F238E27FC236}">
              <a16:creationId xmlns:a16="http://schemas.microsoft.com/office/drawing/2014/main" id="{00000000-0008-0000-0300-00001A1A0000}"/>
            </a:ext>
          </a:extLst>
        </xdr:cNvPr>
        <xdr:cNvSpPr>
          <a:spLocks noSelect="1" noChangeArrowheads="1"/>
        </xdr:cNvSpPr>
      </xdr:nvSpPr>
      <xdr:spPr bwMode="auto">
        <a:xfrm>
          <a:off x="371475" y="0"/>
          <a:ext cx="9848850" cy="91344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3"/>
  <sheetViews>
    <sheetView zoomScaleNormal="100" workbookViewId="0">
      <selection activeCell="F8" sqref="F8"/>
    </sheetView>
  </sheetViews>
  <sheetFormatPr defaultColWidth="17.28515625" defaultRowHeight="15" customHeight="1" x14ac:dyDescent="0.2"/>
  <cols>
    <col min="1" max="1" width="6.42578125" style="10" customWidth="1"/>
    <col min="2" max="2" width="7.28515625" style="10" customWidth="1"/>
    <col min="3" max="3" width="56.140625" style="10" customWidth="1"/>
    <col min="4" max="4" width="17.42578125" style="10" customWidth="1"/>
    <col min="5" max="5" width="15.42578125" style="10" customWidth="1"/>
    <col min="6" max="6" width="18.140625" style="10" customWidth="1"/>
    <col min="7" max="7" width="9.140625" style="10" customWidth="1"/>
    <col min="8" max="8" width="64.85546875" style="10" customWidth="1"/>
    <col min="9" max="10" width="9.140625" style="10" customWidth="1"/>
    <col min="11" max="11" width="3.140625" style="10" customWidth="1"/>
    <col min="12" max="12" width="6" style="10" hidden="1" customWidth="1"/>
    <col min="13" max="13" width="9.140625" style="10" hidden="1" customWidth="1"/>
    <col min="14" max="14" width="0.42578125" style="10" customWidth="1"/>
    <col min="15" max="17" width="8" style="10" hidden="1" customWidth="1"/>
    <col min="18" max="26" width="8" style="10" customWidth="1"/>
    <col min="27" max="16384" width="17.28515625" style="10"/>
  </cols>
  <sheetData>
    <row r="1" spans="1:26" s="284" customFormat="1" ht="51.75" customHeight="1" x14ac:dyDescent="0.25">
      <c r="A1" s="388" t="s">
        <v>625</v>
      </c>
      <c r="B1" s="389"/>
      <c r="C1" s="389"/>
      <c r="D1" s="389"/>
      <c r="E1" s="390"/>
      <c r="F1" s="282"/>
      <c r="G1" s="282"/>
      <c r="H1" s="283"/>
      <c r="I1" s="283"/>
      <c r="J1" s="283"/>
      <c r="K1" s="283"/>
      <c r="L1" s="283"/>
      <c r="M1" s="283"/>
      <c r="N1" s="283"/>
      <c r="O1" s="283"/>
      <c r="P1" s="283"/>
      <c r="Q1" s="283"/>
      <c r="R1" s="283"/>
      <c r="S1" s="283"/>
      <c r="T1" s="283"/>
      <c r="U1" s="282"/>
      <c r="V1" s="282"/>
      <c r="W1" s="282"/>
      <c r="X1" s="282"/>
      <c r="Y1" s="282"/>
      <c r="Z1" s="282"/>
    </row>
    <row r="2" spans="1:26" ht="15.75" customHeight="1" x14ac:dyDescent="0.25">
      <c r="B2" s="395" t="s">
        <v>88</v>
      </c>
      <c r="C2" s="396"/>
      <c r="D2" s="396"/>
      <c r="E2" s="8"/>
      <c r="F2" s="8"/>
      <c r="G2" s="8"/>
      <c r="H2"/>
      <c r="I2"/>
      <c r="J2"/>
      <c r="K2"/>
      <c r="L2"/>
      <c r="M2"/>
      <c r="N2"/>
      <c r="O2"/>
      <c r="P2"/>
      <c r="Q2"/>
      <c r="R2"/>
      <c r="S2"/>
      <c r="T2"/>
      <c r="U2" s="8"/>
      <c r="V2" s="8"/>
      <c r="W2" s="8"/>
      <c r="X2" s="8"/>
      <c r="Y2" s="8"/>
      <c r="Z2" s="8"/>
    </row>
    <row r="3" spans="1:26" ht="15.75" customHeight="1" x14ac:dyDescent="0.25">
      <c r="B3" s="395" t="s">
        <v>608</v>
      </c>
      <c r="C3" s="396"/>
      <c r="D3" s="396"/>
      <c r="E3" s="8"/>
      <c r="F3" s="8"/>
      <c r="G3" s="8"/>
      <c r="H3"/>
      <c r="I3"/>
      <c r="J3"/>
      <c r="K3"/>
      <c r="L3"/>
      <c r="M3"/>
      <c r="N3"/>
      <c r="O3"/>
      <c r="P3"/>
      <c r="Q3"/>
      <c r="R3"/>
      <c r="S3"/>
      <c r="T3"/>
      <c r="U3" s="8"/>
      <c r="V3" s="8"/>
      <c r="W3" s="8"/>
      <c r="X3" s="8"/>
      <c r="Y3" s="8"/>
      <c r="Z3" s="8"/>
    </row>
    <row r="4" spans="1:26" ht="15.75" customHeight="1" x14ac:dyDescent="0.25">
      <c r="B4" s="18"/>
      <c r="C4" s="18"/>
      <c r="E4" s="15" t="s">
        <v>124</v>
      </c>
      <c r="F4" s="8"/>
      <c r="G4" s="8"/>
      <c r="H4"/>
      <c r="I4"/>
      <c r="J4"/>
      <c r="K4"/>
      <c r="L4"/>
      <c r="M4"/>
      <c r="N4"/>
      <c r="O4"/>
      <c r="P4"/>
      <c r="Q4"/>
      <c r="R4"/>
      <c r="S4"/>
      <c r="T4"/>
      <c r="U4" s="8"/>
      <c r="V4" s="8"/>
      <c r="W4" s="8"/>
      <c r="X4" s="8"/>
      <c r="Y4" s="8"/>
      <c r="Z4" s="8"/>
    </row>
    <row r="5" spans="1:26" ht="15.75" customHeight="1" x14ac:dyDescent="0.25">
      <c r="A5" s="391" t="s">
        <v>90</v>
      </c>
      <c r="B5" s="382" t="s">
        <v>44</v>
      </c>
      <c r="C5" s="383"/>
      <c r="D5" s="386" t="s">
        <v>45</v>
      </c>
      <c r="E5" s="386" t="s">
        <v>607</v>
      </c>
      <c r="F5" s="8"/>
      <c r="G5" s="8"/>
      <c r="H5"/>
      <c r="I5"/>
      <c r="J5"/>
      <c r="K5"/>
      <c r="L5"/>
      <c r="M5"/>
      <c r="N5"/>
      <c r="O5"/>
      <c r="P5"/>
      <c r="Q5"/>
      <c r="R5"/>
      <c r="S5"/>
      <c r="T5"/>
      <c r="U5" s="8"/>
      <c r="V5" s="8"/>
      <c r="W5" s="8"/>
      <c r="X5" s="8"/>
      <c r="Y5" s="8"/>
      <c r="Z5" s="8"/>
    </row>
    <row r="6" spans="1:26" ht="15.75" customHeight="1" x14ac:dyDescent="0.25">
      <c r="A6" s="392"/>
      <c r="B6" s="384"/>
      <c r="C6" s="385"/>
      <c r="D6" s="387"/>
      <c r="E6" s="387"/>
      <c r="F6" s="8"/>
      <c r="G6" s="8"/>
      <c r="H6"/>
      <c r="I6"/>
      <c r="J6"/>
      <c r="K6"/>
      <c r="L6"/>
      <c r="M6"/>
      <c r="N6"/>
      <c r="O6"/>
      <c r="P6"/>
      <c r="Q6"/>
      <c r="R6"/>
      <c r="S6"/>
      <c r="T6"/>
      <c r="U6" s="8"/>
      <c r="V6" s="8"/>
      <c r="W6" s="8"/>
      <c r="X6" s="8"/>
      <c r="Y6" s="8"/>
      <c r="Z6" s="8"/>
    </row>
    <row r="7" spans="1:26" ht="15.75" customHeight="1" x14ac:dyDescent="0.25">
      <c r="A7" s="19">
        <v>1</v>
      </c>
      <c r="B7" s="170" t="s">
        <v>156</v>
      </c>
      <c r="C7" s="270" t="s">
        <v>157</v>
      </c>
      <c r="D7" s="273" t="s">
        <v>158</v>
      </c>
      <c r="E7" s="273" t="s">
        <v>158</v>
      </c>
      <c r="F7" s="8"/>
      <c r="G7" s="8"/>
      <c r="H7"/>
      <c r="I7"/>
      <c r="J7"/>
      <c r="K7"/>
      <c r="L7"/>
      <c r="M7"/>
      <c r="N7"/>
      <c r="O7"/>
      <c r="P7"/>
      <c r="Q7"/>
      <c r="R7"/>
      <c r="S7"/>
      <c r="T7"/>
      <c r="U7" s="8"/>
      <c r="V7" s="8"/>
      <c r="W7" s="8"/>
      <c r="X7" s="8"/>
      <c r="Y7" s="8"/>
      <c r="Z7" s="8"/>
    </row>
    <row r="8" spans="1:26" ht="15.75" customHeight="1" x14ac:dyDescent="0.25">
      <c r="A8" s="22" t="s">
        <v>91</v>
      </c>
      <c r="B8" s="397" t="s">
        <v>46</v>
      </c>
      <c r="C8" s="394"/>
      <c r="D8" s="140">
        <f>SUM(D9:D13)</f>
        <v>547901230</v>
      </c>
      <c r="E8" s="140">
        <f>SUM(E9:E13)</f>
        <v>610772807</v>
      </c>
      <c r="F8" s="8"/>
      <c r="G8" s="8"/>
      <c r="H8"/>
      <c r="I8"/>
      <c r="J8"/>
      <c r="K8"/>
      <c r="L8"/>
      <c r="M8"/>
      <c r="N8"/>
      <c r="O8"/>
      <c r="P8"/>
      <c r="Q8"/>
      <c r="R8"/>
      <c r="S8"/>
      <c r="T8"/>
      <c r="U8" s="8"/>
      <c r="V8" s="8"/>
      <c r="W8" s="8"/>
      <c r="X8" s="8"/>
      <c r="Y8" s="8"/>
      <c r="Z8" s="8"/>
    </row>
    <row r="9" spans="1:26" ht="15.75" customHeight="1" x14ac:dyDescent="0.25">
      <c r="A9" s="24" t="s">
        <v>92</v>
      </c>
      <c r="B9" s="25" t="s">
        <v>47</v>
      </c>
      <c r="C9" s="26" t="s">
        <v>48</v>
      </c>
      <c r="D9" s="139">
        <v>165321339</v>
      </c>
      <c r="E9" s="139">
        <v>181491699</v>
      </c>
      <c r="F9" s="8"/>
      <c r="G9" s="8"/>
      <c r="H9"/>
      <c r="I9"/>
      <c r="J9"/>
      <c r="K9"/>
      <c r="L9"/>
      <c r="M9"/>
      <c r="N9"/>
      <c r="O9"/>
      <c r="P9"/>
      <c r="Q9"/>
      <c r="R9"/>
      <c r="S9"/>
      <c r="T9"/>
      <c r="U9" s="8"/>
      <c r="V9" s="8"/>
      <c r="W9" s="8"/>
      <c r="X9" s="8"/>
      <c r="Y9" s="8"/>
      <c r="Z9" s="8"/>
    </row>
    <row r="10" spans="1:26" ht="15.75" customHeight="1" x14ac:dyDescent="0.25">
      <c r="A10" s="24" t="s">
        <v>93</v>
      </c>
      <c r="B10" s="25" t="s">
        <v>49</v>
      </c>
      <c r="C10" s="26" t="s">
        <v>50</v>
      </c>
      <c r="D10" s="139">
        <v>88000000</v>
      </c>
      <c r="E10" s="139">
        <v>85500000</v>
      </c>
      <c r="F10" s="8"/>
      <c r="G10" s="8"/>
      <c r="H10"/>
      <c r="I10"/>
      <c r="J10"/>
      <c r="K10"/>
      <c r="L10"/>
      <c r="M10"/>
      <c r="N10"/>
      <c r="O10"/>
      <c r="P10"/>
      <c r="Q10"/>
      <c r="R10"/>
      <c r="S10"/>
      <c r="T10"/>
      <c r="U10" s="8"/>
      <c r="V10" s="8"/>
      <c r="W10" s="8"/>
      <c r="X10" s="8"/>
      <c r="Y10" s="8"/>
      <c r="Z10" s="8"/>
    </row>
    <row r="11" spans="1:26" ht="15.75" customHeight="1" x14ac:dyDescent="0.25">
      <c r="A11" s="24" t="s">
        <v>94</v>
      </c>
      <c r="B11" s="25" t="s">
        <v>51</v>
      </c>
      <c r="C11" s="26" t="s">
        <v>52</v>
      </c>
      <c r="D11" s="139">
        <v>183050000</v>
      </c>
      <c r="E11" s="139">
        <v>190392767</v>
      </c>
      <c r="F11" s="8"/>
      <c r="G11" s="8"/>
      <c r="H11"/>
      <c r="I11"/>
      <c r="J11"/>
      <c r="K11"/>
      <c r="L11"/>
      <c r="M11"/>
      <c r="N11"/>
      <c r="O11"/>
      <c r="P11"/>
      <c r="Q11"/>
      <c r="R11"/>
      <c r="S11"/>
      <c r="T11"/>
      <c r="U11" s="8"/>
      <c r="V11" s="8"/>
      <c r="W11" s="8"/>
      <c r="X11" s="8"/>
      <c r="Y11" s="8"/>
      <c r="Z11" s="8"/>
    </row>
    <row r="12" spans="1:26" ht="15.75" customHeight="1" x14ac:dyDescent="0.25">
      <c r="A12" s="24" t="s">
        <v>95</v>
      </c>
      <c r="B12" s="25" t="s">
        <v>51</v>
      </c>
      <c r="C12" s="26" t="s">
        <v>52</v>
      </c>
      <c r="D12" s="139">
        <v>5607886</v>
      </c>
      <c r="E12" s="139">
        <v>7024878</v>
      </c>
      <c r="F12" s="8"/>
      <c r="G12" s="8"/>
      <c r="H12"/>
      <c r="I12"/>
      <c r="J12"/>
      <c r="K12"/>
      <c r="L12"/>
      <c r="M12"/>
      <c r="N12"/>
      <c r="O12"/>
      <c r="P12"/>
      <c r="Q12"/>
      <c r="R12"/>
      <c r="S12"/>
      <c r="T12"/>
      <c r="U12" s="8"/>
      <c r="V12" s="8"/>
      <c r="W12" s="8"/>
      <c r="X12" s="8"/>
      <c r="Y12" s="8"/>
      <c r="Z12" s="8"/>
    </row>
    <row r="13" spans="1:26" ht="15.75" customHeight="1" x14ac:dyDescent="0.25">
      <c r="A13" s="24">
        <v>6</v>
      </c>
      <c r="B13" s="25" t="s">
        <v>61</v>
      </c>
      <c r="C13" s="26" t="s">
        <v>60</v>
      </c>
      <c r="D13" s="139">
        <v>105922005</v>
      </c>
      <c r="E13" s="139">
        <v>146363463</v>
      </c>
      <c r="F13" s="8"/>
      <c r="G13" s="8"/>
      <c r="H13"/>
      <c r="I13"/>
      <c r="J13"/>
      <c r="K13"/>
      <c r="L13"/>
      <c r="M13"/>
      <c r="N13"/>
      <c r="O13"/>
      <c r="P13"/>
      <c r="Q13"/>
      <c r="R13"/>
      <c r="S13"/>
      <c r="T13"/>
      <c r="U13" s="8"/>
      <c r="V13" s="8"/>
      <c r="W13" s="8"/>
      <c r="X13" s="8"/>
      <c r="Y13" s="8"/>
      <c r="Z13" s="8"/>
    </row>
    <row r="14" spans="1:26" ht="15.75" customHeight="1" x14ac:dyDescent="0.25">
      <c r="A14" s="24">
        <v>7</v>
      </c>
      <c r="B14" s="25" t="s">
        <v>450</v>
      </c>
      <c r="C14" s="26" t="s">
        <v>448</v>
      </c>
      <c r="D14" s="139">
        <v>105922005</v>
      </c>
      <c r="E14" s="139">
        <v>146363463</v>
      </c>
      <c r="F14" s="8"/>
      <c r="G14" s="8"/>
      <c r="H14"/>
      <c r="I14"/>
      <c r="J14"/>
      <c r="K14"/>
      <c r="L14"/>
      <c r="M14"/>
      <c r="N14"/>
      <c r="O14"/>
      <c r="P14"/>
      <c r="Q14"/>
      <c r="R14"/>
      <c r="S14"/>
      <c r="T14"/>
      <c r="U14" s="8"/>
      <c r="V14" s="8"/>
      <c r="W14" s="8"/>
      <c r="X14" s="8"/>
      <c r="Y14" s="8"/>
      <c r="Z14" s="8"/>
    </row>
    <row r="15" spans="1:26" ht="15.75" customHeight="1" x14ac:dyDescent="0.25">
      <c r="A15" s="24">
        <v>8</v>
      </c>
      <c r="B15" s="25"/>
      <c r="C15" s="26"/>
      <c r="D15" s="139"/>
      <c r="E15" s="139"/>
      <c r="F15" s="8"/>
      <c r="G15" s="8"/>
      <c r="H15" s="291"/>
      <c r="I15" s="292"/>
      <c r="J15"/>
      <c r="K15"/>
      <c r="L15"/>
      <c r="M15"/>
      <c r="N15"/>
      <c r="O15"/>
      <c r="P15"/>
      <c r="Q15"/>
      <c r="R15"/>
      <c r="S15"/>
      <c r="T15"/>
      <c r="U15" s="8"/>
      <c r="V15" s="8"/>
      <c r="W15" s="8"/>
      <c r="X15" s="8"/>
      <c r="Y15" s="8"/>
      <c r="Z15" s="8"/>
    </row>
    <row r="16" spans="1:26" ht="15.75" customHeight="1" x14ac:dyDescent="0.25">
      <c r="A16" s="24">
        <v>9</v>
      </c>
      <c r="B16" s="25"/>
      <c r="C16" s="26"/>
      <c r="D16" s="139"/>
      <c r="E16" s="139"/>
      <c r="F16" s="8"/>
      <c r="G16" s="8"/>
      <c r="H16"/>
      <c r="I16"/>
      <c r="J16"/>
      <c r="K16"/>
      <c r="L16"/>
      <c r="M16"/>
      <c r="N16"/>
      <c r="O16"/>
      <c r="P16"/>
      <c r="Q16"/>
      <c r="R16"/>
      <c r="S16"/>
      <c r="T16"/>
      <c r="U16" s="8"/>
      <c r="V16" s="8"/>
      <c r="W16" s="8"/>
      <c r="X16" s="8"/>
      <c r="Y16" s="8"/>
      <c r="Z16" s="8"/>
    </row>
    <row r="17" spans="1:26" ht="15.75" customHeight="1" x14ac:dyDescent="0.25">
      <c r="A17" s="22">
        <v>10</v>
      </c>
      <c r="B17" s="162" t="s">
        <v>53</v>
      </c>
      <c r="C17" s="141"/>
      <c r="D17" s="142">
        <f>SUM(D18:D21)</f>
        <v>478227980</v>
      </c>
      <c r="E17" s="142">
        <f>SUM(E18:E21)</f>
        <v>537515718</v>
      </c>
      <c r="F17" s="8"/>
      <c r="G17" s="8"/>
      <c r="H17"/>
      <c r="I17"/>
      <c r="J17"/>
      <c r="K17"/>
      <c r="L17"/>
      <c r="M17"/>
      <c r="N17"/>
      <c r="O17"/>
      <c r="P17"/>
      <c r="Q17"/>
      <c r="R17"/>
      <c r="S17"/>
      <c r="T17"/>
      <c r="U17" s="8"/>
      <c r="V17" s="8"/>
      <c r="W17" s="8"/>
      <c r="X17" s="8"/>
      <c r="Y17" s="8"/>
      <c r="Z17" s="8"/>
    </row>
    <row r="18" spans="1:26" ht="15.75" customHeight="1" x14ac:dyDescent="0.25">
      <c r="A18" s="24">
        <v>11</v>
      </c>
      <c r="B18" s="25" t="s">
        <v>54</v>
      </c>
      <c r="C18" s="31" t="s">
        <v>55</v>
      </c>
      <c r="D18" s="139">
        <v>40200000</v>
      </c>
      <c r="E18" s="139">
        <v>106830505</v>
      </c>
      <c r="F18" s="8"/>
      <c r="G18" s="8"/>
      <c r="H18"/>
      <c r="I18"/>
      <c r="J18"/>
      <c r="K18"/>
      <c r="L18"/>
      <c r="M18"/>
      <c r="N18"/>
      <c r="O18"/>
      <c r="P18"/>
      <c r="Q18"/>
      <c r="R18"/>
      <c r="S18"/>
      <c r="T18"/>
      <c r="U18" s="8"/>
      <c r="V18" s="8"/>
      <c r="W18" s="8"/>
      <c r="X18" s="8"/>
      <c r="Y18" s="8"/>
      <c r="Z18" s="8"/>
    </row>
    <row r="19" spans="1:26" ht="15.75" customHeight="1" x14ac:dyDescent="0.25">
      <c r="A19" s="24">
        <v>12</v>
      </c>
      <c r="B19" s="25" t="s">
        <v>56</v>
      </c>
      <c r="C19" s="26" t="s">
        <v>57</v>
      </c>
      <c r="D19" s="139">
        <v>65000000</v>
      </c>
      <c r="E19" s="139">
        <v>65000000</v>
      </c>
      <c r="F19" s="8"/>
      <c r="G19" s="8"/>
      <c r="H19"/>
      <c r="I19"/>
      <c r="J19"/>
      <c r="K19"/>
      <c r="L19"/>
      <c r="M19"/>
      <c r="N19"/>
      <c r="O19"/>
      <c r="P19"/>
      <c r="Q19"/>
      <c r="R19"/>
      <c r="S19"/>
      <c r="T19"/>
      <c r="U19" s="8"/>
      <c r="V19" s="8"/>
      <c r="W19" s="8"/>
      <c r="X19" s="8"/>
      <c r="Y19" s="8"/>
      <c r="Z19" s="8"/>
    </row>
    <row r="20" spans="1:26" ht="15.75" customHeight="1" x14ac:dyDescent="0.25">
      <c r="A20" s="24">
        <v>13</v>
      </c>
      <c r="B20" s="25" t="s">
        <v>58</v>
      </c>
      <c r="C20" s="26" t="s">
        <v>455</v>
      </c>
      <c r="D20" s="139">
        <v>86100000</v>
      </c>
      <c r="E20" s="139">
        <v>78757233</v>
      </c>
      <c r="F20" s="8"/>
      <c r="G20" s="8"/>
      <c r="H20"/>
      <c r="I20"/>
      <c r="J20"/>
      <c r="K20"/>
      <c r="L20"/>
      <c r="M20"/>
      <c r="N20"/>
      <c r="O20"/>
      <c r="P20"/>
      <c r="Q20"/>
      <c r="R20"/>
      <c r="S20"/>
      <c r="T20"/>
      <c r="U20" s="8"/>
      <c r="V20" s="8"/>
      <c r="W20" s="8"/>
      <c r="X20" s="8"/>
      <c r="Y20" s="8"/>
      <c r="Z20" s="8"/>
    </row>
    <row r="21" spans="1:26" ht="15.75" customHeight="1" x14ac:dyDescent="0.25">
      <c r="A21" s="24">
        <v>14</v>
      </c>
      <c r="B21" s="28" t="s">
        <v>61</v>
      </c>
      <c r="C21" s="28" t="s">
        <v>60</v>
      </c>
      <c r="D21" s="138">
        <v>286927980</v>
      </c>
      <c r="E21" s="138">
        <v>286927980</v>
      </c>
      <c r="F21" s="8"/>
      <c r="G21" s="8"/>
      <c r="H21"/>
      <c r="I21"/>
      <c r="J21"/>
      <c r="K21"/>
      <c r="L21"/>
      <c r="M21"/>
      <c r="N21"/>
      <c r="O21"/>
      <c r="P21"/>
      <c r="Q21"/>
      <c r="R21"/>
      <c r="S21"/>
      <c r="T21"/>
      <c r="U21" s="8"/>
      <c r="V21" s="8"/>
      <c r="W21" s="8"/>
      <c r="X21" s="8"/>
      <c r="Y21" s="8"/>
      <c r="Z21" s="8"/>
    </row>
    <row r="22" spans="1:26" ht="15.75" customHeight="1" x14ac:dyDescent="0.25">
      <c r="A22" s="22">
        <v>15</v>
      </c>
      <c r="B22" s="136"/>
      <c r="C22" s="137" t="s">
        <v>451</v>
      </c>
      <c r="D22" s="139">
        <v>286927980</v>
      </c>
      <c r="E22" s="139">
        <v>286927980</v>
      </c>
      <c r="F22" s="8"/>
      <c r="G22" s="8"/>
      <c r="H22"/>
      <c r="I22"/>
      <c r="J22"/>
      <c r="K22"/>
      <c r="L22"/>
      <c r="M22"/>
      <c r="N22"/>
      <c r="O22"/>
      <c r="P22"/>
      <c r="Q22"/>
      <c r="R22"/>
      <c r="S22"/>
      <c r="T22"/>
      <c r="U22" s="8"/>
      <c r="V22" s="8"/>
      <c r="W22" s="8"/>
      <c r="X22" s="8"/>
      <c r="Y22" s="8"/>
      <c r="Z22" s="8"/>
    </row>
    <row r="23" spans="1:26" ht="15.75" customHeight="1" x14ac:dyDescent="0.25">
      <c r="A23" s="24">
        <v>16</v>
      </c>
      <c r="B23" s="25"/>
      <c r="C23" s="26"/>
      <c r="D23" s="139"/>
      <c r="E23" s="139"/>
      <c r="F23" s="8"/>
      <c r="G23" s="8"/>
      <c r="H23"/>
      <c r="I23"/>
      <c r="J23"/>
      <c r="K23"/>
      <c r="L23"/>
      <c r="M23"/>
      <c r="N23"/>
      <c r="O23"/>
      <c r="P23"/>
      <c r="Q23"/>
      <c r="R23"/>
      <c r="S23"/>
      <c r="T23"/>
      <c r="U23" s="8"/>
      <c r="V23" s="8"/>
      <c r="W23" s="8"/>
      <c r="X23" s="8"/>
      <c r="Y23" s="8"/>
      <c r="Z23" s="8"/>
    </row>
    <row r="24" spans="1:26" ht="15.75" customHeight="1" x14ac:dyDescent="0.25">
      <c r="A24" s="24">
        <v>17</v>
      </c>
      <c r="B24" s="25"/>
      <c r="C24" s="26"/>
      <c r="D24" s="139"/>
      <c r="E24" s="139"/>
      <c r="F24" s="8"/>
      <c r="G24" s="8"/>
      <c r="H24"/>
      <c r="I24"/>
      <c r="J24"/>
      <c r="K24"/>
      <c r="L24"/>
      <c r="M24"/>
      <c r="N24"/>
      <c r="O24"/>
      <c r="P24"/>
      <c r="Q24"/>
      <c r="R24"/>
      <c r="S24"/>
      <c r="T24"/>
      <c r="U24" s="8"/>
      <c r="V24" s="8"/>
      <c r="W24" s="8"/>
      <c r="X24" s="8"/>
      <c r="Y24" s="8"/>
      <c r="Z24" s="8"/>
    </row>
    <row r="25" spans="1:26" ht="15.75" customHeight="1" x14ac:dyDescent="0.25">
      <c r="A25" s="22">
        <v>18</v>
      </c>
      <c r="B25" s="162" t="s">
        <v>453</v>
      </c>
      <c r="C25" s="141"/>
      <c r="D25" s="142">
        <f>SUM(D8+D17)</f>
        <v>1026129210</v>
      </c>
      <c r="E25" s="142">
        <f>SUM(E8+E17)</f>
        <v>1148288525</v>
      </c>
      <c r="F25" s="8"/>
      <c r="G25" s="8"/>
      <c r="H25"/>
      <c r="I25"/>
      <c r="J25"/>
      <c r="K25"/>
      <c r="L25"/>
      <c r="M25"/>
      <c r="N25"/>
      <c r="O25"/>
      <c r="P25"/>
      <c r="Q25"/>
      <c r="R25"/>
      <c r="S25"/>
      <c r="T25"/>
      <c r="U25" s="8"/>
      <c r="V25" s="8"/>
      <c r="W25" s="8"/>
      <c r="X25" s="8"/>
      <c r="Y25" s="8"/>
      <c r="Z25" s="8"/>
    </row>
    <row r="26" spans="1:26" ht="15.75" customHeight="1" x14ac:dyDescent="0.25">
      <c r="A26" s="24">
        <v>19</v>
      </c>
      <c r="B26" s="32"/>
      <c r="C26" s="32"/>
      <c r="D26" s="33"/>
      <c r="E26" s="33"/>
      <c r="F26" s="8"/>
      <c r="G26" s="8"/>
      <c r="H26"/>
      <c r="I26"/>
      <c r="J26"/>
      <c r="K26"/>
      <c r="L26"/>
      <c r="M26"/>
      <c r="N26"/>
      <c r="O26"/>
      <c r="P26"/>
      <c r="Q26"/>
      <c r="R26"/>
      <c r="S26"/>
      <c r="T26"/>
      <c r="U26" s="8"/>
      <c r="V26" s="8"/>
      <c r="W26" s="8"/>
      <c r="X26" s="8"/>
      <c r="Y26" s="8"/>
      <c r="Z26" s="8"/>
    </row>
    <row r="27" spans="1:26" ht="15.75" customHeight="1" x14ac:dyDescent="0.25">
      <c r="A27" s="22">
        <v>20</v>
      </c>
      <c r="B27" s="393" t="s">
        <v>63</v>
      </c>
      <c r="C27" s="394"/>
      <c r="D27" s="143">
        <f>SUM(D28:D34)</f>
        <v>547901230</v>
      </c>
      <c r="E27" s="143">
        <f>SUM(E28:E34)</f>
        <v>610772807</v>
      </c>
      <c r="F27" s="8"/>
      <c r="G27" s="8"/>
      <c r="H27"/>
      <c r="I27"/>
      <c r="J27"/>
      <c r="K27"/>
      <c r="L27"/>
      <c r="M27"/>
      <c r="N27"/>
      <c r="O27"/>
      <c r="P27"/>
      <c r="Q27"/>
      <c r="R27"/>
      <c r="S27"/>
      <c r="T27"/>
      <c r="U27" s="8"/>
      <c r="V27" s="8"/>
      <c r="W27" s="8"/>
      <c r="X27" s="8"/>
      <c r="Y27" s="8"/>
      <c r="Z27" s="8"/>
    </row>
    <row r="28" spans="1:26" ht="15.75" customHeight="1" x14ac:dyDescent="0.25">
      <c r="A28" s="24">
        <v>21</v>
      </c>
      <c r="B28" s="25" t="s">
        <v>64</v>
      </c>
      <c r="C28" s="26" t="s">
        <v>65</v>
      </c>
      <c r="D28" s="27">
        <v>203776560</v>
      </c>
      <c r="E28" s="27">
        <v>204963700</v>
      </c>
      <c r="F28" s="8"/>
      <c r="G28" s="8"/>
      <c r="H28"/>
      <c r="I28"/>
      <c r="J28"/>
      <c r="K28"/>
      <c r="L28"/>
      <c r="M28"/>
      <c r="N28"/>
      <c r="O28"/>
      <c r="P28"/>
      <c r="Q28"/>
      <c r="R28"/>
      <c r="S28"/>
      <c r="T28"/>
      <c r="U28" s="8"/>
      <c r="V28" s="8"/>
      <c r="W28" s="8"/>
      <c r="X28" s="8"/>
      <c r="Y28" s="8"/>
      <c r="Z28" s="8"/>
    </row>
    <row r="29" spans="1:26" ht="15.75" customHeight="1" x14ac:dyDescent="0.25">
      <c r="A29" s="24">
        <v>22</v>
      </c>
      <c r="B29" s="25" t="s">
        <v>66</v>
      </c>
      <c r="C29" s="31" t="s">
        <v>67</v>
      </c>
      <c r="D29" s="27">
        <v>37200462</v>
      </c>
      <c r="E29" s="27">
        <v>37200462</v>
      </c>
      <c r="F29" s="8"/>
      <c r="G29" s="8"/>
      <c r="H29"/>
      <c r="I29"/>
      <c r="J29"/>
      <c r="K29"/>
      <c r="L29"/>
      <c r="M29"/>
      <c r="N29"/>
      <c r="O29"/>
      <c r="P29"/>
      <c r="Q29"/>
      <c r="R29"/>
      <c r="S29"/>
      <c r="T29"/>
      <c r="U29" s="8"/>
      <c r="V29" s="8"/>
      <c r="W29" s="8"/>
      <c r="X29" s="8"/>
      <c r="Y29" s="8"/>
      <c r="Z29" s="8"/>
    </row>
    <row r="30" spans="1:26" ht="15.75" customHeight="1" x14ac:dyDescent="0.25">
      <c r="A30" s="24">
        <v>23</v>
      </c>
      <c r="B30" s="25" t="s">
        <v>68</v>
      </c>
      <c r="C30" s="26" t="s">
        <v>69</v>
      </c>
      <c r="D30" s="27">
        <v>239483500</v>
      </c>
      <c r="E30" s="27">
        <v>257432795</v>
      </c>
      <c r="F30" s="84"/>
      <c r="G30" s="8"/>
      <c r="H30"/>
      <c r="I30"/>
      <c r="J30"/>
      <c r="K30"/>
      <c r="L30"/>
      <c r="M30"/>
      <c r="N30"/>
      <c r="O30"/>
      <c r="P30"/>
      <c r="Q30"/>
      <c r="R30"/>
      <c r="S30"/>
      <c r="T30"/>
      <c r="U30" s="8"/>
      <c r="V30" s="8"/>
      <c r="W30" s="8"/>
      <c r="X30" s="8"/>
      <c r="Y30" s="8"/>
      <c r="Z30" s="8"/>
    </row>
    <row r="31" spans="1:26" ht="15.75" customHeight="1" x14ac:dyDescent="0.25">
      <c r="A31" s="24">
        <v>24</v>
      </c>
      <c r="B31" s="25" t="s">
        <v>70</v>
      </c>
      <c r="C31" s="26" t="s">
        <v>71</v>
      </c>
      <c r="D31" s="27">
        <v>5087800</v>
      </c>
      <c r="E31" s="27">
        <v>5087800</v>
      </c>
      <c r="F31" s="231"/>
      <c r="G31" s="8"/>
      <c r="H31"/>
      <c r="I31"/>
      <c r="J31"/>
      <c r="K31"/>
      <c r="L31"/>
      <c r="M31"/>
      <c r="N31"/>
      <c r="O31"/>
      <c r="P31"/>
      <c r="Q31"/>
      <c r="R31"/>
      <c r="S31"/>
      <c r="T31"/>
      <c r="U31" s="8"/>
      <c r="V31" s="8"/>
      <c r="W31" s="8"/>
      <c r="X31" s="8"/>
      <c r="Y31" s="8"/>
      <c r="Z31" s="8"/>
    </row>
    <row r="32" spans="1:26" ht="15.75" customHeight="1" x14ac:dyDescent="0.25">
      <c r="A32" s="24">
        <v>25</v>
      </c>
      <c r="B32" s="25" t="s">
        <v>72</v>
      </c>
      <c r="C32" s="26" t="s">
        <v>73</v>
      </c>
      <c r="D32" s="27">
        <v>5070000</v>
      </c>
      <c r="E32" s="27">
        <v>5070000</v>
      </c>
      <c r="F32" s="256"/>
      <c r="G32" s="8"/>
      <c r="H32"/>
      <c r="I32"/>
      <c r="J32"/>
      <c r="K32"/>
      <c r="L32"/>
      <c r="M32"/>
      <c r="N32"/>
      <c r="O32"/>
      <c r="P32"/>
      <c r="Q32"/>
      <c r="R32"/>
      <c r="S32"/>
      <c r="T32"/>
      <c r="U32" s="8"/>
      <c r="V32" s="8"/>
      <c r="W32" s="8"/>
      <c r="X32" s="8"/>
      <c r="Y32" s="8"/>
      <c r="Z32" s="8"/>
    </row>
    <row r="33" spans="1:26" ht="15.75" customHeight="1" x14ac:dyDescent="0.25">
      <c r="A33" s="24">
        <v>26</v>
      </c>
      <c r="B33" s="25" t="s">
        <v>72</v>
      </c>
      <c r="C33" s="26" t="s">
        <v>452</v>
      </c>
      <c r="D33" s="163">
        <v>52444815</v>
      </c>
      <c r="E33" s="163">
        <v>96179957</v>
      </c>
      <c r="F33" s="8"/>
      <c r="G33" s="8"/>
      <c r="H33"/>
      <c r="I33"/>
      <c r="J33"/>
      <c r="K33"/>
      <c r="L33"/>
      <c r="M33"/>
      <c r="N33"/>
      <c r="O33"/>
      <c r="P33"/>
      <c r="Q33"/>
      <c r="R33"/>
      <c r="S33"/>
      <c r="T33"/>
      <c r="U33" s="8"/>
      <c r="V33" s="8"/>
      <c r="W33" s="8"/>
      <c r="X33" s="8"/>
      <c r="Y33" s="8"/>
      <c r="Z33" s="8"/>
    </row>
    <row r="34" spans="1:26" ht="15.75" customHeight="1" x14ac:dyDescent="0.25">
      <c r="A34" s="24">
        <v>27</v>
      </c>
      <c r="B34" s="25" t="s">
        <v>82</v>
      </c>
      <c r="C34" s="31" t="s">
        <v>81</v>
      </c>
      <c r="D34" s="27">
        <v>4838093</v>
      </c>
      <c r="E34" s="27">
        <v>4838093</v>
      </c>
      <c r="F34" s="231"/>
      <c r="G34" s="231"/>
      <c r="H34"/>
      <c r="I34"/>
      <c r="J34"/>
      <c r="K34"/>
      <c r="L34"/>
      <c r="M34"/>
      <c r="N34"/>
      <c r="O34"/>
      <c r="P34"/>
      <c r="Q34"/>
      <c r="R34"/>
      <c r="S34"/>
      <c r="T34"/>
      <c r="U34" s="8"/>
      <c r="V34" s="8"/>
      <c r="W34" s="8"/>
      <c r="X34" s="8"/>
      <c r="Y34" s="8"/>
      <c r="Z34" s="8"/>
    </row>
    <row r="35" spans="1:26" ht="15.75" customHeight="1" x14ac:dyDescent="0.25">
      <c r="A35" s="22">
        <v>28</v>
      </c>
      <c r="B35" s="144" t="s">
        <v>74</v>
      </c>
      <c r="C35" s="145"/>
      <c r="D35" s="143">
        <f>SUM(D36:D38)</f>
        <v>478227980</v>
      </c>
      <c r="E35" s="143">
        <f>SUM(E36:E38)</f>
        <v>537515718</v>
      </c>
      <c r="F35" s="8"/>
      <c r="G35" s="8"/>
      <c r="H35"/>
      <c r="I35"/>
      <c r="J35"/>
      <c r="K35"/>
      <c r="L35"/>
      <c r="M35"/>
      <c r="N35"/>
      <c r="O35"/>
      <c r="P35"/>
      <c r="Q35"/>
      <c r="R35"/>
      <c r="S35"/>
      <c r="T35"/>
      <c r="U35" s="8"/>
      <c r="V35" s="8"/>
      <c r="W35" s="8"/>
      <c r="X35" s="8"/>
      <c r="Y35" s="8"/>
      <c r="Z35" s="8"/>
    </row>
    <row r="36" spans="1:26" ht="15.75" customHeight="1" x14ac:dyDescent="0.25">
      <c r="A36" s="24">
        <v>29</v>
      </c>
      <c r="B36" s="36" t="s">
        <v>75</v>
      </c>
      <c r="C36" s="26" t="s">
        <v>76</v>
      </c>
      <c r="D36" s="27">
        <v>30438000</v>
      </c>
      <c r="E36" s="27">
        <v>30438000</v>
      </c>
      <c r="F36" s="235"/>
      <c r="G36" s="8"/>
      <c r="H36"/>
      <c r="I36"/>
      <c r="J36"/>
      <c r="K36"/>
      <c r="L36"/>
      <c r="M36"/>
      <c r="N36"/>
      <c r="O36"/>
      <c r="P36"/>
      <c r="Q36"/>
      <c r="R36"/>
      <c r="S36"/>
      <c r="T36"/>
      <c r="U36" s="8"/>
      <c r="V36" s="8"/>
      <c r="W36" s="8"/>
      <c r="X36" s="8"/>
      <c r="Y36" s="8"/>
      <c r="Z36" s="8"/>
    </row>
    <row r="37" spans="1:26" ht="15.75" customHeight="1" x14ac:dyDescent="0.25">
      <c r="A37" s="24">
        <v>30</v>
      </c>
      <c r="B37" s="36" t="s">
        <v>77</v>
      </c>
      <c r="C37" s="26" t="s">
        <v>78</v>
      </c>
      <c r="D37" s="27">
        <v>447789980</v>
      </c>
      <c r="E37" s="27">
        <v>507077718</v>
      </c>
      <c r="F37" s="8"/>
      <c r="G37" s="8"/>
      <c r="H37"/>
      <c r="I37"/>
      <c r="J37"/>
      <c r="K37"/>
      <c r="L37"/>
      <c r="M37"/>
      <c r="N37"/>
      <c r="O37"/>
      <c r="P37"/>
      <c r="Q37"/>
      <c r="R37"/>
      <c r="S37"/>
      <c r="T37"/>
      <c r="U37" s="8"/>
      <c r="V37" s="8"/>
      <c r="W37" s="8"/>
      <c r="X37" s="8"/>
      <c r="Y37" s="8"/>
      <c r="Z37" s="8"/>
    </row>
    <row r="38" spans="1:26" ht="15.75" customHeight="1" x14ac:dyDescent="0.25">
      <c r="A38" s="24">
        <v>31</v>
      </c>
      <c r="B38" s="25" t="s">
        <v>79</v>
      </c>
      <c r="C38" s="31" t="s">
        <v>80</v>
      </c>
      <c r="D38" s="27"/>
      <c r="E38" s="27"/>
      <c r="F38" s="8"/>
      <c r="G38" s="8"/>
      <c r="H38"/>
      <c r="I38"/>
      <c r="J38"/>
      <c r="K38"/>
      <c r="L38"/>
      <c r="M38"/>
      <c r="N38"/>
      <c r="O38"/>
      <c r="P38"/>
      <c r="Q38"/>
      <c r="R38"/>
      <c r="S38"/>
      <c r="T38"/>
      <c r="U38" s="8"/>
      <c r="V38" s="8"/>
      <c r="W38" s="8"/>
      <c r="X38" s="8"/>
      <c r="Y38" s="8"/>
      <c r="Z38" s="8"/>
    </row>
    <row r="39" spans="1:26" ht="15.75" customHeight="1" x14ac:dyDescent="0.25">
      <c r="A39" s="24">
        <v>32</v>
      </c>
      <c r="B39" s="25"/>
      <c r="C39" s="31"/>
      <c r="D39" s="27"/>
      <c r="E39" s="27"/>
      <c r="F39" s="8"/>
      <c r="G39" s="8"/>
      <c r="H39"/>
      <c r="I39"/>
      <c r="J39"/>
      <c r="K39"/>
      <c r="L39"/>
      <c r="M39"/>
      <c r="N39"/>
      <c r="O39"/>
      <c r="P39"/>
      <c r="Q39"/>
      <c r="R39"/>
      <c r="S39"/>
      <c r="T39"/>
      <c r="U39" s="8"/>
      <c r="V39" s="8"/>
      <c r="W39" s="8"/>
      <c r="X39" s="8"/>
      <c r="Y39" s="8"/>
      <c r="Z39" s="8"/>
    </row>
    <row r="40" spans="1:26" ht="15.75" customHeight="1" x14ac:dyDescent="0.25">
      <c r="A40" s="22">
        <v>33</v>
      </c>
      <c r="B40" s="28" t="s">
        <v>81</v>
      </c>
      <c r="C40" s="31"/>
      <c r="D40" s="30">
        <f>SUM(D41)</f>
        <v>0</v>
      </c>
      <c r="E40" s="30"/>
      <c r="F40" s="8"/>
      <c r="G40" s="8"/>
      <c r="H40"/>
      <c r="I40"/>
      <c r="J40"/>
      <c r="K40"/>
      <c r="L40"/>
      <c r="M40"/>
      <c r="N40"/>
      <c r="O40"/>
      <c r="P40"/>
      <c r="Q40"/>
      <c r="R40"/>
      <c r="S40"/>
      <c r="T40"/>
      <c r="U40" s="8"/>
      <c r="V40" s="8"/>
      <c r="W40" s="8"/>
      <c r="X40" s="8"/>
      <c r="Y40" s="8"/>
      <c r="Z40" s="8"/>
    </row>
    <row r="41" spans="1:26" ht="15.75" customHeight="1" x14ac:dyDescent="0.25">
      <c r="A41" s="24">
        <v>34</v>
      </c>
      <c r="B41" s="25" t="s">
        <v>82</v>
      </c>
      <c r="C41" s="31" t="s">
        <v>81</v>
      </c>
      <c r="D41" s="27"/>
      <c r="E41" s="27"/>
      <c r="F41" s="8"/>
      <c r="G41" s="8"/>
      <c r="H41"/>
      <c r="I41"/>
      <c r="J41"/>
      <c r="K41"/>
      <c r="L41"/>
      <c r="M41"/>
      <c r="N41"/>
      <c r="O41"/>
      <c r="P41"/>
      <c r="Q41"/>
      <c r="R41"/>
      <c r="S41"/>
      <c r="T41"/>
      <c r="U41" s="8"/>
      <c r="V41" s="8"/>
      <c r="W41" s="8"/>
      <c r="X41" s="8"/>
      <c r="Y41" s="8"/>
      <c r="Z41" s="8"/>
    </row>
    <row r="42" spans="1:26" ht="15.75" customHeight="1" x14ac:dyDescent="0.25">
      <c r="A42" s="24">
        <v>35</v>
      </c>
      <c r="B42" s="25"/>
      <c r="C42" s="31"/>
      <c r="D42" s="27"/>
      <c r="E42" s="27"/>
      <c r="F42" s="8"/>
      <c r="G42" s="8"/>
      <c r="H42"/>
      <c r="I42"/>
      <c r="J42"/>
      <c r="K42"/>
      <c r="L42"/>
      <c r="M42"/>
      <c r="N42"/>
      <c r="O42"/>
      <c r="P42"/>
      <c r="Q42"/>
      <c r="R42"/>
      <c r="S42"/>
      <c r="T42"/>
      <c r="U42" s="8"/>
      <c r="V42" s="8"/>
      <c r="W42" s="8"/>
      <c r="X42" s="8"/>
      <c r="Y42" s="8"/>
      <c r="Z42" s="8"/>
    </row>
    <row r="43" spans="1:26" ht="15.75" customHeight="1" x14ac:dyDescent="0.25">
      <c r="A43" s="22">
        <v>36</v>
      </c>
      <c r="B43" s="162" t="s">
        <v>454</v>
      </c>
      <c r="C43" s="141"/>
      <c r="D43" s="143">
        <f>SUM(D35,D27,D40)</f>
        <v>1026129210</v>
      </c>
      <c r="E43" s="143">
        <f>SUM(E35,E27,E40)</f>
        <v>1148288525</v>
      </c>
      <c r="F43" s="8"/>
      <c r="G43" s="8"/>
      <c r="H43"/>
      <c r="I43"/>
      <c r="J43"/>
      <c r="K43"/>
      <c r="L43"/>
      <c r="M43"/>
      <c r="N43"/>
      <c r="O43"/>
      <c r="P43"/>
      <c r="Q43"/>
      <c r="R43"/>
      <c r="S43"/>
      <c r="T43"/>
      <c r="U43" s="8"/>
      <c r="V43" s="8"/>
      <c r="W43" s="8"/>
      <c r="X43" s="8"/>
      <c r="Y43" s="8"/>
      <c r="Z43" s="8"/>
    </row>
    <row r="44" spans="1:26" ht="15.75" customHeight="1" x14ac:dyDescent="0.25">
      <c r="B44" s="8"/>
      <c r="C44" s="8"/>
      <c r="D44" s="8"/>
      <c r="E44" s="8"/>
      <c r="F44" s="8"/>
      <c r="G44" s="8"/>
      <c r="H44"/>
      <c r="I44"/>
      <c r="J44"/>
      <c r="K44"/>
      <c r="L44"/>
      <c r="M44"/>
      <c r="N44"/>
      <c r="O44"/>
      <c r="P44"/>
      <c r="Q44"/>
      <c r="R44"/>
      <c r="S44"/>
      <c r="T44"/>
      <c r="U44" s="8"/>
      <c r="V44" s="8"/>
      <c r="W44" s="8"/>
      <c r="X44" s="8"/>
      <c r="Y44" s="8"/>
      <c r="Z44" s="8"/>
    </row>
    <row r="45" spans="1:26" ht="15.75" customHeight="1" x14ac:dyDescent="0.25">
      <c r="B45" s="8"/>
      <c r="C45" s="8"/>
      <c r="D45" s="8"/>
      <c r="E45" s="8"/>
      <c r="F45" s="8"/>
      <c r="G45" s="8"/>
      <c r="H45"/>
      <c r="I45"/>
      <c r="J45"/>
      <c r="K45"/>
      <c r="L45"/>
      <c r="M45"/>
      <c r="N45"/>
      <c r="O45"/>
      <c r="P45"/>
      <c r="Q45"/>
      <c r="R45"/>
      <c r="S45"/>
      <c r="T45"/>
      <c r="U45" s="8"/>
      <c r="V45" s="8"/>
      <c r="W45" s="8"/>
      <c r="X45" s="8"/>
      <c r="Y45" s="8"/>
      <c r="Z45" s="8"/>
    </row>
    <row r="46" spans="1:26" ht="15.75" customHeight="1" x14ac:dyDescent="0.25">
      <c r="B46" s="8"/>
      <c r="C46" s="8"/>
      <c r="D46" s="8"/>
      <c r="E46" s="8"/>
      <c r="F46" s="8"/>
      <c r="G46" s="8"/>
      <c r="H46"/>
      <c r="I46"/>
      <c r="J46"/>
      <c r="K46"/>
      <c r="L46"/>
      <c r="M46"/>
      <c r="N46"/>
      <c r="O46"/>
      <c r="P46"/>
      <c r="Q46"/>
      <c r="R46"/>
      <c r="S46"/>
      <c r="T46"/>
      <c r="U46" s="8"/>
      <c r="V46" s="8"/>
      <c r="W46" s="8"/>
      <c r="X46" s="8"/>
      <c r="Y46" s="8"/>
      <c r="Z46" s="8"/>
    </row>
    <row r="47" spans="1:26" ht="15.75" customHeight="1" x14ac:dyDescent="0.25">
      <c r="B47" s="8"/>
      <c r="C47" s="8"/>
      <c r="D47" s="8"/>
      <c r="E47" s="8"/>
      <c r="F47" s="8"/>
      <c r="G47" s="8"/>
      <c r="H47"/>
      <c r="I47"/>
      <c r="J47"/>
      <c r="K47"/>
      <c r="L47"/>
      <c r="M47"/>
      <c r="N47"/>
      <c r="O47"/>
      <c r="P47"/>
      <c r="Q47"/>
      <c r="R47"/>
      <c r="S47"/>
      <c r="T47"/>
      <c r="U47" s="8"/>
      <c r="V47" s="8"/>
      <c r="W47" s="8"/>
      <c r="X47" s="8"/>
      <c r="Y47" s="8"/>
      <c r="Z47" s="8"/>
    </row>
    <row r="48" spans="1:26" ht="15.75" customHeight="1" x14ac:dyDescent="0.25">
      <c r="B48" s="8"/>
      <c r="C48" s="8"/>
      <c r="D48" s="8"/>
      <c r="E48" s="8"/>
      <c r="F48" s="8"/>
      <c r="G48" s="8"/>
      <c r="H48"/>
      <c r="I48"/>
      <c r="J48"/>
      <c r="K48"/>
      <c r="L48"/>
      <c r="M48"/>
      <c r="N48"/>
      <c r="O48"/>
      <c r="P48"/>
      <c r="Q48"/>
      <c r="R48"/>
      <c r="S48"/>
      <c r="T48"/>
      <c r="U48" s="8"/>
      <c r="V48" s="8"/>
      <c r="W48" s="8"/>
      <c r="X48" s="8"/>
      <c r="Y48" s="8"/>
      <c r="Z48" s="8"/>
    </row>
    <row r="49" spans="2:26" ht="15.75" customHeight="1" x14ac:dyDescent="0.25">
      <c r="B49" s="8"/>
      <c r="C49" s="8"/>
      <c r="D49" s="8"/>
      <c r="E49" s="8"/>
      <c r="F49" s="8"/>
      <c r="G49" s="8"/>
      <c r="H49"/>
      <c r="I49"/>
      <c r="J49"/>
      <c r="K49"/>
      <c r="L49"/>
      <c r="M49"/>
      <c r="N49"/>
      <c r="O49"/>
      <c r="P49"/>
      <c r="Q49"/>
      <c r="R49"/>
      <c r="S49"/>
      <c r="T49"/>
      <c r="U49" s="8"/>
      <c r="V49" s="8"/>
      <c r="W49" s="8"/>
      <c r="X49" s="8"/>
      <c r="Y49" s="8"/>
      <c r="Z49" s="8"/>
    </row>
    <row r="50" spans="2:26" ht="15.75" customHeight="1" x14ac:dyDescent="0.25">
      <c r="B50" s="8"/>
      <c r="C50" s="8"/>
      <c r="D50" s="8"/>
      <c r="E50" s="8"/>
      <c r="F50" s="8"/>
      <c r="G50" s="8"/>
      <c r="H50"/>
      <c r="I50"/>
      <c r="J50"/>
      <c r="K50"/>
      <c r="L50"/>
      <c r="M50"/>
      <c r="N50"/>
      <c r="O50"/>
      <c r="P50"/>
      <c r="Q50"/>
      <c r="R50"/>
      <c r="S50"/>
      <c r="T50"/>
      <c r="U50" s="8"/>
      <c r="V50" s="8"/>
      <c r="W50" s="8"/>
      <c r="X50" s="8"/>
      <c r="Y50" s="8"/>
      <c r="Z50" s="8"/>
    </row>
    <row r="51" spans="2:26" ht="15.75" customHeight="1" x14ac:dyDescent="0.25">
      <c r="B51" s="8"/>
      <c r="C51" s="8"/>
      <c r="D51" s="8"/>
      <c r="E51" s="8"/>
      <c r="F51" s="8"/>
      <c r="G51" s="8"/>
      <c r="H51"/>
      <c r="I51"/>
      <c r="J51"/>
      <c r="K51"/>
      <c r="L51"/>
      <c r="M51"/>
      <c r="N51"/>
      <c r="O51"/>
      <c r="P51"/>
      <c r="Q51"/>
      <c r="R51"/>
      <c r="S51"/>
      <c r="T51"/>
      <c r="U51" s="8"/>
      <c r="V51" s="8"/>
      <c r="W51" s="8"/>
      <c r="X51" s="8"/>
      <c r="Y51" s="8"/>
      <c r="Z51" s="8"/>
    </row>
    <row r="52" spans="2:26" ht="15.75" customHeight="1" x14ac:dyDescent="0.25">
      <c r="B52" s="8"/>
      <c r="C52" s="8"/>
      <c r="D52" s="8"/>
      <c r="E52" s="8"/>
      <c r="F52" s="8"/>
      <c r="G52" s="8"/>
      <c r="H52"/>
      <c r="I52"/>
      <c r="J52"/>
      <c r="K52"/>
      <c r="L52"/>
      <c r="M52"/>
      <c r="N52"/>
      <c r="O52"/>
      <c r="P52"/>
      <c r="Q52"/>
      <c r="R52"/>
      <c r="S52"/>
      <c r="T52"/>
      <c r="U52" s="8"/>
      <c r="V52" s="8"/>
      <c r="W52" s="8"/>
      <c r="X52" s="8"/>
      <c r="Y52" s="8"/>
      <c r="Z52" s="8"/>
    </row>
    <row r="53" spans="2:26" ht="15.75" customHeight="1" x14ac:dyDescent="0.25">
      <c r="B53" s="8"/>
      <c r="C53" s="8"/>
      <c r="D53" s="8"/>
      <c r="E53" s="8"/>
      <c r="F53" s="8"/>
      <c r="G53" s="8"/>
      <c r="H53"/>
      <c r="I53"/>
      <c r="J53"/>
      <c r="K53"/>
      <c r="L53"/>
      <c r="M53"/>
      <c r="N53"/>
      <c r="O53"/>
      <c r="P53"/>
      <c r="Q53"/>
      <c r="R53"/>
      <c r="S53"/>
      <c r="T53"/>
      <c r="U53" s="8"/>
      <c r="V53" s="8"/>
      <c r="W53" s="8"/>
      <c r="X53" s="8"/>
      <c r="Y53" s="8"/>
      <c r="Z53" s="8"/>
    </row>
    <row r="54" spans="2:26" ht="15.75" customHeight="1" x14ac:dyDescent="0.25">
      <c r="B54" s="8"/>
      <c r="C54" s="8"/>
      <c r="D54" s="8"/>
      <c r="E54" s="8"/>
      <c r="F54" s="8"/>
      <c r="G54" s="8"/>
      <c r="H54"/>
      <c r="I54"/>
      <c r="J54"/>
      <c r="K54"/>
      <c r="L54"/>
      <c r="M54"/>
      <c r="N54"/>
      <c r="O54"/>
      <c r="P54"/>
      <c r="Q54"/>
      <c r="R54"/>
      <c r="S54"/>
      <c r="T54"/>
      <c r="U54" s="8"/>
      <c r="V54" s="8"/>
      <c r="W54" s="8"/>
      <c r="X54" s="8"/>
      <c r="Y54" s="8"/>
      <c r="Z54" s="8"/>
    </row>
    <row r="55" spans="2:26" ht="15.75" customHeight="1" x14ac:dyDescent="0.25">
      <c r="B55" s="8"/>
      <c r="C55" s="8"/>
      <c r="D55" s="8"/>
      <c r="E55" s="8"/>
      <c r="F55" s="8"/>
      <c r="G55" s="8"/>
      <c r="H55"/>
      <c r="I55"/>
      <c r="J55"/>
      <c r="K55"/>
      <c r="L55"/>
      <c r="M55"/>
      <c r="N55"/>
      <c r="O55"/>
      <c r="P55"/>
      <c r="Q55"/>
      <c r="R55"/>
      <c r="S55"/>
      <c r="T55"/>
      <c r="U55" s="8"/>
      <c r="V55" s="8"/>
      <c r="W55" s="8"/>
      <c r="X55" s="8"/>
      <c r="Y55" s="8"/>
      <c r="Z55" s="8"/>
    </row>
    <row r="56" spans="2:26" ht="15.75" customHeight="1" x14ac:dyDescent="0.25">
      <c r="B56" s="8"/>
      <c r="C56" s="8"/>
      <c r="D56" s="8"/>
      <c r="E56" s="8"/>
      <c r="F56" s="8"/>
      <c r="G56" s="8"/>
      <c r="H56"/>
      <c r="I56"/>
      <c r="J56"/>
      <c r="K56"/>
      <c r="L56"/>
      <c r="M56"/>
      <c r="N56"/>
      <c r="O56"/>
      <c r="P56"/>
      <c r="Q56"/>
      <c r="R56"/>
      <c r="S56"/>
      <c r="T56"/>
      <c r="U56" s="8"/>
      <c r="V56" s="8"/>
      <c r="W56" s="8"/>
      <c r="X56" s="8"/>
      <c r="Y56" s="8"/>
      <c r="Z56" s="8"/>
    </row>
    <row r="57" spans="2:26" ht="15.75" customHeight="1" x14ac:dyDescent="0.25">
      <c r="B57" s="8"/>
      <c r="C57" s="8"/>
      <c r="D57" s="8"/>
      <c r="E57" s="8"/>
      <c r="F57" s="8"/>
      <c r="G57" s="8"/>
      <c r="H57"/>
      <c r="I57"/>
      <c r="J57"/>
      <c r="K57"/>
      <c r="L57"/>
      <c r="M57"/>
      <c r="N57"/>
      <c r="O57"/>
      <c r="P57"/>
      <c r="Q57"/>
      <c r="R57"/>
      <c r="S57"/>
      <c r="T57"/>
      <c r="U57" s="8"/>
      <c r="V57" s="8"/>
      <c r="W57" s="8"/>
      <c r="X57" s="8"/>
      <c r="Y57" s="8"/>
      <c r="Z57" s="8"/>
    </row>
    <row r="58" spans="2:26" ht="15.75" customHeight="1" x14ac:dyDescent="0.25">
      <c r="B58" s="8"/>
      <c r="C58" s="8"/>
      <c r="D58" s="8"/>
      <c r="E58" s="8"/>
      <c r="F58" s="8"/>
      <c r="G58" s="8"/>
      <c r="H58"/>
      <c r="I58"/>
      <c r="J58"/>
      <c r="K58"/>
      <c r="L58"/>
      <c r="M58"/>
      <c r="N58"/>
      <c r="O58"/>
      <c r="P58"/>
      <c r="Q58"/>
      <c r="R58"/>
      <c r="S58"/>
      <c r="T58"/>
      <c r="U58" s="8"/>
      <c r="V58" s="8"/>
      <c r="W58" s="8"/>
      <c r="X58" s="8"/>
      <c r="Y58" s="8"/>
      <c r="Z58" s="8"/>
    </row>
    <row r="59" spans="2:26" ht="15.75" customHeight="1" x14ac:dyDescent="0.25">
      <c r="B59" s="8"/>
      <c r="C59" s="8"/>
      <c r="D59" s="8"/>
      <c r="E59" s="8"/>
      <c r="F59" s="8"/>
      <c r="G59" s="8"/>
      <c r="H59"/>
      <c r="I59"/>
      <c r="J59"/>
      <c r="K59"/>
      <c r="L59"/>
      <c r="M59"/>
      <c r="N59"/>
      <c r="O59"/>
      <c r="P59"/>
      <c r="Q59"/>
      <c r="R59"/>
      <c r="S59"/>
      <c r="T59"/>
      <c r="U59" s="8"/>
      <c r="V59" s="8"/>
      <c r="W59" s="8"/>
      <c r="X59" s="8"/>
      <c r="Y59" s="8"/>
      <c r="Z59" s="8"/>
    </row>
    <row r="60" spans="2:26" ht="15.75" customHeight="1" x14ac:dyDescent="0.25">
      <c r="B60" s="8"/>
      <c r="C60" s="8"/>
      <c r="D60" s="8"/>
      <c r="E60" s="8"/>
      <c r="F60" s="8"/>
      <c r="G60" s="8"/>
      <c r="H60"/>
      <c r="I60"/>
      <c r="J60"/>
      <c r="K60"/>
      <c r="L60"/>
      <c r="M60"/>
      <c r="N60"/>
      <c r="O60"/>
      <c r="P60"/>
      <c r="Q60"/>
      <c r="R60"/>
      <c r="S60"/>
      <c r="T60"/>
      <c r="U60" s="8"/>
      <c r="V60" s="8"/>
      <c r="W60" s="8"/>
      <c r="X60" s="8"/>
      <c r="Y60" s="8"/>
      <c r="Z60" s="8"/>
    </row>
    <row r="61" spans="2:26" ht="15.75" customHeight="1" x14ac:dyDescent="0.25">
      <c r="B61" s="8"/>
      <c r="C61" s="8"/>
      <c r="D61" s="8"/>
      <c r="E61" s="8"/>
      <c r="F61" s="8"/>
      <c r="G61" s="8"/>
      <c r="H61"/>
      <c r="I61"/>
      <c r="J61"/>
      <c r="K61"/>
      <c r="L61"/>
      <c r="M61"/>
      <c r="N61"/>
      <c r="O61"/>
      <c r="P61"/>
      <c r="Q61"/>
      <c r="R61"/>
      <c r="S61"/>
      <c r="T61"/>
      <c r="U61" s="8"/>
      <c r="V61" s="8"/>
      <c r="W61" s="8"/>
      <c r="X61" s="8"/>
      <c r="Y61" s="8"/>
      <c r="Z61" s="8"/>
    </row>
    <row r="62" spans="2:26" ht="15.75" customHeight="1" x14ac:dyDescent="0.25">
      <c r="B62" s="8"/>
      <c r="C62" s="8"/>
      <c r="D62" s="8"/>
      <c r="E62" s="8"/>
      <c r="F62" s="8"/>
      <c r="G62" s="8"/>
      <c r="H62"/>
      <c r="I62"/>
      <c r="J62"/>
      <c r="K62"/>
      <c r="L62"/>
      <c r="M62"/>
      <c r="N62"/>
      <c r="O62"/>
      <c r="P62"/>
      <c r="Q62"/>
      <c r="R62"/>
      <c r="S62"/>
      <c r="T62"/>
      <c r="U62" s="8"/>
      <c r="V62" s="8"/>
      <c r="W62" s="8"/>
      <c r="X62" s="8"/>
      <c r="Y62" s="8"/>
      <c r="Z62" s="8"/>
    </row>
    <row r="63" spans="2:26" ht="15.75" customHeight="1" x14ac:dyDescent="0.25">
      <c r="B63" s="8"/>
      <c r="C63" s="8"/>
      <c r="D63" s="8"/>
      <c r="E63" s="8"/>
      <c r="F63" s="8"/>
      <c r="G63" s="8"/>
      <c r="H63"/>
      <c r="I63"/>
      <c r="J63"/>
      <c r="K63"/>
      <c r="L63"/>
      <c r="M63"/>
      <c r="N63"/>
      <c r="O63"/>
      <c r="P63"/>
      <c r="Q63"/>
      <c r="R63"/>
      <c r="S63"/>
      <c r="T63"/>
      <c r="U63" s="8"/>
      <c r="V63" s="8"/>
      <c r="W63" s="8"/>
      <c r="X63" s="8"/>
      <c r="Y63" s="8"/>
      <c r="Z63" s="8"/>
    </row>
    <row r="64" spans="2:26" ht="15.75" customHeight="1" x14ac:dyDescent="0.25">
      <c r="B64" s="8"/>
      <c r="C64" s="8"/>
      <c r="D64" s="8"/>
      <c r="E64" s="8"/>
      <c r="F64" s="8"/>
      <c r="G64" s="8"/>
      <c r="H64"/>
      <c r="I64"/>
      <c r="J64"/>
      <c r="K64"/>
      <c r="L64"/>
      <c r="M64"/>
      <c r="N64"/>
      <c r="O64"/>
      <c r="P64"/>
      <c r="Q64"/>
      <c r="R64"/>
      <c r="S64"/>
      <c r="T64"/>
      <c r="U64" s="8"/>
      <c r="V64" s="8"/>
      <c r="W64" s="8"/>
      <c r="X64" s="8"/>
      <c r="Y64" s="8"/>
      <c r="Z64" s="8"/>
    </row>
    <row r="65" spans="2:26" ht="15.75" customHeight="1" x14ac:dyDescent="0.25">
      <c r="B65" s="8"/>
      <c r="C65" s="8"/>
      <c r="D65" s="8"/>
      <c r="E65" s="8"/>
      <c r="F65" s="8"/>
      <c r="G65" s="8"/>
      <c r="H65"/>
      <c r="I65"/>
      <c r="J65"/>
      <c r="K65"/>
      <c r="L65"/>
      <c r="M65"/>
      <c r="N65"/>
      <c r="O65"/>
      <c r="P65"/>
      <c r="Q65"/>
      <c r="R65"/>
      <c r="S65"/>
      <c r="T65"/>
      <c r="U65" s="8"/>
      <c r="V65" s="8"/>
      <c r="W65" s="8"/>
      <c r="X65" s="8"/>
      <c r="Y65" s="8"/>
      <c r="Z65" s="8"/>
    </row>
    <row r="66" spans="2:26" ht="15.75" customHeight="1" x14ac:dyDescent="0.25">
      <c r="B66" s="8"/>
      <c r="C66" s="8"/>
      <c r="D66" s="8"/>
      <c r="E66" s="8"/>
      <c r="F66" s="8"/>
      <c r="G66" s="8"/>
      <c r="H66" s="380"/>
      <c r="I66" s="380"/>
      <c r="J66" s="110"/>
      <c r="K66" s="110"/>
      <c r="L66" s="110"/>
      <c r="M66" s="110"/>
      <c r="N66" s="110"/>
      <c r="O66" s="110"/>
      <c r="P66" s="110"/>
      <c r="Q66" s="111"/>
      <c r="R66" s="380"/>
      <c r="S66" s="381"/>
      <c r="T66" s="381"/>
      <c r="U66" s="8"/>
      <c r="V66" s="8"/>
      <c r="W66" s="8"/>
      <c r="X66" s="8"/>
      <c r="Y66" s="8"/>
      <c r="Z66" s="8"/>
    </row>
    <row r="67" spans="2:26" ht="15.75" customHeight="1" x14ac:dyDescent="0.25">
      <c r="B67" s="8"/>
      <c r="C67" s="8"/>
      <c r="D67" s="8"/>
      <c r="E67" s="8"/>
      <c r="F67" s="8"/>
      <c r="G67" s="8"/>
      <c r="H67" s="110"/>
      <c r="I67" s="110"/>
      <c r="J67" s="110"/>
      <c r="K67" s="110"/>
      <c r="L67" s="110"/>
      <c r="M67" s="110"/>
      <c r="N67" s="110"/>
      <c r="O67" s="110"/>
      <c r="P67" s="110"/>
      <c r="Q67" s="110"/>
      <c r="R67" s="380"/>
      <c r="S67" s="381"/>
      <c r="T67" s="381"/>
      <c r="U67" s="8"/>
      <c r="V67" s="8"/>
      <c r="W67" s="8"/>
      <c r="X67" s="8"/>
      <c r="Y67" s="8"/>
      <c r="Z67" s="8"/>
    </row>
    <row r="68" spans="2:26" ht="15.75" customHeight="1" x14ac:dyDescent="0.25">
      <c r="B68" s="8"/>
      <c r="C68" s="8"/>
      <c r="D68" s="8"/>
      <c r="E68" s="8"/>
      <c r="F68" s="8"/>
      <c r="G68" s="8"/>
      <c r="H68" s="110"/>
      <c r="I68" s="110"/>
      <c r="J68" s="110"/>
      <c r="K68" s="110"/>
      <c r="L68" s="110"/>
      <c r="M68" s="110"/>
      <c r="N68" s="110"/>
      <c r="O68" s="110"/>
      <c r="P68" s="110"/>
      <c r="Q68" s="110"/>
      <c r="R68" s="110"/>
      <c r="S68" s="378"/>
      <c r="T68" s="379"/>
      <c r="U68" s="8"/>
      <c r="V68" s="8"/>
      <c r="W68" s="8"/>
      <c r="X68" s="8"/>
      <c r="Y68" s="8"/>
      <c r="Z68" s="8"/>
    </row>
    <row r="69" spans="2:26" ht="15.75" customHeight="1" x14ac:dyDescent="0.25">
      <c r="B69" s="8"/>
      <c r="C69" s="8"/>
      <c r="D69" s="8"/>
      <c r="E69" s="8"/>
      <c r="F69" s="8"/>
      <c r="G69" s="8"/>
      <c r="H69" s="110"/>
      <c r="I69" s="110"/>
      <c r="J69" s="110"/>
      <c r="K69" s="110"/>
      <c r="L69" s="110"/>
      <c r="M69" s="110"/>
      <c r="N69" s="110"/>
      <c r="O69" s="110"/>
      <c r="P69" s="110"/>
      <c r="Q69" s="110"/>
      <c r="R69" s="110"/>
      <c r="S69" s="378"/>
      <c r="T69" s="379"/>
      <c r="U69" s="8"/>
      <c r="V69" s="8"/>
      <c r="W69" s="8"/>
      <c r="X69" s="8"/>
      <c r="Y69" s="8"/>
      <c r="Z69" s="8"/>
    </row>
    <row r="70" spans="2:26" ht="15.75" customHeight="1" x14ac:dyDescent="0.25">
      <c r="B70" s="8"/>
      <c r="C70" s="8"/>
      <c r="D70" s="8"/>
      <c r="E70" s="8"/>
      <c r="F70" s="8"/>
      <c r="G70" s="8"/>
      <c r="H70" s="110"/>
      <c r="I70" s="110"/>
      <c r="J70" s="110"/>
      <c r="K70" s="110"/>
      <c r="L70" s="110"/>
      <c r="M70" s="110"/>
      <c r="N70" s="110"/>
      <c r="O70" s="110"/>
      <c r="P70" s="110"/>
      <c r="Q70" s="110"/>
      <c r="R70" s="110"/>
      <c r="S70" s="378"/>
      <c r="T70" s="379"/>
      <c r="U70" s="8"/>
      <c r="V70" s="8"/>
      <c r="W70" s="8"/>
      <c r="X70" s="8"/>
      <c r="Y70" s="8"/>
      <c r="Z70" s="8"/>
    </row>
    <row r="71" spans="2:26" ht="15.75" customHeight="1" x14ac:dyDescent="0.25">
      <c r="B71" s="8"/>
      <c r="C71" s="8"/>
      <c r="D71" s="8"/>
      <c r="E71" s="8"/>
      <c r="F71" s="8"/>
      <c r="G71" s="8"/>
      <c r="H71" s="110"/>
      <c r="I71" s="110"/>
      <c r="J71" s="110"/>
      <c r="K71" s="110"/>
      <c r="L71" s="110"/>
      <c r="M71" s="110"/>
      <c r="N71" s="110"/>
      <c r="O71" s="110"/>
      <c r="P71" s="110"/>
      <c r="Q71" s="110"/>
      <c r="R71" s="110"/>
      <c r="S71" s="378"/>
      <c r="T71" s="379"/>
      <c r="U71" s="8"/>
      <c r="V71" s="8"/>
      <c r="W71" s="8"/>
      <c r="X71" s="8"/>
      <c r="Y71" s="8"/>
      <c r="Z71" s="8"/>
    </row>
    <row r="72" spans="2:26" ht="15.75" customHeight="1" x14ac:dyDescent="0.25">
      <c r="B72" s="8"/>
      <c r="C72" s="8"/>
      <c r="D72" s="8"/>
      <c r="E72" s="8"/>
      <c r="F72" s="8"/>
      <c r="G72" s="8"/>
      <c r="H72" s="111"/>
      <c r="I72" s="111"/>
      <c r="J72" s="111"/>
      <c r="K72" s="111"/>
      <c r="L72" s="111"/>
      <c r="M72" s="111"/>
      <c r="N72" s="111"/>
      <c r="O72" s="111"/>
      <c r="P72" s="111"/>
      <c r="Q72" s="111"/>
      <c r="R72" s="111"/>
      <c r="S72" s="376"/>
      <c r="T72" s="377"/>
      <c r="U72" s="8"/>
      <c r="V72" s="8"/>
      <c r="W72" s="8"/>
      <c r="X72" s="8"/>
      <c r="Y72" s="8"/>
      <c r="Z72" s="8"/>
    </row>
    <row r="73" spans="2:26" ht="15.75" customHeight="1" x14ac:dyDescent="0.25">
      <c r="B73" s="8"/>
      <c r="C73" s="8"/>
      <c r="D73" s="8"/>
      <c r="E73" s="8"/>
      <c r="F73" s="8"/>
      <c r="G73" s="8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 s="8"/>
      <c r="W73" s="8"/>
      <c r="X73" s="8"/>
      <c r="Y73" s="8"/>
      <c r="Z73" s="8"/>
    </row>
    <row r="74" spans="2:26" ht="15.75" customHeight="1" x14ac:dyDescent="0.25">
      <c r="B74" s="8"/>
      <c r="C74" s="8"/>
      <c r="D74" s="8"/>
      <c r="E74" s="8"/>
      <c r="F74" s="8"/>
      <c r="G74" s="8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 s="8"/>
      <c r="W74" s="8"/>
      <c r="X74" s="8"/>
      <c r="Y74" s="8"/>
      <c r="Z74" s="8"/>
    </row>
    <row r="75" spans="2:26" ht="15.75" customHeight="1" x14ac:dyDescent="0.25">
      <c r="B75" s="8"/>
      <c r="C75" s="8"/>
      <c r="D75" s="8"/>
      <c r="E75" s="8"/>
      <c r="F75" s="8"/>
      <c r="G75" s="8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 s="8"/>
      <c r="W75" s="8"/>
      <c r="X75" s="8"/>
      <c r="Y75" s="8"/>
      <c r="Z75" s="8"/>
    </row>
    <row r="76" spans="2:26" ht="15.75" customHeight="1" x14ac:dyDescent="0.25">
      <c r="B76" s="8"/>
      <c r="C76" s="8"/>
      <c r="D76" s="8"/>
      <c r="E76" s="8"/>
      <c r="F76" s="8"/>
      <c r="G76" s="8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 s="8"/>
      <c r="W76" s="8"/>
      <c r="X76" s="8"/>
      <c r="Y76" s="8"/>
      <c r="Z76" s="8"/>
    </row>
    <row r="77" spans="2:26" ht="15.75" customHeight="1" x14ac:dyDescent="0.25">
      <c r="B77" s="8"/>
      <c r="C77" s="8"/>
      <c r="D77" s="8"/>
      <c r="E77" s="8"/>
      <c r="F77" s="8"/>
      <c r="G77" s="8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 s="8"/>
      <c r="W77" s="8"/>
      <c r="X77" s="8"/>
      <c r="Y77" s="8"/>
      <c r="Z77" s="8"/>
    </row>
    <row r="78" spans="2:26" ht="15.75" customHeight="1" x14ac:dyDescent="0.25">
      <c r="B78" s="8"/>
      <c r="C78" s="8"/>
      <c r="D78" s="8"/>
      <c r="E78" s="8"/>
      <c r="F78" s="8"/>
      <c r="G78" s="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 s="8"/>
      <c r="W78" s="8"/>
      <c r="X78" s="8"/>
      <c r="Y78" s="8"/>
      <c r="Z78" s="8"/>
    </row>
    <row r="79" spans="2:26" ht="15.75" customHeight="1" x14ac:dyDescent="0.25">
      <c r="B79" s="8"/>
      <c r="C79" s="8"/>
      <c r="D79" s="8"/>
      <c r="E79" s="8"/>
      <c r="F79" s="8"/>
      <c r="G79" s="8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 s="8"/>
      <c r="W79" s="8"/>
      <c r="X79" s="8"/>
      <c r="Y79" s="8"/>
      <c r="Z79" s="8"/>
    </row>
    <row r="80" spans="2:26" ht="15.75" customHeight="1" x14ac:dyDescent="0.25">
      <c r="B80" s="8"/>
      <c r="C80" s="8"/>
      <c r="D80" s="8"/>
      <c r="E80" s="8"/>
      <c r="F80" s="8"/>
      <c r="G80" s="8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 s="8"/>
      <c r="W80" s="8"/>
      <c r="X80" s="8"/>
      <c r="Y80" s="8"/>
      <c r="Z80" s="8"/>
    </row>
    <row r="81" spans="2:26" ht="15.75" customHeight="1" x14ac:dyDescent="0.25">
      <c r="B81" s="8"/>
      <c r="C81" s="8"/>
      <c r="D81" s="8"/>
      <c r="E81" s="8"/>
      <c r="F81" s="8"/>
      <c r="G81" s="8"/>
      <c r="H81"/>
      <c r="I81"/>
      <c r="J81"/>
      <c r="K81"/>
      <c r="L81"/>
      <c r="M81"/>
      <c r="N81"/>
      <c r="O81"/>
      <c r="P81"/>
      <c r="Q81"/>
      <c r="R81"/>
      <c r="S81"/>
      <c r="T81"/>
      <c r="U81"/>
      <c r="V81" s="8"/>
      <c r="W81" s="8"/>
      <c r="X81" s="8"/>
      <c r="Y81" s="8"/>
      <c r="Z81" s="8"/>
    </row>
    <row r="82" spans="2:26" ht="15.75" customHeight="1" x14ac:dyDescent="0.25">
      <c r="B82" s="8"/>
      <c r="C82" s="8"/>
      <c r="D82" s="8"/>
      <c r="E82" s="8"/>
      <c r="F82" s="8"/>
      <c r="G82" s="8"/>
      <c r="H82"/>
      <c r="I82"/>
      <c r="J82"/>
      <c r="K82"/>
      <c r="L82"/>
      <c r="M82"/>
      <c r="N82"/>
      <c r="O82"/>
      <c r="P82"/>
      <c r="Q82"/>
      <c r="R82"/>
      <c r="S82"/>
      <c r="T82"/>
      <c r="U82"/>
      <c r="V82" s="8"/>
      <c r="W82" s="8"/>
      <c r="X82" s="8"/>
      <c r="Y82" s="8"/>
      <c r="Z82" s="8"/>
    </row>
    <row r="83" spans="2:26" ht="15.75" customHeight="1" x14ac:dyDescent="0.25">
      <c r="B83" s="8"/>
      <c r="C83" s="8"/>
      <c r="D83" s="8"/>
      <c r="E83" s="8"/>
      <c r="F83" s="8"/>
      <c r="G83" s="8"/>
      <c r="H83"/>
      <c r="I83"/>
      <c r="J83"/>
      <c r="K83"/>
      <c r="L83"/>
      <c r="M83"/>
      <c r="N83"/>
      <c r="O83"/>
      <c r="P83"/>
      <c r="Q83"/>
      <c r="R83"/>
      <c r="S83"/>
      <c r="T83"/>
      <c r="U83"/>
      <c r="V83" s="8"/>
      <c r="W83" s="8"/>
      <c r="X83" s="8"/>
      <c r="Y83" s="8"/>
      <c r="Z83" s="8"/>
    </row>
    <row r="84" spans="2:26" ht="15.75" customHeight="1" x14ac:dyDescent="0.25">
      <c r="B84" s="8"/>
      <c r="C84" s="8"/>
      <c r="D84" s="8"/>
      <c r="E84" s="8"/>
      <c r="F84" s="8"/>
      <c r="G84" s="8"/>
      <c r="H84"/>
      <c r="I84"/>
      <c r="J84"/>
      <c r="K84"/>
      <c r="L84"/>
      <c r="M84"/>
      <c r="N84"/>
      <c r="O84"/>
      <c r="P84"/>
      <c r="Q84"/>
      <c r="R84"/>
      <c r="S84"/>
      <c r="T84"/>
      <c r="U84"/>
      <c r="V84" s="8"/>
      <c r="W84" s="8"/>
      <c r="X84" s="8"/>
      <c r="Y84" s="8"/>
      <c r="Z84" s="8"/>
    </row>
    <row r="85" spans="2:26" ht="15.75" customHeight="1" x14ac:dyDescent="0.25">
      <c r="B85" s="8"/>
      <c r="C85" s="8"/>
      <c r="D85" s="8"/>
      <c r="E85" s="8"/>
      <c r="F85" s="8"/>
      <c r="G85" s="8"/>
      <c r="H85"/>
      <c r="I85"/>
      <c r="J85"/>
      <c r="K85"/>
      <c r="L85"/>
      <c r="M85"/>
      <c r="N85"/>
      <c r="O85"/>
      <c r="P85"/>
      <c r="Q85"/>
      <c r="R85"/>
      <c r="S85"/>
      <c r="T85"/>
      <c r="U85"/>
      <c r="V85" s="8"/>
      <c r="W85" s="8"/>
      <c r="X85" s="8"/>
      <c r="Y85" s="8"/>
      <c r="Z85" s="8"/>
    </row>
    <row r="86" spans="2:26" ht="15.75" customHeight="1" x14ac:dyDescent="0.25">
      <c r="B86" s="8"/>
      <c r="C86" s="8"/>
      <c r="D86" s="8"/>
      <c r="E86" s="8"/>
      <c r="F86" s="8"/>
      <c r="G86" s="8"/>
      <c r="H86"/>
      <c r="I86"/>
      <c r="J86"/>
      <c r="K86"/>
      <c r="L86"/>
      <c r="M86"/>
      <c r="N86"/>
      <c r="O86"/>
      <c r="P86"/>
      <c r="Q86"/>
      <c r="R86"/>
      <c r="S86"/>
      <c r="T86"/>
      <c r="U86"/>
      <c r="V86" s="8"/>
      <c r="W86" s="8"/>
      <c r="X86" s="8"/>
      <c r="Y86" s="8"/>
      <c r="Z86" s="8"/>
    </row>
    <row r="87" spans="2:26" ht="15.75" customHeight="1" x14ac:dyDescent="0.25">
      <c r="B87" s="8"/>
      <c r="C87" s="8"/>
      <c r="D87" s="8"/>
      <c r="E87" s="8"/>
      <c r="F87" s="8"/>
      <c r="G87" s="8"/>
      <c r="H87"/>
      <c r="I87"/>
      <c r="J87"/>
      <c r="K87"/>
      <c r="L87"/>
      <c r="M87"/>
      <c r="N87"/>
      <c r="O87"/>
      <c r="P87"/>
      <c r="Q87"/>
      <c r="R87"/>
      <c r="S87"/>
      <c r="T87"/>
      <c r="U87"/>
      <c r="V87" s="8"/>
      <c r="W87" s="8"/>
      <c r="X87" s="8"/>
      <c r="Y87" s="8"/>
      <c r="Z87" s="8"/>
    </row>
    <row r="88" spans="2:26" ht="15.75" customHeight="1" x14ac:dyDescent="0.25">
      <c r="B88" s="8"/>
      <c r="C88" s="8"/>
      <c r="D88" s="8"/>
      <c r="E88" s="8"/>
      <c r="F88" s="8"/>
      <c r="G88" s="8"/>
      <c r="H88"/>
      <c r="I88"/>
      <c r="J88"/>
      <c r="K88"/>
      <c r="L88"/>
      <c r="M88"/>
      <c r="N88"/>
      <c r="O88"/>
      <c r="P88"/>
      <c r="Q88"/>
      <c r="R88"/>
      <c r="S88"/>
      <c r="T88"/>
      <c r="U88"/>
      <c r="V88" s="8"/>
      <c r="W88" s="8"/>
      <c r="X88" s="8"/>
      <c r="Y88" s="8"/>
      <c r="Z88" s="8"/>
    </row>
    <row r="89" spans="2:26" ht="15.75" customHeight="1" x14ac:dyDescent="0.25">
      <c r="B89" s="8"/>
      <c r="C89" s="8"/>
      <c r="D89" s="8"/>
      <c r="E89" s="8"/>
      <c r="F89" s="8"/>
      <c r="G89" s="8"/>
      <c r="H89"/>
      <c r="I89"/>
      <c r="J89"/>
      <c r="K89"/>
      <c r="L89"/>
      <c r="M89"/>
      <c r="N89"/>
      <c r="O89"/>
      <c r="P89"/>
      <c r="Q89"/>
      <c r="R89"/>
      <c r="S89"/>
      <c r="T89"/>
      <c r="U89"/>
      <c r="V89" s="8"/>
      <c r="W89" s="8"/>
      <c r="X89" s="8"/>
      <c r="Y89" s="8"/>
      <c r="Z89" s="8"/>
    </row>
    <row r="90" spans="2:26" ht="15.75" customHeight="1" x14ac:dyDescent="0.25">
      <c r="B90" s="8"/>
      <c r="C90" s="8"/>
      <c r="D90" s="8"/>
      <c r="E90" s="8"/>
      <c r="F90" s="8"/>
      <c r="G90" s="8"/>
      <c r="H90"/>
      <c r="I90"/>
      <c r="J90"/>
      <c r="K90"/>
      <c r="L90"/>
      <c r="M90"/>
      <c r="N90"/>
      <c r="O90"/>
      <c r="P90"/>
      <c r="Q90"/>
      <c r="R90"/>
      <c r="S90"/>
      <c r="T90"/>
      <c r="U90"/>
      <c r="V90" s="8"/>
      <c r="W90" s="8"/>
      <c r="X90" s="8"/>
      <c r="Y90" s="8"/>
      <c r="Z90" s="8"/>
    </row>
    <row r="91" spans="2:26" ht="15.75" customHeight="1" x14ac:dyDescent="0.25">
      <c r="B91" s="8"/>
      <c r="C91" s="8"/>
      <c r="D91" s="8"/>
      <c r="E91" s="8"/>
      <c r="F91" s="8"/>
      <c r="G91" s="8"/>
      <c r="H91"/>
      <c r="I91"/>
      <c r="J91"/>
      <c r="K91"/>
      <c r="L91"/>
      <c r="M91"/>
      <c r="N91"/>
      <c r="O91"/>
      <c r="P91"/>
      <c r="Q91"/>
      <c r="R91"/>
      <c r="S91"/>
      <c r="T91"/>
      <c r="U91"/>
      <c r="V91" s="8"/>
      <c r="W91" s="8"/>
      <c r="X91" s="8"/>
      <c r="Y91" s="8"/>
      <c r="Z91" s="8"/>
    </row>
    <row r="92" spans="2:26" ht="15.75" customHeight="1" x14ac:dyDescent="0.25">
      <c r="B92" s="8"/>
      <c r="C92" s="8"/>
      <c r="D92" s="8"/>
      <c r="E92" s="8"/>
      <c r="F92" s="8"/>
      <c r="G92" s="8"/>
      <c r="H92"/>
      <c r="I92"/>
      <c r="J92"/>
      <c r="K92"/>
      <c r="L92"/>
      <c r="M92"/>
      <c r="N92"/>
      <c r="O92"/>
      <c r="P92"/>
      <c r="Q92"/>
      <c r="R92"/>
      <c r="S92"/>
      <c r="T92"/>
      <c r="U92"/>
      <c r="V92" s="8"/>
      <c r="W92" s="8"/>
      <c r="X92" s="8"/>
      <c r="Y92" s="8"/>
      <c r="Z92" s="8"/>
    </row>
    <row r="93" spans="2:26" ht="15.75" customHeight="1" x14ac:dyDescent="0.25">
      <c r="B93" s="8"/>
      <c r="C93" s="8"/>
      <c r="D93" s="8"/>
      <c r="E93" s="8"/>
      <c r="F93" s="8"/>
      <c r="G93" s="8"/>
      <c r="H93"/>
      <c r="I93"/>
      <c r="J93"/>
      <c r="K93"/>
      <c r="L93"/>
      <c r="M93"/>
      <c r="N93"/>
      <c r="O93"/>
      <c r="P93"/>
      <c r="Q93"/>
      <c r="R93"/>
      <c r="S93"/>
      <c r="T93"/>
      <c r="U93"/>
      <c r="V93" s="8"/>
      <c r="W93" s="8"/>
      <c r="X93" s="8"/>
      <c r="Y93" s="8"/>
      <c r="Z93" s="8"/>
    </row>
    <row r="94" spans="2:26" ht="15.75" customHeight="1" x14ac:dyDescent="0.25">
      <c r="B94" s="8"/>
      <c r="C94" s="8"/>
      <c r="D94" s="8"/>
      <c r="E94" s="8"/>
      <c r="F94" s="8"/>
      <c r="G94" s="8"/>
      <c r="H94"/>
      <c r="I94"/>
      <c r="J94"/>
      <c r="K94"/>
      <c r="L94"/>
      <c r="M94"/>
      <c r="N94"/>
      <c r="O94"/>
      <c r="P94"/>
      <c r="Q94"/>
      <c r="R94"/>
      <c r="S94"/>
      <c r="T94"/>
      <c r="U94"/>
      <c r="V94" s="8"/>
      <c r="W94" s="8"/>
      <c r="X94" s="8"/>
      <c r="Y94" s="8"/>
      <c r="Z94" s="8"/>
    </row>
    <row r="95" spans="2:26" ht="15.75" customHeight="1" x14ac:dyDescent="0.25">
      <c r="B95" s="8"/>
      <c r="C95" s="8"/>
      <c r="D95" s="8"/>
      <c r="E95" s="8"/>
      <c r="F95" s="8"/>
      <c r="G95" s="8"/>
      <c r="H95"/>
      <c r="I95"/>
      <c r="J95"/>
      <c r="K95"/>
      <c r="L95"/>
      <c r="M95"/>
      <c r="N95"/>
      <c r="O95"/>
      <c r="P95"/>
      <c r="Q95"/>
      <c r="R95"/>
      <c r="S95"/>
      <c r="T95"/>
      <c r="U95"/>
      <c r="V95" s="8"/>
      <c r="W95" s="8"/>
      <c r="X95" s="8"/>
      <c r="Y95" s="8"/>
      <c r="Z95" s="8"/>
    </row>
    <row r="96" spans="2:26" ht="15.75" customHeight="1" x14ac:dyDescent="0.25">
      <c r="B96" s="8"/>
      <c r="C96" s="8"/>
      <c r="D96" s="8"/>
      <c r="E96" s="8"/>
      <c r="F96" s="8"/>
      <c r="G96" s="8"/>
      <c r="H96"/>
      <c r="I96"/>
      <c r="J96"/>
      <c r="K96"/>
      <c r="L96"/>
      <c r="M96"/>
      <c r="N96"/>
      <c r="O96"/>
      <c r="P96"/>
      <c r="Q96"/>
      <c r="R96"/>
      <c r="S96"/>
      <c r="T96"/>
      <c r="U96"/>
      <c r="V96" s="8"/>
      <c r="W96" s="8"/>
      <c r="X96" s="8"/>
      <c r="Y96" s="8"/>
      <c r="Z96" s="8"/>
    </row>
    <row r="97" spans="2:26" ht="15.75" customHeight="1" x14ac:dyDescent="0.25">
      <c r="B97" s="8"/>
      <c r="C97" s="8"/>
      <c r="D97" s="8"/>
      <c r="E97" s="8"/>
      <c r="F97" s="8"/>
      <c r="G97" s="8"/>
      <c r="H97"/>
      <c r="I97"/>
      <c r="J97"/>
      <c r="K97"/>
      <c r="L97"/>
      <c r="M97"/>
      <c r="N97"/>
      <c r="O97"/>
      <c r="P97"/>
      <c r="Q97"/>
      <c r="R97"/>
      <c r="S97"/>
      <c r="T97"/>
      <c r="U97"/>
      <c r="V97" s="8"/>
      <c r="W97" s="8"/>
      <c r="X97" s="8"/>
      <c r="Y97" s="8"/>
      <c r="Z97" s="8"/>
    </row>
    <row r="98" spans="2:26" ht="15.75" customHeight="1" x14ac:dyDescent="0.25">
      <c r="B98" s="8"/>
      <c r="C98" s="8"/>
      <c r="D98" s="8"/>
      <c r="E98" s="8"/>
      <c r="F98" s="8"/>
      <c r="G98" s="8"/>
      <c r="H98"/>
      <c r="I98"/>
      <c r="J98"/>
      <c r="K98"/>
      <c r="L98"/>
      <c r="M98"/>
      <c r="N98"/>
      <c r="O98"/>
      <c r="P98"/>
      <c r="Q98"/>
      <c r="R98"/>
      <c r="S98"/>
      <c r="T98"/>
      <c r="U98"/>
      <c r="V98" s="8"/>
      <c r="W98" s="8"/>
      <c r="X98" s="8"/>
      <c r="Y98" s="8"/>
      <c r="Z98" s="8"/>
    </row>
    <row r="99" spans="2:26" ht="15.75" customHeight="1" x14ac:dyDescent="0.25">
      <c r="B99" s="8"/>
      <c r="C99" s="8"/>
      <c r="D99" s="8"/>
      <c r="E99" s="8"/>
      <c r="F99" s="8"/>
      <c r="G99" s="8"/>
      <c r="H99"/>
      <c r="I99"/>
      <c r="J99"/>
      <c r="K99"/>
      <c r="L99"/>
      <c r="M99"/>
      <c r="N99"/>
      <c r="O99"/>
      <c r="P99"/>
      <c r="Q99"/>
      <c r="R99"/>
      <c r="S99"/>
      <c r="T99"/>
      <c r="U99"/>
      <c r="V99" s="8"/>
      <c r="W99" s="8"/>
      <c r="X99" s="8"/>
      <c r="Y99" s="8"/>
      <c r="Z99" s="8"/>
    </row>
    <row r="100" spans="2:26" ht="15.75" customHeight="1" x14ac:dyDescent="0.25">
      <c r="B100" s="8"/>
      <c r="C100" s="8"/>
      <c r="D100" s="8"/>
      <c r="E100" s="8"/>
      <c r="F100" s="8"/>
      <c r="G100" s="8"/>
      <c r="H100"/>
      <c r="I100"/>
      <c r="J100"/>
      <c r="K100"/>
      <c r="L100"/>
      <c r="M100"/>
      <c r="N100"/>
      <c r="O100"/>
      <c r="P100"/>
      <c r="Q100"/>
      <c r="R100"/>
      <c r="S100"/>
      <c r="T100"/>
      <c r="U100"/>
      <c r="V100" s="8"/>
      <c r="W100" s="8"/>
      <c r="X100" s="8"/>
      <c r="Y100" s="8"/>
      <c r="Z100" s="8"/>
    </row>
    <row r="101" spans="2:26" ht="15.75" customHeight="1" x14ac:dyDescent="0.25">
      <c r="B101" s="8"/>
      <c r="C101" s="8"/>
      <c r="D101" s="8"/>
      <c r="E101" s="8"/>
      <c r="F101" s="8"/>
      <c r="G101" s="8"/>
      <c r="H101"/>
      <c r="I101"/>
      <c r="J101"/>
      <c r="K101"/>
      <c r="L101"/>
      <c r="M101"/>
      <c r="N101"/>
      <c r="O101"/>
      <c r="P101"/>
      <c r="Q101"/>
      <c r="R101"/>
      <c r="S101"/>
      <c r="T101"/>
      <c r="U101"/>
      <c r="V101" s="8"/>
      <c r="W101" s="8"/>
      <c r="X101" s="8"/>
      <c r="Y101" s="8"/>
      <c r="Z101" s="8"/>
    </row>
    <row r="102" spans="2:26" ht="15.75" customHeight="1" x14ac:dyDescent="0.25">
      <c r="B102" s="8"/>
      <c r="C102" s="8"/>
      <c r="D102" s="8"/>
      <c r="E102" s="8"/>
      <c r="F102" s="8"/>
      <c r="G102" s="8"/>
      <c r="H102"/>
      <c r="I102"/>
      <c r="J102"/>
      <c r="K102"/>
      <c r="L102"/>
      <c r="M102"/>
      <c r="N102"/>
      <c r="O102"/>
      <c r="P102"/>
      <c r="Q102"/>
      <c r="R102"/>
      <c r="S102"/>
      <c r="T102"/>
      <c r="U102"/>
      <c r="V102" s="8"/>
      <c r="W102" s="8"/>
      <c r="X102" s="8"/>
      <c r="Y102" s="8"/>
      <c r="Z102" s="8"/>
    </row>
    <row r="103" spans="2:26" ht="15.75" customHeight="1" x14ac:dyDescent="0.25">
      <c r="B103" s="8"/>
      <c r="C103" s="8"/>
      <c r="D103" s="8"/>
      <c r="E103" s="8"/>
      <c r="F103" s="8"/>
      <c r="G103" s="8"/>
      <c r="H103"/>
      <c r="I103"/>
      <c r="J103"/>
      <c r="K103"/>
      <c r="L103"/>
      <c r="M103"/>
      <c r="N103"/>
      <c r="O103"/>
      <c r="P103"/>
      <c r="Q103"/>
      <c r="R103"/>
      <c r="S103"/>
      <c r="T103"/>
      <c r="U103"/>
      <c r="V103" s="8"/>
      <c r="W103" s="8"/>
      <c r="X103" s="8"/>
      <c r="Y103" s="8"/>
      <c r="Z103" s="8"/>
    </row>
    <row r="104" spans="2:26" ht="15.75" customHeight="1" x14ac:dyDescent="0.25">
      <c r="B104" s="8"/>
      <c r="C104" s="8"/>
      <c r="D104" s="8"/>
      <c r="E104" s="8"/>
      <c r="F104" s="8"/>
      <c r="G104" s="8"/>
      <c r="H104"/>
      <c r="I104"/>
      <c r="J104"/>
      <c r="K104"/>
      <c r="L104"/>
      <c r="M104"/>
      <c r="N104"/>
      <c r="O104"/>
      <c r="P104"/>
      <c r="Q104"/>
      <c r="R104"/>
      <c r="S104"/>
      <c r="T104"/>
      <c r="U104"/>
      <c r="V104" s="8"/>
      <c r="W104" s="8"/>
      <c r="X104" s="8"/>
      <c r="Y104" s="8"/>
      <c r="Z104" s="8"/>
    </row>
    <row r="105" spans="2:26" ht="15.75" customHeight="1" x14ac:dyDescent="0.25"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</row>
    <row r="106" spans="2:26" ht="15.75" customHeight="1" x14ac:dyDescent="0.25"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</row>
    <row r="107" spans="2:26" ht="15.75" customHeight="1" x14ac:dyDescent="0.25"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</row>
    <row r="108" spans="2:26" ht="15.75" customHeight="1" x14ac:dyDescent="0.25"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</row>
    <row r="109" spans="2:26" ht="15.75" customHeight="1" x14ac:dyDescent="0.25"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</row>
    <row r="110" spans="2:26" ht="15.75" customHeight="1" x14ac:dyDescent="0.25"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</row>
    <row r="111" spans="2:26" ht="15.75" customHeight="1" x14ac:dyDescent="0.25"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</row>
    <row r="112" spans="2:26" ht="15.75" customHeight="1" x14ac:dyDescent="0.25"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</row>
    <row r="113" spans="2:26" ht="15.75" customHeight="1" x14ac:dyDescent="0.25"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</row>
    <row r="114" spans="2:26" ht="15.75" customHeight="1" x14ac:dyDescent="0.25"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</row>
    <row r="115" spans="2:26" ht="15.75" customHeight="1" x14ac:dyDescent="0.25"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</row>
    <row r="116" spans="2:26" ht="15.75" customHeight="1" x14ac:dyDescent="0.25"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</row>
    <row r="117" spans="2:26" ht="15.75" customHeight="1" x14ac:dyDescent="0.25"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</row>
    <row r="118" spans="2:26" ht="15.75" customHeight="1" x14ac:dyDescent="0.25"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</row>
    <row r="119" spans="2:26" ht="15.75" customHeight="1" x14ac:dyDescent="0.25"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</row>
    <row r="120" spans="2:26" ht="15.75" customHeight="1" x14ac:dyDescent="0.25"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</row>
    <row r="121" spans="2:26" ht="15.75" customHeight="1" x14ac:dyDescent="0.25"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</row>
    <row r="122" spans="2:26" ht="15.75" customHeight="1" x14ac:dyDescent="0.25"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</row>
    <row r="123" spans="2:26" ht="15.75" customHeight="1" x14ac:dyDescent="0.25"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</row>
    <row r="124" spans="2:26" ht="15.75" customHeight="1" x14ac:dyDescent="0.25"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</row>
    <row r="125" spans="2:26" ht="15.75" customHeight="1" x14ac:dyDescent="0.25"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</row>
    <row r="126" spans="2:26" ht="15.75" customHeight="1" x14ac:dyDescent="0.25"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</row>
    <row r="127" spans="2:26" ht="15.75" customHeight="1" x14ac:dyDescent="0.25"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</row>
    <row r="128" spans="2:26" ht="15.75" customHeight="1" x14ac:dyDescent="0.25"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</row>
    <row r="129" spans="2:26" ht="15.75" customHeight="1" x14ac:dyDescent="0.25"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</row>
    <row r="130" spans="2:26" ht="15.75" customHeight="1" x14ac:dyDescent="0.25"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</row>
    <row r="131" spans="2:26" ht="15.75" customHeight="1" x14ac:dyDescent="0.25"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</row>
    <row r="132" spans="2:26" ht="15.75" customHeight="1" x14ac:dyDescent="0.25"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</row>
    <row r="133" spans="2:26" ht="15.75" customHeight="1" x14ac:dyDescent="0.25"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</row>
    <row r="134" spans="2:26" ht="15.75" customHeight="1" x14ac:dyDescent="0.25"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</row>
    <row r="135" spans="2:26" ht="15.75" customHeight="1" x14ac:dyDescent="0.25"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</row>
    <row r="136" spans="2:26" ht="15.75" customHeight="1" x14ac:dyDescent="0.25"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</row>
    <row r="137" spans="2:26" ht="15.75" customHeight="1" x14ac:dyDescent="0.25"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</row>
    <row r="138" spans="2:26" ht="15.75" customHeight="1" x14ac:dyDescent="0.25"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</row>
    <row r="139" spans="2:26" ht="15.75" customHeight="1" x14ac:dyDescent="0.25"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</row>
    <row r="140" spans="2:26" ht="15.75" customHeight="1" x14ac:dyDescent="0.25"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</row>
    <row r="141" spans="2:26" ht="15.75" customHeight="1" x14ac:dyDescent="0.25"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</row>
    <row r="142" spans="2:26" ht="15.75" customHeight="1" x14ac:dyDescent="0.25"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</row>
    <row r="143" spans="2:26" ht="15.75" customHeight="1" x14ac:dyDescent="0.25"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</row>
    <row r="144" spans="2:26" ht="15.75" customHeight="1" x14ac:dyDescent="0.25"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</row>
    <row r="145" spans="2:26" ht="15.75" customHeight="1" x14ac:dyDescent="0.25"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</row>
    <row r="146" spans="2:26" ht="15.75" customHeight="1" x14ac:dyDescent="0.25"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</row>
    <row r="147" spans="2:26" ht="15.75" customHeight="1" x14ac:dyDescent="0.25"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</row>
    <row r="148" spans="2:26" ht="15.75" customHeight="1" x14ac:dyDescent="0.25"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</row>
    <row r="149" spans="2:26" ht="15.75" customHeight="1" x14ac:dyDescent="0.25"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</row>
    <row r="150" spans="2:26" ht="15.75" customHeight="1" x14ac:dyDescent="0.25"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</row>
    <row r="151" spans="2:26" ht="15.75" customHeight="1" x14ac:dyDescent="0.25"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</row>
    <row r="152" spans="2:26" ht="15.75" customHeight="1" x14ac:dyDescent="0.25"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</row>
    <row r="153" spans="2:26" ht="15.75" customHeight="1" x14ac:dyDescent="0.25"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</row>
    <row r="154" spans="2:26" ht="15.75" customHeight="1" x14ac:dyDescent="0.25"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</row>
    <row r="155" spans="2:26" ht="15.75" customHeight="1" x14ac:dyDescent="0.25"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</row>
    <row r="156" spans="2:26" ht="15.75" customHeight="1" x14ac:dyDescent="0.25"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</row>
    <row r="157" spans="2:26" ht="15.75" customHeight="1" x14ac:dyDescent="0.25"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</row>
    <row r="158" spans="2:26" ht="15.75" customHeight="1" x14ac:dyDescent="0.25"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</row>
    <row r="159" spans="2:26" ht="15.75" customHeight="1" x14ac:dyDescent="0.25"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</row>
    <row r="160" spans="2:26" ht="15.75" customHeight="1" x14ac:dyDescent="0.25"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</row>
    <row r="161" spans="2:26" ht="15.75" customHeight="1" x14ac:dyDescent="0.25"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</row>
    <row r="162" spans="2:26" ht="15.75" customHeight="1" x14ac:dyDescent="0.25"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</row>
    <row r="163" spans="2:26" ht="15.75" customHeight="1" x14ac:dyDescent="0.25"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</row>
    <row r="164" spans="2:26" ht="15.75" customHeight="1" x14ac:dyDescent="0.25"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</row>
    <row r="165" spans="2:26" ht="15.75" customHeight="1" x14ac:dyDescent="0.25"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</row>
    <row r="166" spans="2:26" ht="15.75" customHeight="1" x14ac:dyDescent="0.25"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</row>
    <row r="167" spans="2:26" ht="15.75" customHeight="1" x14ac:dyDescent="0.25"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</row>
    <row r="168" spans="2:26" ht="15.75" customHeight="1" x14ac:dyDescent="0.25"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</row>
    <row r="169" spans="2:26" ht="15.75" customHeight="1" x14ac:dyDescent="0.25"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</row>
    <row r="170" spans="2:26" ht="15.75" customHeight="1" x14ac:dyDescent="0.25"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</row>
    <row r="171" spans="2:26" ht="15.75" customHeight="1" x14ac:dyDescent="0.25"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</row>
    <row r="172" spans="2:26" ht="15.75" customHeight="1" x14ac:dyDescent="0.25"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</row>
    <row r="173" spans="2:26" ht="15.75" customHeight="1" x14ac:dyDescent="0.25"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</row>
    <row r="174" spans="2:26" ht="15.75" customHeight="1" x14ac:dyDescent="0.25"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</row>
    <row r="175" spans="2:26" ht="15.75" customHeight="1" x14ac:dyDescent="0.25"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</row>
    <row r="176" spans="2:26" ht="15.75" customHeight="1" x14ac:dyDescent="0.25"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</row>
    <row r="177" spans="2:26" ht="15.75" customHeight="1" x14ac:dyDescent="0.25"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</row>
    <row r="178" spans="2:26" ht="15.75" customHeight="1" x14ac:dyDescent="0.25"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</row>
    <row r="179" spans="2:26" ht="15.75" customHeight="1" x14ac:dyDescent="0.25"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</row>
    <row r="180" spans="2:26" ht="15.75" customHeight="1" x14ac:dyDescent="0.25"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</row>
    <row r="181" spans="2:26" ht="15.75" customHeight="1" x14ac:dyDescent="0.25"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</row>
    <row r="182" spans="2:26" ht="15.75" customHeight="1" x14ac:dyDescent="0.25"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</row>
    <row r="183" spans="2:26" ht="15.75" customHeight="1" x14ac:dyDescent="0.25"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</row>
    <row r="184" spans="2:26" ht="15.75" customHeight="1" x14ac:dyDescent="0.25"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</row>
    <row r="185" spans="2:26" ht="15.75" customHeight="1" x14ac:dyDescent="0.25"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</row>
    <row r="186" spans="2:26" ht="15.75" customHeight="1" x14ac:dyDescent="0.25"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</row>
    <row r="187" spans="2:26" ht="15.75" customHeight="1" x14ac:dyDescent="0.25"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</row>
    <row r="188" spans="2:26" ht="15.75" customHeight="1" x14ac:dyDescent="0.25"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</row>
    <row r="189" spans="2:26" ht="15.75" customHeight="1" x14ac:dyDescent="0.25"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</row>
    <row r="190" spans="2:26" ht="15.75" customHeight="1" x14ac:dyDescent="0.25"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</row>
    <row r="191" spans="2:26" ht="15.75" customHeight="1" x14ac:dyDescent="0.25"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</row>
    <row r="192" spans="2:26" ht="15.75" customHeight="1" x14ac:dyDescent="0.25"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</row>
    <row r="193" spans="2:26" ht="15.75" customHeight="1" x14ac:dyDescent="0.25"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</row>
    <row r="194" spans="2:26" ht="15.75" customHeight="1" x14ac:dyDescent="0.25"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</row>
    <row r="195" spans="2:26" ht="15.75" customHeight="1" x14ac:dyDescent="0.25"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</row>
    <row r="196" spans="2:26" ht="15.75" customHeight="1" x14ac:dyDescent="0.25"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</row>
    <row r="197" spans="2:26" ht="15.75" customHeight="1" x14ac:dyDescent="0.25"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</row>
    <row r="198" spans="2:26" ht="15.75" customHeight="1" x14ac:dyDescent="0.25"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</row>
    <row r="199" spans="2:26" ht="15.75" customHeight="1" x14ac:dyDescent="0.25"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</row>
    <row r="200" spans="2:26" ht="15.75" customHeight="1" x14ac:dyDescent="0.25"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</row>
    <row r="201" spans="2:26" ht="15.75" customHeight="1" x14ac:dyDescent="0.25"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</row>
    <row r="202" spans="2:26" ht="15.75" customHeight="1" x14ac:dyDescent="0.25"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</row>
    <row r="203" spans="2:26" ht="15.75" customHeight="1" x14ac:dyDescent="0.25"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</row>
    <row r="204" spans="2:26" ht="15.75" customHeight="1" x14ac:dyDescent="0.25"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</row>
    <row r="205" spans="2:26" ht="15.75" customHeight="1" x14ac:dyDescent="0.25"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</row>
    <row r="206" spans="2:26" ht="15.75" customHeight="1" x14ac:dyDescent="0.25"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</row>
    <row r="207" spans="2:26" ht="15.75" customHeight="1" x14ac:dyDescent="0.25"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</row>
    <row r="208" spans="2:26" ht="15.75" customHeight="1" x14ac:dyDescent="0.25"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</row>
    <row r="209" spans="2:26" ht="15.75" customHeight="1" x14ac:dyDescent="0.25"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</row>
    <row r="210" spans="2:26" ht="15.75" customHeight="1" x14ac:dyDescent="0.25"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</row>
    <row r="211" spans="2:26" ht="15.75" customHeight="1" x14ac:dyDescent="0.25"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</row>
    <row r="212" spans="2:26" ht="15.75" customHeight="1" x14ac:dyDescent="0.25"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</row>
    <row r="213" spans="2:26" ht="15.75" customHeight="1" x14ac:dyDescent="0.25"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</row>
    <row r="214" spans="2:26" ht="15.75" customHeight="1" x14ac:dyDescent="0.25"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</row>
    <row r="215" spans="2:26" ht="15.75" customHeight="1" x14ac:dyDescent="0.25"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</row>
    <row r="216" spans="2:26" ht="15.75" customHeight="1" x14ac:dyDescent="0.25"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</row>
    <row r="217" spans="2:26" ht="15.75" customHeight="1" x14ac:dyDescent="0.25"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</row>
    <row r="218" spans="2:26" ht="15.75" customHeight="1" x14ac:dyDescent="0.25"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</row>
    <row r="219" spans="2:26" ht="15.75" customHeight="1" x14ac:dyDescent="0.25"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</row>
    <row r="220" spans="2:26" ht="15.75" customHeight="1" x14ac:dyDescent="0.25"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</row>
    <row r="221" spans="2:26" ht="15.75" customHeight="1" x14ac:dyDescent="0.25"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</row>
    <row r="222" spans="2:26" ht="15.75" customHeight="1" x14ac:dyDescent="0.25"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</row>
    <row r="223" spans="2:26" ht="15.75" customHeight="1" x14ac:dyDescent="0.25"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</row>
    <row r="224" spans="2:26" ht="15.75" customHeight="1" x14ac:dyDescent="0.25"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</row>
    <row r="225" spans="2:26" ht="15.75" customHeight="1" x14ac:dyDescent="0.25"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</row>
    <row r="226" spans="2:26" ht="15.75" customHeight="1" x14ac:dyDescent="0.25"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</row>
    <row r="227" spans="2:26" ht="15.75" customHeight="1" x14ac:dyDescent="0.25"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</row>
    <row r="228" spans="2:26" ht="15.75" customHeight="1" x14ac:dyDescent="0.25"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</row>
    <row r="229" spans="2:26" ht="15.75" customHeight="1" x14ac:dyDescent="0.25"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</row>
    <row r="230" spans="2:26" ht="15.75" customHeight="1" x14ac:dyDescent="0.25"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</row>
    <row r="231" spans="2:26" ht="15.75" customHeight="1" x14ac:dyDescent="0.25"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</row>
    <row r="232" spans="2:26" ht="15.75" customHeight="1" x14ac:dyDescent="0.25"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</row>
    <row r="233" spans="2:26" ht="15.75" customHeight="1" x14ac:dyDescent="0.25"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</row>
    <row r="234" spans="2:26" ht="15.75" customHeight="1" x14ac:dyDescent="0.25"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</row>
    <row r="235" spans="2:26" ht="15.75" customHeight="1" x14ac:dyDescent="0.25"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</row>
    <row r="236" spans="2:26" ht="15.75" customHeight="1" x14ac:dyDescent="0.25"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</row>
    <row r="237" spans="2:26" ht="15.75" customHeight="1" x14ac:dyDescent="0.25"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</row>
    <row r="238" spans="2:26" ht="15.75" customHeight="1" x14ac:dyDescent="0.25"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</row>
    <row r="239" spans="2:26" ht="15.75" customHeight="1" x14ac:dyDescent="0.25"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</row>
    <row r="240" spans="2:26" ht="15.75" customHeight="1" x14ac:dyDescent="0.25"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</row>
    <row r="241" spans="2:26" ht="15.75" customHeight="1" x14ac:dyDescent="0.25"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</row>
    <row r="242" spans="2:26" ht="15.75" customHeight="1" x14ac:dyDescent="0.25"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</row>
    <row r="243" spans="2:26" ht="15.75" customHeight="1" x14ac:dyDescent="0.25"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</row>
    <row r="244" spans="2:26" ht="15.75" customHeight="1" x14ac:dyDescent="0.25"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</row>
    <row r="245" spans="2:26" ht="15.75" customHeight="1" x14ac:dyDescent="0.25"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</row>
    <row r="246" spans="2:26" ht="15.75" customHeight="1" x14ac:dyDescent="0.25"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</row>
    <row r="247" spans="2:26" ht="15.75" customHeight="1" x14ac:dyDescent="0.25"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</row>
    <row r="248" spans="2:26" ht="15.75" customHeight="1" x14ac:dyDescent="0.25"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</row>
    <row r="249" spans="2:26" ht="15.75" customHeight="1" x14ac:dyDescent="0.25"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</row>
    <row r="250" spans="2:26" ht="15.75" customHeight="1" x14ac:dyDescent="0.25"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</row>
    <row r="251" spans="2:26" ht="15.75" customHeight="1" x14ac:dyDescent="0.25"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</row>
    <row r="252" spans="2:26" ht="15.75" customHeight="1" x14ac:dyDescent="0.25"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</row>
    <row r="253" spans="2:26" ht="15.75" customHeight="1" x14ac:dyDescent="0.25"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</row>
    <row r="254" spans="2:26" ht="15.75" customHeight="1" x14ac:dyDescent="0.25"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</row>
    <row r="255" spans="2:26" ht="15.75" customHeight="1" x14ac:dyDescent="0.25"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</row>
    <row r="256" spans="2:26" ht="15.75" customHeight="1" x14ac:dyDescent="0.25"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</row>
    <row r="257" spans="2:26" ht="15.75" customHeight="1" x14ac:dyDescent="0.25"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</row>
    <row r="258" spans="2:26" ht="15.75" customHeight="1" x14ac:dyDescent="0.25"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</row>
    <row r="259" spans="2:26" ht="15.75" customHeight="1" x14ac:dyDescent="0.25"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</row>
    <row r="260" spans="2:26" ht="15.75" customHeight="1" x14ac:dyDescent="0.25"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</row>
    <row r="261" spans="2:26" ht="15.75" customHeight="1" x14ac:dyDescent="0.25"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</row>
    <row r="262" spans="2:26" ht="15.75" customHeight="1" x14ac:dyDescent="0.25"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</row>
    <row r="263" spans="2:26" ht="15.75" customHeight="1" x14ac:dyDescent="0.25"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</row>
    <row r="264" spans="2:26" ht="15.75" customHeight="1" x14ac:dyDescent="0.25"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</row>
    <row r="265" spans="2:26" ht="15.75" customHeight="1" x14ac:dyDescent="0.25"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</row>
    <row r="266" spans="2:26" ht="15.75" customHeight="1" x14ac:dyDescent="0.25"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</row>
    <row r="267" spans="2:26" ht="15.75" customHeight="1" x14ac:dyDescent="0.25"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</row>
    <row r="268" spans="2:26" ht="15.75" customHeight="1" x14ac:dyDescent="0.25"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</row>
    <row r="269" spans="2:26" ht="15.75" customHeight="1" x14ac:dyDescent="0.25"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</row>
    <row r="270" spans="2:26" ht="15.75" customHeight="1" x14ac:dyDescent="0.25"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</row>
    <row r="271" spans="2:26" ht="15.75" customHeight="1" x14ac:dyDescent="0.25"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</row>
    <row r="272" spans="2:26" ht="15.75" customHeight="1" x14ac:dyDescent="0.25"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</row>
    <row r="273" spans="2:26" ht="15.75" customHeight="1" x14ac:dyDescent="0.25"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</row>
    <row r="274" spans="2:26" ht="15.75" customHeight="1" x14ac:dyDescent="0.25"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</row>
    <row r="275" spans="2:26" ht="15.75" customHeight="1" x14ac:dyDescent="0.25"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</row>
    <row r="276" spans="2:26" ht="15.75" customHeight="1" x14ac:dyDescent="0.25"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</row>
    <row r="277" spans="2:26" ht="15.75" customHeight="1" x14ac:dyDescent="0.25"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</row>
    <row r="278" spans="2:26" ht="15.75" customHeight="1" x14ac:dyDescent="0.25"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</row>
    <row r="279" spans="2:26" ht="15.75" customHeight="1" x14ac:dyDescent="0.25"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</row>
    <row r="280" spans="2:26" ht="15.75" customHeight="1" x14ac:dyDescent="0.25"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</row>
    <row r="281" spans="2:26" ht="15.75" customHeight="1" x14ac:dyDescent="0.25"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</row>
    <row r="282" spans="2:26" ht="15.75" customHeight="1" x14ac:dyDescent="0.25"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</row>
    <row r="283" spans="2:26" ht="15.75" customHeight="1" x14ac:dyDescent="0.25"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</row>
    <row r="284" spans="2:26" ht="15.75" customHeight="1" x14ac:dyDescent="0.25"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</row>
    <row r="285" spans="2:26" ht="15.75" customHeight="1" x14ac:dyDescent="0.25"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</row>
    <row r="286" spans="2:26" ht="15.75" customHeight="1" x14ac:dyDescent="0.25"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</row>
    <row r="287" spans="2:26" ht="15.75" customHeight="1" x14ac:dyDescent="0.25"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</row>
    <row r="288" spans="2:26" ht="15.75" customHeight="1" x14ac:dyDescent="0.25"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</row>
    <row r="289" spans="2:26" ht="15.75" customHeight="1" x14ac:dyDescent="0.25"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</row>
    <row r="290" spans="2:26" ht="15.75" customHeight="1" x14ac:dyDescent="0.25"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</row>
    <row r="291" spans="2:26" ht="15.75" customHeight="1" x14ac:dyDescent="0.25"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</row>
    <row r="292" spans="2:26" ht="15.75" customHeight="1" x14ac:dyDescent="0.25"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</row>
    <row r="293" spans="2:26" ht="15.75" customHeight="1" x14ac:dyDescent="0.25"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</row>
    <row r="294" spans="2:26" ht="15.75" customHeight="1" x14ac:dyDescent="0.25"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</row>
    <row r="295" spans="2:26" ht="15.75" customHeight="1" x14ac:dyDescent="0.25"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</row>
    <row r="296" spans="2:26" ht="15.75" customHeight="1" x14ac:dyDescent="0.25"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</row>
    <row r="297" spans="2:26" ht="15.75" customHeight="1" x14ac:dyDescent="0.25"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</row>
    <row r="298" spans="2:26" ht="15.75" customHeight="1" x14ac:dyDescent="0.25"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</row>
    <row r="299" spans="2:26" ht="15.75" customHeight="1" x14ac:dyDescent="0.25"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</row>
    <row r="300" spans="2:26" ht="15.75" customHeight="1" x14ac:dyDescent="0.25"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</row>
    <row r="301" spans="2:26" ht="15.75" customHeight="1" x14ac:dyDescent="0.25"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</row>
    <row r="302" spans="2:26" ht="15.75" customHeight="1" x14ac:dyDescent="0.25"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</row>
    <row r="303" spans="2:26" ht="15.75" customHeight="1" x14ac:dyDescent="0.25"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</row>
    <row r="304" spans="2:26" ht="15.75" customHeight="1" x14ac:dyDescent="0.25"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</row>
    <row r="305" spans="2:26" ht="15.75" customHeight="1" x14ac:dyDescent="0.25"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</row>
    <row r="306" spans="2:26" ht="15.75" customHeight="1" x14ac:dyDescent="0.25"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</row>
    <row r="307" spans="2:26" ht="15.75" customHeight="1" x14ac:dyDescent="0.25"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</row>
    <row r="308" spans="2:26" ht="15.75" customHeight="1" x14ac:dyDescent="0.25"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</row>
    <row r="309" spans="2:26" ht="15.75" customHeight="1" x14ac:dyDescent="0.25"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</row>
    <row r="310" spans="2:26" ht="15.75" customHeight="1" x14ac:dyDescent="0.25"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</row>
    <row r="311" spans="2:26" ht="15.75" customHeight="1" x14ac:dyDescent="0.25"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</row>
    <row r="312" spans="2:26" ht="15.75" customHeight="1" x14ac:dyDescent="0.25"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</row>
    <row r="313" spans="2:26" ht="15.75" customHeight="1" x14ac:dyDescent="0.25"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</row>
    <row r="314" spans="2:26" ht="15.75" customHeight="1" x14ac:dyDescent="0.25"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</row>
    <row r="315" spans="2:26" ht="15.75" customHeight="1" x14ac:dyDescent="0.25"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</row>
    <row r="316" spans="2:26" ht="15.75" customHeight="1" x14ac:dyDescent="0.25"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</row>
    <row r="317" spans="2:26" ht="15.75" customHeight="1" x14ac:dyDescent="0.25"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</row>
    <row r="318" spans="2:26" ht="15.75" customHeight="1" x14ac:dyDescent="0.25"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</row>
    <row r="319" spans="2:26" ht="15.75" customHeight="1" x14ac:dyDescent="0.25"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</row>
    <row r="320" spans="2:26" ht="15.75" customHeight="1" x14ac:dyDescent="0.25"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</row>
    <row r="321" spans="2:26" ht="15.75" customHeight="1" x14ac:dyDescent="0.25"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</row>
    <row r="322" spans="2:26" ht="15.75" customHeight="1" x14ac:dyDescent="0.25"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</row>
    <row r="323" spans="2:26" ht="15.75" customHeight="1" x14ac:dyDescent="0.25"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</row>
    <row r="324" spans="2:26" ht="15.75" customHeight="1" x14ac:dyDescent="0.25"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</row>
    <row r="325" spans="2:26" ht="15.75" customHeight="1" x14ac:dyDescent="0.25"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</row>
    <row r="326" spans="2:26" ht="15.75" customHeight="1" x14ac:dyDescent="0.25"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</row>
    <row r="327" spans="2:26" ht="15.75" customHeight="1" x14ac:dyDescent="0.25"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</row>
    <row r="328" spans="2:26" ht="15.75" customHeight="1" x14ac:dyDescent="0.25"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</row>
    <row r="329" spans="2:26" ht="15.75" customHeight="1" x14ac:dyDescent="0.25"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</row>
    <row r="330" spans="2:26" ht="15.75" customHeight="1" x14ac:dyDescent="0.25"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</row>
    <row r="331" spans="2:26" ht="15.75" customHeight="1" x14ac:dyDescent="0.25"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</row>
    <row r="332" spans="2:26" ht="15.75" customHeight="1" x14ac:dyDescent="0.25"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</row>
    <row r="333" spans="2:26" ht="15.75" customHeight="1" x14ac:dyDescent="0.25"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</row>
    <row r="334" spans="2:26" ht="15.75" customHeight="1" x14ac:dyDescent="0.25"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</row>
    <row r="335" spans="2:26" ht="15.75" customHeight="1" x14ac:dyDescent="0.25"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</row>
    <row r="336" spans="2:26" ht="15.75" customHeight="1" x14ac:dyDescent="0.25"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</row>
    <row r="337" spans="2:26" ht="15.75" customHeight="1" x14ac:dyDescent="0.25"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</row>
    <row r="338" spans="2:26" ht="15.75" customHeight="1" x14ac:dyDescent="0.25"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</row>
    <row r="339" spans="2:26" ht="15.75" customHeight="1" x14ac:dyDescent="0.25"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</row>
    <row r="340" spans="2:26" ht="15.75" customHeight="1" x14ac:dyDescent="0.25"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</row>
    <row r="341" spans="2:26" ht="15.75" customHeight="1" x14ac:dyDescent="0.25"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</row>
    <row r="342" spans="2:26" ht="15.75" customHeight="1" x14ac:dyDescent="0.25"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</row>
    <row r="343" spans="2:26" ht="15.75" customHeight="1" x14ac:dyDescent="0.25"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</row>
    <row r="344" spans="2:26" ht="15.75" customHeight="1" x14ac:dyDescent="0.25"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</row>
    <row r="345" spans="2:26" ht="15.75" customHeight="1" x14ac:dyDescent="0.25"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</row>
    <row r="346" spans="2:26" ht="15.75" customHeight="1" x14ac:dyDescent="0.25"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</row>
    <row r="347" spans="2:26" ht="15.75" customHeight="1" x14ac:dyDescent="0.25"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</row>
    <row r="348" spans="2:26" ht="15.75" customHeight="1" x14ac:dyDescent="0.25"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</row>
    <row r="349" spans="2:26" ht="15.75" customHeight="1" x14ac:dyDescent="0.25"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</row>
    <row r="350" spans="2:26" ht="15.75" customHeight="1" x14ac:dyDescent="0.25"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</row>
    <row r="351" spans="2:26" ht="15.75" customHeight="1" x14ac:dyDescent="0.25"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</row>
    <row r="352" spans="2:26" ht="15.75" customHeight="1" x14ac:dyDescent="0.25"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</row>
    <row r="353" spans="2:26" ht="15.75" customHeight="1" x14ac:dyDescent="0.25"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</row>
    <row r="354" spans="2:26" ht="15.75" customHeight="1" x14ac:dyDescent="0.25"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</row>
    <row r="355" spans="2:26" ht="15.75" customHeight="1" x14ac:dyDescent="0.25"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</row>
    <row r="356" spans="2:26" ht="15.75" customHeight="1" x14ac:dyDescent="0.25"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</row>
    <row r="357" spans="2:26" ht="15.75" customHeight="1" x14ac:dyDescent="0.25"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</row>
    <row r="358" spans="2:26" ht="15.75" customHeight="1" x14ac:dyDescent="0.25"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</row>
    <row r="359" spans="2:26" ht="15.75" customHeight="1" x14ac:dyDescent="0.25"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</row>
    <row r="360" spans="2:26" ht="15.75" customHeight="1" x14ac:dyDescent="0.25"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</row>
    <row r="361" spans="2:26" ht="15.75" customHeight="1" x14ac:dyDescent="0.25"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</row>
    <row r="362" spans="2:26" ht="15.75" customHeight="1" x14ac:dyDescent="0.25"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</row>
    <row r="363" spans="2:26" ht="15.75" customHeight="1" x14ac:dyDescent="0.25"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</row>
    <row r="364" spans="2:26" ht="15.75" customHeight="1" x14ac:dyDescent="0.25"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</row>
    <row r="365" spans="2:26" ht="15.75" customHeight="1" x14ac:dyDescent="0.25"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</row>
    <row r="366" spans="2:26" ht="15.75" customHeight="1" x14ac:dyDescent="0.25"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</row>
    <row r="367" spans="2:26" ht="15.75" customHeight="1" x14ac:dyDescent="0.25"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</row>
    <row r="368" spans="2:26" ht="15.75" customHeight="1" x14ac:dyDescent="0.25"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</row>
    <row r="369" spans="2:26" ht="15.75" customHeight="1" x14ac:dyDescent="0.25"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</row>
    <row r="370" spans="2:26" ht="15.75" customHeight="1" x14ac:dyDescent="0.25"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</row>
    <row r="371" spans="2:26" ht="15.75" customHeight="1" x14ac:dyDescent="0.25"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</row>
    <row r="372" spans="2:26" ht="15.75" customHeight="1" x14ac:dyDescent="0.25"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</row>
    <row r="373" spans="2:26" ht="15.75" customHeight="1" x14ac:dyDescent="0.25"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</row>
    <row r="374" spans="2:26" ht="15.75" customHeight="1" x14ac:dyDescent="0.25"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</row>
    <row r="375" spans="2:26" ht="15.75" customHeight="1" x14ac:dyDescent="0.25"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</row>
    <row r="376" spans="2:26" ht="15.75" customHeight="1" x14ac:dyDescent="0.25"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</row>
    <row r="377" spans="2:26" ht="15.75" customHeight="1" x14ac:dyDescent="0.25"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</row>
    <row r="378" spans="2:26" ht="15.75" customHeight="1" x14ac:dyDescent="0.25"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</row>
    <row r="379" spans="2:26" ht="15.75" customHeight="1" x14ac:dyDescent="0.25"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</row>
    <row r="380" spans="2:26" ht="15.75" customHeight="1" x14ac:dyDescent="0.25"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</row>
    <row r="381" spans="2:26" ht="15.75" customHeight="1" x14ac:dyDescent="0.25"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</row>
    <row r="382" spans="2:26" ht="15.75" customHeight="1" x14ac:dyDescent="0.25"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</row>
    <row r="383" spans="2:26" ht="15.75" customHeight="1" x14ac:dyDescent="0.25"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</row>
    <row r="384" spans="2:26" ht="15.75" customHeight="1" x14ac:dyDescent="0.25"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</row>
    <row r="385" spans="2:26" ht="15.75" customHeight="1" x14ac:dyDescent="0.25"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</row>
    <row r="386" spans="2:26" ht="15.75" customHeight="1" x14ac:dyDescent="0.25"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</row>
    <row r="387" spans="2:26" ht="15.75" customHeight="1" x14ac:dyDescent="0.25"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</row>
    <row r="388" spans="2:26" ht="15.75" customHeight="1" x14ac:dyDescent="0.25"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</row>
    <row r="389" spans="2:26" ht="15.75" customHeight="1" x14ac:dyDescent="0.25"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</row>
    <row r="390" spans="2:26" ht="15.75" customHeight="1" x14ac:dyDescent="0.25"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</row>
    <row r="391" spans="2:26" ht="15.75" customHeight="1" x14ac:dyDescent="0.25"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</row>
    <row r="392" spans="2:26" ht="15.75" customHeight="1" x14ac:dyDescent="0.25"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</row>
    <row r="393" spans="2:26" ht="15.75" customHeight="1" x14ac:dyDescent="0.25"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</row>
    <row r="394" spans="2:26" ht="15.75" customHeight="1" x14ac:dyDescent="0.25"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</row>
    <row r="395" spans="2:26" ht="15.75" customHeight="1" x14ac:dyDescent="0.25"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</row>
    <row r="396" spans="2:26" ht="15.75" customHeight="1" x14ac:dyDescent="0.25"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</row>
    <row r="397" spans="2:26" ht="15.75" customHeight="1" x14ac:dyDescent="0.25"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</row>
    <row r="398" spans="2:26" ht="15.75" customHeight="1" x14ac:dyDescent="0.25"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</row>
    <row r="399" spans="2:26" ht="15.75" customHeight="1" x14ac:dyDescent="0.25"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</row>
    <row r="400" spans="2:26" ht="15.75" customHeight="1" x14ac:dyDescent="0.25"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</row>
    <row r="401" spans="2:26" ht="15.75" customHeight="1" x14ac:dyDescent="0.25"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</row>
    <row r="402" spans="2:26" ht="15.75" customHeight="1" x14ac:dyDescent="0.25"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</row>
    <row r="403" spans="2:26" ht="15.75" customHeight="1" x14ac:dyDescent="0.25"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</row>
    <row r="404" spans="2:26" ht="15.75" customHeight="1" x14ac:dyDescent="0.25"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</row>
    <row r="405" spans="2:26" ht="15.75" customHeight="1" x14ac:dyDescent="0.25"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</row>
    <row r="406" spans="2:26" ht="15.75" customHeight="1" x14ac:dyDescent="0.25"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</row>
    <row r="407" spans="2:26" ht="15.75" customHeight="1" x14ac:dyDescent="0.25"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</row>
    <row r="408" spans="2:26" ht="15.75" customHeight="1" x14ac:dyDescent="0.25"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</row>
    <row r="409" spans="2:26" ht="15.75" customHeight="1" x14ac:dyDescent="0.25"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</row>
    <row r="410" spans="2:26" ht="15.75" customHeight="1" x14ac:dyDescent="0.25"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</row>
    <row r="411" spans="2:26" ht="15.75" customHeight="1" x14ac:dyDescent="0.25"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</row>
    <row r="412" spans="2:26" ht="15.75" customHeight="1" x14ac:dyDescent="0.25"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</row>
    <row r="413" spans="2:26" ht="15.75" customHeight="1" x14ac:dyDescent="0.25"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</row>
    <row r="414" spans="2:26" ht="15.75" customHeight="1" x14ac:dyDescent="0.25"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</row>
    <row r="415" spans="2:26" ht="15.75" customHeight="1" x14ac:dyDescent="0.25"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</row>
    <row r="416" spans="2:26" ht="15.75" customHeight="1" x14ac:dyDescent="0.25"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</row>
    <row r="417" spans="2:26" ht="15.75" customHeight="1" x14ac:dyDescent="0.25"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</row>
    <row r="418" spans="2:26" ht="15.75" customHeight="1" x14ac:dyDescent="0.25"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</row>
    <row r="419" spans="2:26" ht="15.75" customHeight="1" x14ac:dyDescent="0.25"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</row>
    <row r="420" spans="2:26" ht="15.75" customHeight="1" x14ac:dyDescent="0.25"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</row>
    <row r="421" spans="2:26" ht="15.75" customHeight="1" x14ac:dyDescent="0.25"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</row>
    <row r="422" spans="2:26" ht="15.75" customHeight="1" x14ac:dyDescent="0.25"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</row>
    <row r="423" spans="2:26" ht="15.75" customHeight="1" x14ac:dyDescent="0.25"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</row>
    <row r="424" spans="2:26" ht="15.75" customHeight="1" x14ac:dyDescent="0.25"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</row>
    <row r="425" spans="2:26" ht="15.75" customHeight="1" x14ac:dyDescent="0.25"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</row>
    <row r="426" spans="2:26" ht="15.75" customHeight="1" x14ac:dyDescent="0.25"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</row>
    <row r="427" spans="2:26" ht="15.75" customHeight="1" x14ac:dyDescent="0.25"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</row>
    <row r="428" spans="2:26" ht="15.75" customHeight="1" x14ac:dyDescent="0.25"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</row>
    <row r="429" spans="2:26" ht="15.75" customHeight="1" x14ac:dyDescent="0.25"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</row>
    <row r="430" spans="2:26" ht="15.75" customHeight="1" x14ac:dyDescent="0.25"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</row>
    <row r="431" spans="2:26" ht="15.75" customHeight="1" x14ac:dyDescent="0.25"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</row>
    <row r="432" spans="2:26" ht="15.75" customHeight="1" x14ac:dyDescent="0.25"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</row>
    <row r="433" spans="2:26" ht="15.75" customHeight="1" x14ac:dyDescent="0.25"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</row>
    <row r="434" spans="2:26" ht="15.75" customHeight="1" x14ac:dyDescent="0.25"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</row>
    <row r="435" spans="2:26" ht="15.75" customHeight="1" x14ac:dyDescent="0.25"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</row>
    <row r="436" spans="2:26" ht="15.75" customHeight="1" x14ac:dyDescent="0.25"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</row>
    <row r="437" spans="2:26" ht="15.75" customHeight="1" x14ac:dyDescent="0.25"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</row>
    <row r="438" spans="2:26" ht="15.75" customHeight="1" x14ac:dyDescent="0.25"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</row>
    <row r="439" spans="2:26" ht="15.75" customHeight="1" x14ac:dyDescent="0.25"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</row>
    <row r="440" spans="2:26" ht="15.75" customHeight="1" x14ac:dyDescent="0.25"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</row>
    <row r="441" spans="2:26" ht="15.75" customHeight="1" x14ac:dyDescent="0.25"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</row>
    <row r="442" spans="2:26" ht="15.75" customHeight="1" x14ac:dyDescent="0.25"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</row>
    <row r="443" spans="2:26" ht="15.75" customHeight="1" x14ac:dyDescent="0.25"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</row>
    <row r="444" spans="2:26" ht="15.75" customHeight="1" x14ac:dyDescent="0.25"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</row>
    <row r="445" spans="2:26" ht="15.75" customHeight="1" x14ac:dyDescent="0.25"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</row>
    <row r="446" spans="2:26" ht="15.75" customHeight="1" x14ac:dyDescent="0.25"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</row>
    <row r="447" spans="2:26" ht="15.75" customHeight="1" x14ac:dyDescent="0.25"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</row>
    <row r="448" spans="2:26" ht="15.75" customHeight="1" x14ac:dyDescent="0.25"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</row>
    <row r="449" spans="2:26" ht="15.75" customHeight="1" x14ac:dyDescent="0.25"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</row>
    <row r="450" spans="2:26" ht="15.75" customHeight="1" x14ac:dyDescent="0.25"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</row>
    <row r="451" spans="2:26" ht="15.75" customHeight="1" x14ac:dyDescent="0.25"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</row>
    <row r="452" spans="2:26" ht="15.75" customHeight="1" x14ac:dyDescent="0.25"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</row>
    <row r="453" spans="2:26" ht="15.75" customHeight="1" x14ac:dyDescent="0.25"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</row>
    <row r="454" spans="2:26" ht="15.75" customHeight="1" x14ac:dyDescent="0.25"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</row>
    <row r="455" spans="2:26" ht="15.75" customHeight="1" x14ac:dyDescent="0.25"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</row>
    <row r="456" spans="2:26" ht="15.75" customHeight="1" x14ac:dyDescent="0.25"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</row>
    <row r="457" spans="2:26" ht="15.75" customHeight="1" x14ac:dyDescent="0.25"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</row>
    <row r="458" spans="2:26" ht="15.75" customHeight="1" x14ac:dyDescent="0.25"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</row>
    <row r="459" spans="2:26" ht="15.75" customHeight="1" x14ac:dyDescent="0.25"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</row>
    <row r="460" spans="2:26" ht="15.75" customHeight="1" x14ac:dyDescent="0.25"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</row>
    <row r="461" spans="2:26" ht="15.75" customHeight="1" x14ac:dyDescent="0.25"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</row>
    <row r="462" spans="2:26" ht="15.75" customHeight="1" x14ac:dyDescent="0.25"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</row>
    <row r="463" spans="2:26" ht="15.75" customHeight="1" x14ac:dyDescent="0.25"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</row>
    <row r="464" spans="2:26" ht="15.75" customHeight="1" x14ac:dyDescent="0.25"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</row>
    <row r="465" spans="2:26" ht="15.75" customHeight="1" x14ac:dyDescent="0.25"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</row>
    <row r="466" spans="2:26" ht="15.75" customHeight="1" x14ac:dyDescent="0.25"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</row>
    <row r="467" spans="2:26" ht="15.75" customHeight="1" x14ac:dyDescent="0.25"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</row>
    <row r="468" spans="2:26" ht="15.75" customHeight="1" x14ac:dyDescent="0.25"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</row>
    <row r="469" spans="2:26" ht="15.75" customHeight="1" x14ac:dyDescent="0.25"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</row>
    <row r="470" spans="2:26" ht="15.75" customHeight="1" x14ac:dyDescent="0.25"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</row>
    <row r="471" spans="2:26" ht="15.75" customHeight="1" x14ac:dyDescent="0.25"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</row>
    <row r="472" spans="2:26" ht="15.75" customHeight="1" x14ac:dyDescent="0.25"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</row>
    <row r="473" spans="2:26" ht="15.75" customHeight="1" x14ac:dyDescent="0.25"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</row>
    <row r="474" spans="2:26" ht="15.75" customHeight="1" x14ac:dyDescent="0.25"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</row>
    <row r="475" spans="2:26" ht="15.75" customHeight="1" x14ac:dyDescent="0.25"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</row>
    <row r="476" spans="2:26" ht="15.75" customHeight="1" x14ac:dyDescent="0.25"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</row>
    <row r="477" spans="2:26" ht="15.75" customHeight="1" x14ac:dyDescent="0.25"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</row>
    <row r="478" spans="2:26" ht="15.75" customHeight="1" x14ac:dyDescent="0.25"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</row>
    <row r="479" spans="2:26" ht="15.75" customHeight="1" x14ac:dyDescent="0.25"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</row>
    <row r="480" spans="2:26" ht="15.75" customHeight="1" x14ac:dyDescent="0.25"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</row>
    <row r="481" spans="2:26" ht="15.75" customHeight="1" x14ac:dyDescent="0.25"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</row>
    <row r="482" spans="2:26" ht="15.75" customHeight="1" x14ac:dyDescent="0.25"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</row>
    <row r="483" spans="2:26" ht="15.75" customHeight="1" x14ac:dyDescent="0.25"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</row>
    <row r="484" spans="2:26" ht="15.75" customHeight="1" x14ac:dyDescent="0.25"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</row>
    <row r="485" spans="2:26" ht="15.75" customHeight="1" x14ac:dyDescent="0.25"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</row>
    <row r="486" spans="2:26" ht="15.75" customHeight="1" x14ac:dyDescent="0.25"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</row>
    <row r="487" spans="2:26" ht="15.75" customHeight="1" x14ac:dyDescent="0.25"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</row>
    <row r="488" spans="2:26" ht="15.75" customHeight="1" x14ac:dyDescent="0.25"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</row>
    <row r="489" spans="2:26" ht="15.75" customHeight="1" x14ac:dyDescent="0.25"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</row>
    <row r="490" spans="2:26" ht="15.75" customHeight="1" x14ac:dyDescent="0.25"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</row>
    <row r="491" spans="2:26" ht="15.75" customHeight="1" x14ac:dyDescent="0.25"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</row>
    <row r="492" spans="2:26" ht="15.75" customHeight="1" x14ac:dyDescent="0.25"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</row>
    <row r="493" spans="2:26" ht="15.75" customHeight="1" x14ac:dyDescent="0.25"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</row>
    <row r="494" spans="2:26" ht="15.75" customHeight="1" x14ac:dyDescent="0.25"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</row>
    <row r="495" spans="2:26" ht="15.75" customHeight="1" x14ac:dyDescent="0.25"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</row>
    <row r="496" spans="2:26" ht="15.75" customHeight="1" x14ac:dyDescent="0.25"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</row>
    <row r="497" spans="2:26" ht="15.75" customHeight="1" x14ac:dyDescent="0.25"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</row>
    <row r="498" spans="2:26" ht="15.75" customHeight="1" x14ac:dyDescent="0.25"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</row>
    <row r="499" spans="2:26" ht="15.75" customHeight="1" x14ac:dyDescent="0.25"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</row>
    <row r="500" spans="2:26" ht="15.75" customHeight="1" x14ac:dyDescent="0.25"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</row>
    <row r="501" spans="2:26" ht="15.75" customHeight="1" x14ac:dyDescent="0.25"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</row>
    <row r="502" spans="2:26" ht="15.75" customHeight="1" x14ac:dyDescent="0.25"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</row>
    <row r="503" spans="2:26" ht="15.75" customHeight="1" x14ac:dyDescent="0.25"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</row>
    <row r="504" spans="2:26" ht="15.75" customHeight="1" x14ac:dyDescent="0.25"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</row>
    <row r="505" spans="2:26" ht="15.75" customHeight="1" x14ac:dyDescent="0.25"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</row>
    <row r="506" spans="2:26" ht="15.75" customHeight="1" x14ac:dyDescent="0.25"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</row>
    <row r="507" spans="2:26" ht="15.75" customHeight="1" x14ac:dyDescent="0.25"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</row>
    <row r="508" spans="2:26" ht="15.75" customHeight="1" x14ac:dyDescent="0.25"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</row>
    <row r="509" spans="2:26" ht="15.75" customHeight="1" x14ac:dyDescent="0.25"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</row>
    <row r="510" spans="2:26" ht="15.75" customHeight="1" x14ac:dyDescent="0.25"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</row>
    <row r="511" spans="2:26" ht="15.75" customHeight="1" x14ac:dyDescent="0.25"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</row>
    <row r="512" spans="2:26" ht="15.75" customHeight="1" x14ac:dyDescent="0.25"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</row>
    <row r="513" spans="2:26" ht="15.75" customHeight="1" x14ac:dyDescent="0.25"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</row>
    <row r="514" spans="2:26" ht="15.75" customHeight="1" x14ac:dyDescent="0.25"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</row>
    <row r="515" spans="2:26" ht="15.75" customHeight="1" x14ac:dyDescent="0.25"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</row>
    <row r="516" spans="2:26" ht="15.75" customHeight="1" x14ac:dyDescent="0.25"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</row>
    <row r="517" spans="2:26" ht="15.75" customHeight="1" x14ac:dyDescent="0.25"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</row>
    <row r="518" spans="2:26" ht="15.75" customHeight="1" x14ac:dyDescent="0.25"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</row>
    <row r="519" spans="2:26" ht="15.75" customHeight="1" x14ac:dyDescent="0.25"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</row>
    <row r="520" spans="2:26" ht="15.75" customHeight="1" x14ac:dyDescent="0.25"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</row>
    <row r="521" spans="2:26" ht="15.75" customHeight="1" x14ac:dyDescent="0.25"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</row>
    <row r="522" spans="2:26" ht="15.75" customHeight="1" x14ac:dyDescent="0.25"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</row>
    <row r="523" spans="2:26" ht="15.75" customHeight="1" x14ac:dyDescent="0.25"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</row>
    <row r="524" spans="2:26" ht="15.75" customHeight="1" x14ac:dyDescent="0.25"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</row>
    <row r="525" spans="2:26" ht="15.75" customHeight="1" x14ac:dyDescent="0.25"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</row>
    <row r="526" spans="2:26" ht="15.75" customHeight="1" x14ac:dyDescent="0.25"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</row>
    <row r="527" spans="2:26" ht="15.75" customHeight="1" x14ac:dyDescent="0.25"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</row>
    <row r="528" spans="2:26" ht="15.75" customHeight="1" x14ac:dyDescent="0.25"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</row>
    <row r="529" spans="2:26" ht="15.75" customHeight="1" x14ac:dyDescent="0.25"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</row>
    <row r="530" spans="2:26" ht="15.75" customHeight="1" x14ac:dyDescent="0.25"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</row>
    <row r="531" spans="2:26" ht="15.75" customHeight="1" x14ac:dyDescent="0.25"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</row>
    <row r="532" spans="2:26" ht="15.75" customHeight="1" x14ac:dyDescent="0.25"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</row>
    <row r="533" spans="2:26" ht="15.75" customHeight="1" x14ac:dyDescent="0.25"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</row>
    <row r="534" spans="2:26" ht="15.75" customHeight="1" x14ac:dyDescent="0.25"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</row>
    <row r="535" spans="2:26" ht="15.75" customHeight="1" x14ac:dyDescent="0.25"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</row>
    <row r="536" spans="2:26" ht="15.75" customHeight="1" x14ac:dyDescent="0.25"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</row>
    <row r="537" spans="2:26" ht="15.75" customHeight="1" x14ac:dyDescent="0.25"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</row>
    <row r="538" spans="2:26" ht="15.75" customHeight="1" x14ac:dyDescent="0.25"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</row>
    <row r="539" spans="2:26" ht="15.75" customHeight="1" x14ac:dyDescent="0.25"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</row>
    <row r="540" spans="2:26" ht="15.75" customHeight="1" x14ac:dyDescent="0.25"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</row>
    <row r="541" spans="2:26" ht="15.75" customHeight="1" x14ac:dyDescent="0.25"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</row>
    <row r="542" spans="2:26" ht="15.75" customHeight="1" x14ac:dyDescent="0.25"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</row>
    <row r="543" spans="2:26" ht="15.75" customHeight="1" x14ac:dyDescent="0.25"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</row>
    <row r="544" spans="2:26" ht="15.75" customHeight="1" x14ac:dyDescent="0.25"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</row>
    <row r="545" spans="2:26" ht="15.75" customHeight="1" x14ac:dyDescent="0.25"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</row>
    <row r="546" spans="2:26" ht="15.75" customHeight="1" x14ac:dyDescent="0.25"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</row>
    <row r="547" spans="2:26" ht="15.75" customHeight="1" x14ac:dyDescent="0.25"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</row>
    <row r="548" spans="2:26" ht="15.75" customHeight="1" x14ac:dyDescent="0.25"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</row>
    <row r="549" spans="2:26" ht="15.75" customHeight="1" x14ac:dyDescent="0.25"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</row>
    <row r="550" spans="2:26" ht="15.75" customHeight="1" x14ac:dyDescent="0.25"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</row>
    <row r="551" spans="2:26" ht="15.75" customHeight="1" x14ac:dyDescent="0.25"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</row>
    <row r="552" spans="2:26" ht="15.75" customHeight="1" x14ac:dyDescent="0.25"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</row>
    <row r="553" spans="2:26" ht="15.75" customHeight="1" x14ac:dyDescent="0.25"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</row>
    <row r="554" spans="2:26" ht="15.75" customHeight="1" x14ac:dyDescent="0.25"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</row>
    <row r="555" spans="2:26" ht="15.75" customHeight="1" x14ac:dyDescent="0.25"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</row>
    <row r="556" spans="2:26" ht="15.75" customHeight="1" x14ac:dyDescent="0.25"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</row>
    <row r="557" spans="2:26" ht="15.75" customHeight="1" x14ac:dyDescent="0.25"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</row>
    <row r="558" spans="2:26" ht="15.75" customHeight="1" x14ac:dyDescent="0.25"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</row>
    <row r="559" spans="2:26" ht="15.75" customHeight="1" x14ac:dyDescent="0.25"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</row>
    <row r="560" spans="2:26" ht="15.75" customHeight="1" x14ac:dyDescent="0.25"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</row>
    <row r="561" spans="2:26" ht="15.75" customHeight="1" x14ac:dyDescent="0.25"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</row>
    <row r="562" spans="2:26" ht="15.75" customHeight="1" x14ac:dyDescent="0.25"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</row>
    <row r="563" spans="2:26" ht="15.75" customHeight="1" x14ac:dyDescent="0.25"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</row>
    <row r="564" spans="2:26" ht="15.75" customHeight="1" x14ac:dyDescent="0.25"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</row>
    <row r="565" spans="2:26" ht="15.75" customHeight="1" x14ac:dyDescent="0.25"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</row>
    <row r="566" spans="2:26" ht="15.75" customHeight="1" x14ac:dyDescent="0.25"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</row>
    <row r="567" spans="2:26" ht="15.75" customHeight="1" x14ac:dyDescent="0.25"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</row>
    <row r="568" spans="2:26" ht="15.75" customHeight="1" x14ac:dyDescent="0.25"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</row>
    <row r="569" spans="2:26" ht="15.75" customHeight="1" x14ac:dyDescent="0.25"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</row>
    <row r="570" spans="2:26" ht="15.75" customHeight="1" x14ac:dyDescent="0.25"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</row>
    <row r="571" spans="2:26" ht="15.75" customHeight="1" x14ac:dyDescent="0.25"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</row>
    <row r="572" spans="2:26" ht="15.75" customHeight="1" x14ac:dyDescent="0.25"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</row>
    <row r="573" spans="2:26" ht="15.75" customHeight="1" x14ac:dyDescent="0.25"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</row>
    <row r="574" spans="2:26" ht="15.75" customHeight="1" x14ac:dyDescent="0.25"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</row>
    <row r="575" spans="2:26" ht="15.75" customHeight="1" x14ac:dyDescent="0.25"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</row>
    <row r="576" spans="2:26" ht="15.75" customHeight="1" x14ac:dyDescent="0.25"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</row>
    <row r="577" spans="2:26" ht="15.75" customHeight="1" x14ac:dyDescent="0.25"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</row>
    <row r="578" spans="2:26" ht="15.75" customHeight="1" x14ac:dyDescent="0.25"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</row>
    <row r="579" spans="2:26" ht="15.75" customHeight="1" x14ac:dyDescent="0.25"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</row>
    <row r="580" spans="2:26" ht="15.75" customHeight="1" x14ac:dyDescent="0.25"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</row>
    <row r="581" spans="2:26" ht="15.75" customHeight="1" x14ac:dyDescent="0.25"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</row>
    <row r="582" spans="2:26" ht="15.75" customHeight="1" x14ac:dyDescent="0.25"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</row>
    <row r="583" spans="2:26" ht="15.75" customHeight="1" x14ac:dyDescent="0.25"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</row>
    <row r="584" spans="2:26" ht="15.75" customHeight="1" x14ac:dyDescent="0.25"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</row>
    <row r="585" spans="2:26" ht="15.75" customHeight="1" x14ac:dyDescent="0.25"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</row>
    <row r="586" spans="2:26" ht="15.75" customHeight="1" x14ac:dyDescent="0.25"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</row>
    <row r="587" spans="2:26" ht="15.75" customHeight="1" x14ac:dyDescent="0.25"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</row>
    <row r="588" spans="2:26" ht="15.75" customHeight="1" x14ac:dyDescent="0.25"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</row>
    <row r="589" spans="2:26" ht="15.75" customHeight="1" x14ac:dyDescent="0.25"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</row>
    <row r="590" spans="2:26" ht="15.75" customHeight="1" x14ac:dyDescent="0.25"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</row>
    <row r="591" spans="2:26" ht="15.75" customHeight="1" x14ac:dyDescent="0.25"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</row>
    <row r="592" spans="2:26" ht="15.75" customHeight="1" x14ac:dyDescent="0.25"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</row>
    <row r="593" spans="2:26" ht="15.75" customHeight="1" x14ac:dyDescent="0.25"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</row>
    <row r="594" spans="2:26" ht="15.75" customHeight="1" x14ac:dyDescent="0.25"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</row>
    <row r="595" spans="2:26" ht="15.75" customHeight="1" x14ac:dyDescent="0.25"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</row>
    <row r="596" spans="2:26" ht="15.75" customHeight="1" x14ac:dyDescent="0.25"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</row>
    <row r="597" spans="2:26" ht="15.75" customHeight="1" x14ac:dyDescent="0.25"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</row>
    <row r="598" spans="2:26" ht="15.75" customHeight="1" x14ac:dyDescent="0.25"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</row>
    <row r="599" spans="2:26" ht="15.75" customHeight="1" x14ac:dyDescent="0.25"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</row>
    <row r="600" spans="2:26" ht="15.75" customHeight="1" x14ac:dyDescent="0.25"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</row>
    <row r="601" spans="2:26" ht="15.75" customHeight="1" x14ac:dyDescent="0.25"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</row>
    <row r="602" spans="2:26" ht="15.75" customHeight="1" x14ac:dyDescent="0.25"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</row>
    <row r="603" spans="2:26" ht="15.75" customHeight="1" x14ac:dyDescent="0.25"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</row>
    <row r="604" spans="2:26" ht="15.75" customHeight="1" x14ac:dyDescent="0.25"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</row>
    <row r="605" spans="2:26" ht="15.75" customHeight="1" x14ac:dyDescent="0.25"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</row>
    <row r="606" spans="2:26" ht="15.75" customHeight="1" x14ac:dyDescent="0.25"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</row>
    <row r="607" spans="2:26" ht="15.75" customHeight="1" x14ac:dyDescent="0.25"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</row>
    <row r="608" spans="2:26" ht="15.75" customHeight="1" x14ac:dyDescent="0.25"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</row>
    <row r="609" spans="2:26" ht="15.75" customHeight="1" x14ac:dyDescent="0.25"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</row>
    <row r="610" spans="2:26" ht="15.75" customHeight="1" x14ac:dyDescent="0.25"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</row>
    <row r="611" spans="2:26" ht="15.75" customHeight="1" x14ac:dyDescent="0.25"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</row>
    <row r="612" spans="2:26" ht="15.75" customHeight="1" x14ac:dyDescent="0.25"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</row>
    <row r="613" spans="2:26" ht="15.75" customHeight="1" x14ac:dyDescent="0.25"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</row>
    <row r="614" spans="2:26" ht="15.75" customHeight="1" x14ac:dyDescent="0.25"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</row>
    <row r="615" spans="2:26" ht="15.75" customHeight="1" x14ac:dyDescent="0.25"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</row>
    <row r="616" spans="2:26" ht="15.75" customHeight="1" x14ac:dyDescent="0.25"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</row>
    <row r="617" spans="2:26" ht="15.75" customHeight="1" x14ac:dyDescent="0.25"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</row>
    <row r="618" spans="2:26" ht="15.75" customHeight="1" x14ac:dyDescent="0.25"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</row>
    <row r="619" spans="2:26" ht="15.75" customHeight="1" x14ac:dyDescent="0.25"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</row>
    <row r="620" spans="2:26" ht="15.75" customHeight="1" x14ac:dyDescent="0.25"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</row>
    <row r="621" spans="2:26" ht="15.75" customHeight="1" x14ac:dyDescent="0.25"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</row>
    <row r="622" spans="2:26" ht="15.75" customHeight="1" x14ac:dyDescent="0.25"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</row>
    <row r="623" spans="2:26" ht="15.75" customHeight="1" x14ac:dyDescent="0.25"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</row>
    <row r="624" spans="2:26" ht="15.75" customHeight="1" x14ac:dyDescent="0.25"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</row>
    <row r="625" spans="2:26" ht="15.75" customHeight="1" x14ac:dyDescent="0.25"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</row>
    <row r="626" spans="2:26" ht="15.75" customHeight="1" x14ac:dyDescent="0.25"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</row>
    <row r="627" spans="2:26" ht="15.75" customHeight="1" x14ac:dyDescent="0.25"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</row>
    <row r="628" spans="2:26" ht="15.75" customHeight="1" x14ac:dyDescent="0.25"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</row>
    <row r="629" spans="2:26" ht="15.75" customHeight="1" x14ac:dyDescent="0.25"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</row>
    <row r="630" spans="2:26" ht="15.75" customHeight="1" x14ac:dyDescent="0.25"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</row>
    <row r="631" spans="2:26" ht="15.75" customHeight="1" x14ac:dyDescent="0.25"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</row>
    <row r="632" spans="2:26" ht="15.75" customHeight="1" x14ac:dyDescent="0.25"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</row>
    <row r="633" spans="2:26" ht="15.75" customHeight="1" x14ac:dyDescent="0.25"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</row>
    <row r="634" spans="2:26" ht="15.75" customHeight="1" x14ac:dyDescent="0.25"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</row>
    <row r="635" spans="2:26" ht="15.75" customHeight="1" x14ac:dyDescent="0.25"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</row>
    <row r="636" spans="2:26" ht="15.75" customHeight="1" x14ac:dyDescent="0.25"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</row>
    <row r="637" spans="2:26" ht="15.75" customHeight="1" x14ac:dyDescent="0.25"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</row>
    <row r="638" spans="2:26" ht="15.75" customHeight="1" x14ac:dyDescent="0.25"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</row>
    <row r="639" spans="2:26" ht="15.75" customHeight="1" x14ac:dyDescent="0.25"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</row>
    <row r="640" spans="2:26" ht="15.75" customHeight="1" x14ac:dyDescent="0.25"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</row>
    <row r="641" spans="2:26" ht="15.75" customHeight="1" x14ac:dyDescent="0.25"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</row>
    <row r="642" spans="2:26" ht="15.75" customHeight="1" x14ac:dyDescent="0.25"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</row>
    <row r="643" spans="2:26" ht="15.75" customHeight="1" x14ac:dyDescent="0.25"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</row>
    <row r="644" spans="2:26" ht="15.75" customHeight="1" x14ac:dyDescent="0.25"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</row>
    <row r="645" spans="2:26" ht="15.75" customHeight="1" x14ac:dyDescent="0.25"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</row>
    <row r="646" spans="2:26" ht="15.75" customHeight="1" x14ac:dyDescent="0.25"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</row>
    <row r="647" spans="2:26" ht="15.75" customHeight="1" x14ac:dyDescent="0.25"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</row>
    <row r="648" spans="2:26" ht="15.75" customHeight="1" x14ac:dyDescent="0.25"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</row>
    <row r="649" spans="2:26" ht="15.75" customHeight="1" x14ac:dyDescent="0.25"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</row>
    <row r="650" spans="2:26" ht="15.75" customHeight="1" x14ac:dyDescent="0.25"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</row>
    <row r="651" spans="2:26" ht="15.75" customHeight="1" x14ac:dyDescent="0.25"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</row>
    <row r="652" spans="2:26" ht="15.75" customHeight="1" x14ac:dyDescent="0.25"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</row>
    <row r="653" spans="2:26" ht="15.75" customHeight="1" x14ac:dyDescent="0.25"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</row>
    <row r="654" spans="2:26" ht="15.75" customHeight="1" x14ac:dyDescent="0.25"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</row>
    <row r="655" spans="2:26" ht="15.75" customHeight="1" x14ac:dyDescent="0.25"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</row>
    <row r="656" spans="2:26" ht="15.75" customHeight="1" x14ac:dyDescent="0.25"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</row>
    <row r="657" spans="2:26" ht="15.75" customHeight="1" x14ac:dyDescent="0.25"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</row>
    <row r="658" spans="2:26" ht="15.75" customHeight="1" x14ac:dyDescent="0.25"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</row>
    <row r="659" spans="2:26" ht="15.75" customHeight="1" x14ac:dyDescent="0.25"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</row>
    <row r="660" spans="2:26" ht="15.75" customHeight="1" x14ac:dyDescent="0.25"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</row>
    <row r="661" spans="2:26" ht="15.75" customHeight="1" x14ac:dyDescent="0.25"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</row>
    <row r="662" spans="2:26" ht="15.75" customHeight="1" x14ac:dyDescent="0.25"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</row>
    <row r="663" spans="2:26" ht="15.75" customHeight="1" x14ac:dyDescent="0.25"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</row>
    <row r="664" spans="2:26" ht="15.75" customHeight="1" x14ac:dyDescent="0.25"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</row>
    <row r="665" spans="2:26" ht="15.75" customHeight="1" x14ac:dyDescent="0.25"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</row>
    <row r="666" spans="2:26" ht="15.75" customHeight="1" x14ac:dyDescent="0.25"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</row>
    <row r="667" spans="2:26" ht="15.75" customHeight="1" x14ac:dyDescent="0.25"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</row>
    <row r="668" spans="2:26" ht="15.75" customHeight="1" x14ac:dyDescent="0.25"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</row>
    <row r="669" spans="2:26" ht="15.75" customHeight="1" x14ac:dyDescent="0.25"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</row>
    <row r="670" spans="2:26" ht="15.75" customHeight="1" x14ac:dyDescent="0.25"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</row>
    <row r="671" spans="2:26" ht="15.75" customHeight="1" x14ac:dyDescent="0.25"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</row>
    <row r="672" spans="2:26" ht="15.75" customHeight="1" x14ac:dyDescent="0.25"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</row>
    <row r="673" spans="2:26" ht="15.75" customHeight="1" x14ac:dyDescent="0.25"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</row>
    <row r="674" spans="2:26" ht="15.75" customHeight="1" x14ac:dyDescent="0.25"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</row>
    <row r="675" spans="2:26" ht="15.75" customHeight="1" x14ac:dyDescent="0.25"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</row>
    <row r="676" spans="2:26" ht="15.75" customHeight="1" x14ac:dyDescent="0.25"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</row>
    <row r="677" spans="2:26" ht="15.75" customHeight="1" x14ac:dyDescent="0.25"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</row>
    <row r="678" spans="2:26" ht="15.75" customHeight="1" x14ac:dyDescent="0.25"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</row>
    <row r="679" spans="2:26" ht="15.75" customHeight="1" x14ac:dyDescent="0.25"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</row>
    <row r="680" spans="2:26" ht="15.75" customHeight="1" x14ac:dyDescent="0.25"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</row>
    <row r="681" spans="2:26" ht="15.75" customHeight="1" x14ac:dyDescent="0.25"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</row>
    <row r="682" spans="2:26" ht="15.75" customHeight="1" x14ac:dyDescent="0.25"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</row>
    <row r="683" spans="2:26" ht="15.75" customHeight="1" x14ac:dyDescent="0.25"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</row>
    <row r="684" spans="2:26" ht="15.75" customHeight="1" x14ac:dyDescent="0.25"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</row>
    <row r="685" spans="2:26" ht="15.75" customHeight="1" x14ac:dyDescent="0.25"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</row>
    <row r="686" spans="2:26" ht="15.75" customHeight="1" x14ac:dyDescent="0.25"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</row>
    <row r="687" spans="2:26" ht="15.75" customHeight="1" x14ac:dyDescent="0.25"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</row>
    <row r="688" spans="2:26" ht="15.75" customHeight="1" x14ac:dyDescent="0.25"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</row>
    <row r="689" spans="2:26" ht="15.75" customHeight="1" x14ac:dyDescent="0.25"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</row>
    <row r="690" spans="2:26" ht="15.75" customHeight="1" x14ac:dyDescent="0.25"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</row>
    <row r="691" spans="2:26" ht="15.75" customHeight="1" x14ac:dyDescent="0.25"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</row>
    <row r="692" spans="2:26" ht="15.75" customHeight="1" x14ac:dyDescent="0.25"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</row>
    <row r="693" spans="2:26" ht="15.75" customHeight="1" x14ac:dyDescent="0.25"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</row>
    <row r="694" spans="2:26" ht="15.75" customHeight="1" x14ac:dyDescent="0.25"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</row>
    <row r="695" spans="2:26" ht="15.75" customHeight="1" x14ac:dyDescent="0.25"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</row>
    <row r="696" spans="2:26" ht="15.75" customHeight="1" x14ac:dyDescent="0.25"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</row>
    <row r="697" spans="2:26" ht="15.75" customHeight="1" x14ac:dyDescent="0.25"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</row>
    <row r="698" spans="2:26" ht="15.75" customHeight="1" x14ac:dyDescent="0.25"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</row>
    <row r="699" spans="2:26" ht="15.75" customHeight="1" x14ac:dyDescent="0.25"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</row>
    <row r="700" spans="2:26" ht="15.75" customHeight="1" x14ac:dyDescent="0.25"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</row>
    <row r="701" spans="2:26" ht="15.75" customHeight="1" x14ac:dyDescent="0.25"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</row>
    <row r="702" spans="2:26" ht="15.75" customHeight="1" x14ac:dyDescent="0.25"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</row>
    <row r="703" spans="2:26" ht="15.75" customHeight="1" x14ac:dyDescent="0.25"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</row>
    <row r="704" spans="2:26" ht="15.75" customHeight="1" x14ac:dyDescent="0.25"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</row>
    <row r="705" spans="2:26" ht="15.75" customHeight="1" x14ac:dyDescent="0.25"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</row>
    <row r="706" spans="2:26" ht="15.75" customHeight="1" x14ac:dyDescent="0.25"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</row>
    <row r="707" spans="2:26" ht="15.75" customHeight="1" x14ac:dyDescent="0.25"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</row>
    <row r="708" spans="2:26" ht="15.75" customHeight="1" x14ac:dyDescent="0.25"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</row>
    <row r="709" spans="2:26" ht="15.75" customHeight="1" x14ac:dyDescent="0.25"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</row>
    <row r="710" spans="2:26" ht="15.75" customHeight="1" x14ac:dyDescent="0.25"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</row>
    <row r="711" spans="2:26" ht="15.75" customHeight="1" x14ac:dyDescent="0.25"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</row>
    <row r="712" spans="2:26" ht="15.75" customHeight="1" x14ac:dyDescent="0.25"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</row>
    <row r="713" spans="2:26" ht="15.75" customHeight="1" x14ac:dyDescent="0.25"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</row>
    <row r="714" spans="2:26" ht="15.75" customHeight="1" x14ac:dyDescent="0.25"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</row>
    <row r="715" spans="2:26" ht="15.75" customHeight="1" x14ac:dyDescent="0.25"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</row>
    <row r="716" spans="2:26" ht="15.75" customHeight="1" x14ac:dyDescent="0.25"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</row>
    <row r="717" spans="2:26" ht="15.75" customHeight="1" x14ac:dyDescent="0.25"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</row>
    <row r="718" spans="2:26" ht="15.75" customHeight="1" x14ac:dyDescent="0.25"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</row>
    <row r="719" spans="2:26" ht="15.75" customHeight="1" x14ac:dyDescent="0.25"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</row>
    <row r="720" spans="2:26" ht="15.75" customHeight="1" x14ac:dyDescent="0.25"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</row>
    <row r="721" spans="2:26" ht="15.75" customHeight="1" x14ac:dyDescent="0.25"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</row>
    <row r="722" spans="2:26" ht="15.75" customHeight="1" x14ac:dyDescent="0.25"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</row>
    <row r="723" spans="2:26" ht="15.75" customHeight="1" x14ac:dyDescent="0.25"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</row>
    <row r="724" spans="2:26" ht="15.75" customHeight="1" x14ac:dyDescent="0.25"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</row>
    <row r="725" spans="2:26" ht="15.75" customHeight="1" x14ac:dyDescent="0.25"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</row>
    <row r="726" spans="2:26" ht="15.75" customHeight="1" x14ac:dyDescent="0.25"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</row>
    <row r="727" spans="2:26" ht="15.75" customHeight="1" x14ac:dyDescent="0.25"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</row>
    <row r="728" spans="2:26" ht="15.75" customHeight="1" x14ac:dyDescent="0.25"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</row>
    <row r="729" spans="2:26" ht="15.75" customHeight="1" x14ac:dyDescent="0.25"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</row>
    <row r="730" spans="2:26" ht="15.75" customHeight="1" x14ac:dyDescent="0.25"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</row>
    <row r="731" spans="2:26" ht="15.75" customHeight="1" x14ac:dyDescent="0.25"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</row>
    <row r="732" spans="2:26" ht="15.75" customHeight="1" x14ac:dyDescent="0.25"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</row>
    <row r="733" spans="2:26" ht="15.75" customHeight="1" x14ac:dyDescent="0.25"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</row>
    <row r="734" spans="2:26" ht="15.75" customHeight="1" x14ac:dyDescent="0.25"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</row>
    <row r="735" spans="2:26" ht="15.75" customHeight="1" x14ac:dyDescent="0.25"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</row>
    <row r="736" spans="2:26" ht="15.75" customHeight="1" x14ac:dyDescent="0.25"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</row>
    <row r="737" spans="2:26" ht="15.75" customHeight="1" x14ac:dyDescent="0.25"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</row>
    <row r="738" spans="2:26" ht="15.75" customHeight="1" x14ac:dyDescent="0.25"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</row>
    <row r="739" spans="2:26" ht="15.75" customHeight="1" x14ac:dyDescent="0.25"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</row>
    <row r="740" spans="2:26" ht="15.75" customHeight="1" x14ac:dyDescent="0.25"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</row>
    <row r="741" spans="2:26" ht="15.75" customHeight="1" x14ac:dyDescent="0.25"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</row>
    <row r="742" spans="2:26" ht="15.75" customHeight="1" x14ac:dyDescent="0.25"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</row>
    <row r="743" spans="2:26" ht="15.75" customHeight="1" x14ac:dyDescent="0.25"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</row>
    <row r="744" spans="2:26" ht="15.75" customHeight="1" x14ac:dyDescent="0.25"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</row>
    <row r="745" spans="2:26" ht="15.75" customHeight="1" x14ac:dyDescent="0.25"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</row>
    <row r="746" spans="2:26" ht="15.75" customHeight="1" x14ac:dyDescent="0.25"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</row>
    <row r="747" spans="2:26" ht="15.75" customHeight="1" x14ac:dyDescent="0.25"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</row>
    <row r="748" spans="2:26" ht="15.75" customHeight="1" x14ac:dyDescent="0.25"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</row>
    <row r="749" spans="2:26" ht="15.75" customHeight="1" x14ac:dyDescent="0.25"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</row>
    <row r="750" spans="2:26" ht="15.75" customHeight="1" x14ac:dyDescent="0.25"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</row>
    <row r="751" spans="2:26" ht="15.75" customHeight="1" x14ac:dyDescent="0.25"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</row>
    <row r="752" spans="2:26" ht="15.75" customHeight="1" x14ac:dyDescent="0.25"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</row>
    <row r="753" spans="2:26" ht="15.75" customHeight="1" x14ac:dyDescent="0.25"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</row>
    <row r="754" spans="2:26" ht="15.75" customHeight="1" x14ac:dyDescent="0.25"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</row>
    <row r="755" spans="2:26" ht="15.75" customHeight="1" x14ac:dyDescent="0.25"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</row>
    <row r="756" spans="2:26" ht="15.75" customHeight="1" x14ac:dyDescent="0.25"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</row>
    <row r="757" spans="2:26" ht="15.75" customHeight="1" x14ac:dyDescent="0.25"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</row>
    <row r="758" spans="2:26" ht="15.75" customHeight="1" x14ac:dyDescent="0.25"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</row>
    <row r="759" spans="2:26" ht="15.75" customHeight="1" x14ac:dyDescent="0.25"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</row>
    <row r="760" spans="2:26" ht="15.75" customHeight="1" x14ac:dyDescent="0.25"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</row>
    <row r="761" spans="2:26" ht="15.75" customHeight="1" x14ac:dyDescent="0.25"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</row>
    <row r="762" spans="2:26" ht="15.75" customHeight="1" x14ac:dyDescent="0.25"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</row>
    <row r="763" spans="2:26" ht="15.75" customHeight="1" x14ac:dyDescent="0.25"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</row>
    <row r="764" spans="2:26" ht="15.75" customHeight="1" x14ac:dyDescent="0.25"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</row>
    <row r="765" spans="2:26" ht="15.75" customHeight="1" x14ac:dyDescent="0.25"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</row>
    <row r="766" spans="2:26" ht="15.75" customHeight="1" x14ac:dyDescent="0.25"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</row>
    <row r="767" spans="2:26" ht="15.75" customHeight="1" x14ac:dyDescent="0.25"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</row>
    <row r="768" spans="2:26" ht="15.75" customHeight="1" x14ac:dyDescent="0.25"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</row>
    <row r="769" spans="2:26" ht="15.75" customHeight="1" x14ac:dyDescent="0.25"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</row>
    <row r="770" spans="2:26" ht="15.75" customHeight="1" x14ac:dyDescent="0.25"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</row>
    <row r="771" spans="2:26" ht="15.75" customHeight="1" x14ac:dyDescent="0.25"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</row>
    <row r="772" spans="2:26" ht="15.75" customHeight="1" x14ac:dyDescent="0.25"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</row>
    <row r="773" spans="2:26" ht="15.75" customHeight="1" x14ac:dyDescent="0.25"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</row>
    <row r="774" spans="2:26" ht="15.75" customHeight="1" x14ac:dyDescent="0.25"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</row>
    <row r="775" spans="2:26" ht="15.75" customHeight="1" x14ac:dyDescent="0.25"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</row>
    <row r="776" spans="2:26" ht="15.75" customHeight="1" x14ac:dyDescent="0.25"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</row>
    <row r="777" spans="2:26" ht="15.75" customHeight="1" x14ac:dyDescent="0.25"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</row>
    <row r="778" spans="2:26" ht="15.75" customHeight="1" x14ac:dyDescent="0.25"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</row>
    <row r="779" spans="2:26" ht="15.75" customHeight="1" x14ac:dyDescent="0.25"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</row>
    <row r="780" spans="2:26" ht="15.75" customHeight="1" x14ac:dyDescent="0.25"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</row>
    <row r="781" spans="2:26" ht="15.75" customHeight="1" x14ac:dyDescent="0.25"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</row>
    <row r="782" spans="2:26" ht="15.75" customHeight="1" x14ac:dyDescent="0.25"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</row>
    <row r="783" spans="2:26" ht="15.75" customHeight="1" x14ac:dyDescent="0.25"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</row>
    <row r="784" spans="2:26" ht="15.75" customHeight="1" x14ac:dyDescent="0.25"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</row>
    <row r="785" spans="2:26" ht="15.75" customHeight="1" x14ac:dyDescent="0.25"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</row>
    <row r="786" spans="2:26" ht="15.75" customHeight="1" x14ac:dyDescent="0.25"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</row>
    <row r="787" spans="2:26" ht="15.75" customHeight="1" x14ac:dyDescent="0.25"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</row>
    <row r="788" spans="2:26" ht="15.75" customHeight="1" x14ac:dyDescent="0.25"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</row>
    <row r="789" spans="2:26" ht="15.75" customHeight="1" x14ac:dyDescent="0.25"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</row>
    <row r="790" spans="2:26" ht="15.75" customHeight="1" x14ac:dyDescent="0.25"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</row>
    <row r="791" spans="2:26" ht="15.75" customHeight="1" x14ac:dyDescent="0.25"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</row>
    <row r="792" spans="2:26" ht="15.75" customHeight="1" x14ac:dyDescent="0.25"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</row>
    <row r="793" spans="2:26" ht="15.75" customHeight="1" x14ac:dyDescent="0.25"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</row>
    <row r="794" spans="2:26" ht="15.75" customHeight="1" x14ac:dyDescent="0.25"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</row>
    <row r="795" spans="2:26" ht="15.75" customHeight="1" x14ac:dyDescent="0.25"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</row>
    <row r="796" spans="2:26" ht="15.75" customHeight="1" x14ac:dyDescent="0.25"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</row>
    <row r="797" spans="2:26" ht="15.75" customHeight="1" x14ac:dyDescent="0.25"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</row>
    <row r="798" spans="2:26" ht="15.75" customHeight="1" x14ac:dyDescent="0.25"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</row>
    <row r="799" spans="2:26" ht="15.75" customHeight="1" x14ac:dyDescent="0.25"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</row>
    <row r="800" spans="2:26" ht="15.75" customHeight="1" x14ac:dyDescent="0.25"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</row>
    <row r="801" spans="2:26" ht="15.75" customHeight="1" x14ac:dyDescent="0.25"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</row>
    <row r="802" spans="2:26" ht="15.75" customHeight="1" x14ac:dyDescent="0.25"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</row>
    <row r="803" spans="2:26" ht="15.75" customHeight="1" x14ac:dyDescent="0.25"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</row>
    <row r="804" spans="2:26" ht="15.75" customHeight="1" x14ac:dyDescent="0.25"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</row>
    <row r="805" spans="2:26" ht="15.75" customHeight="1" x14ac:dyDescent="0.25"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</row>
    <row r="806" spans="2:26" ht="15.75" customHeight="1" x14ac:dyDescent="0.25"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</row>
    <row r="807" spans="2:26" ht="15.75" customHeight="1" x14ac:dyDescent="0.25"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</row>
    <row r="808" spans="2:26" ht="15.75" customHeight="1" x14ac:dyDescent="0.25"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</row>
    <row r="809" spans="2:26" ht="15.75" customHeight="1" x14ac:dyDescent="0.25"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</row>
    <row r="810" spans="2:26" ht="15.75" customHeight="1" x14ac:dyDescent="0.25"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</row>
    <row r="811" spans="2:26" ht="15.75" customHeight="1" x14ac:dyDescent="0.25"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</row>
    <row r="812" spans="2:26" ht="15.75" customHeight="1" x14ac:dyDescent="0.25"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</row>
    <row r="813" spans="2:26" ht="15.75" customHeight="1" x14ac:dyDescent="0.25"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</row>
    <row r="814" spans="2:26" ht="15.75" customHeight="1" x14ac:dyDescent="0.25"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</row>
    <row r="815" spans="2:26" ht="15.75" customHeight="1" x14ac:dyDescent="0.25"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</row>
    <row r="816" spans="2:26" ht="15.75" customHeight="1" x14ac:dyDescent="0.25"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</row>
    <row r="817" spans="2:26" ht="15.75" customHeight="1" x14ac:dyDescent="0.25"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</row>
    <row r="818" spans="2:26" ht="15.75" customHeight="1" x14ac:dyDescent="0.25"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</row>
    <row r="819" spans="2:26" ht="15.75" customHeight="1" x14ac:dyDescent="0.25"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</row>
    <row r="820" spans="2:26" ht="15.75" customHeight="1" x14ac:dyDescent="0.25"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</row>
    <row r="821" spans="2:26" ht="15.75" customHeight="1" x14ac:dyDescent="0.25"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</row>
    <row r="822" spans="2:26" ht="15.75" customHeight="1" x14ac:dyDescent="0.25"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</row>
    <row r="823" spans="2:26" ht="15.75" customHeight="1" x14ac:dyDescent="0.25"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</row>
    <row r="824" spans="2:26" ht="15.75" customHeight="1" x14ac:dyDescent="0.25"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</row>
    <row r="825" spans="2:26" ht="15.75" customHeight="1" x14ac:dyDescent="0.25"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</row>
    <row r="826" spans="2:26" ht="15.75" customHeight="1" x14ac:dyDescent="0.25"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</row>
    <row r="827" spans="2:26" ht="15.75" customHeight="1" x14ac:dyDescent="0.25"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</row>
    <row r="828" spans="2:26" ht="15.75" customHeight="1" x14ac:dyDescent="0.25"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</row>
    <row r="829" spans="2:26" ht="15.75" customHeight="1" x14ac:dyDescent="0.25"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</row>
    <row r="830" spans="2:26" ht="15.75" customHeight="1" x14ac:dyDescent="0.25"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</row>
    <row r="831" spans="2:26" ht="15.75" customHeight="1" x14ac:dyDescent="0.25"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</row>
    <row r="832" spans="2:26" ht="15.75" customHeight="1" x14ac:dyDescent="0.25"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</row>
    <row r="833" spans="2:26" ht="15.75" customHeight="1" x14ac:dyDescent="0.25"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</row>
    <row r="834" spans="2:26" ht="15.75" customHeight="1" x14ac:dyDescent="0.25"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</row>
    <row r="835" spans="2:26" ht="15.75" customHeight="1" x14ac:dyDescent="0.25"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</row>
    <row r="836" spans="2:26" ht="15.75" customHeight="1" x14ac:dyDescent="0.25"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</row>
    <row r="837" spans="2:26" ht="15.75" customHeight="1" x14ac:dyDescent="0.25"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</row>
    <row r="838" spans="2:26" ht="15.75" customHeight="1" x14ac:dyDescent="0.25"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</row>
    <row r="839" spans="2:26" ht="15.75" customHeight="1" x14ac:dyDescent="0.25"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</row>
    <row r="840" spans="2:26" ht="15.75" customHeight="1" x14ac:dyDescent="0.25"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</row>
    <row r="841" spans="2:26" ht="15.75" customHeight="1" x14ac:dyDescent="0.25"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</row>
    <row r="842" spans="2:26" ht="15.75" customHeight="1" x14ac:dyDescent="0.25"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</row>
    <row r="843" spans="2:26" ht="15.75" customHeight="1" x14ac:dyDescent="0.25"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</row>
    <row r="844" spans="2:26" ht="15.75" customHeight="1" x14ac:dyDescent="0.25"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</row>
    <row r="845" spans="2:26" ht="15.75" customHeight="1" x14ac:dyDescent="0.25"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</row>
    <row r="846" spans="2:26" ht="15.75" customHeight="1" x14ac:dyDescent="0.25"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</row>
    <row r="847" spans="2:26" ht="15.75" customHeight="1" x14ac:dyDescent="0.25"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</row>
    <row r="848" spans="2:26" ht="15.75" customHeight="1" x14ac:dyDescent="0.25"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</row>
    <row r="849" spans="2:26" ht="15.75" customHeight="1" x14ac:dyDescent="0.25"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</row>
    <row r="850" spans="2:26" ht="15.75" customHeight="1" x14ac:dyDescent="0.25"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</row>
    <row r="851" spans="2:26" ht="15.75" customHeight="1" x14ac:dyDescent="0.25"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</row>
    <row r="852" spans="2:26" ht="15.75" customHeight="1" x14ac:dyDescent="0.25"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</row>
    <row r="853" spans="2:26" ht="15.75" customHeight="1" x14ac:dyDescent="0.25"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</row>
    <row r="854" spans="2:26" ht="15.75" customHeight="1" x14ac:dyDescent="0.25"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</row>
    <row r="855" spans="2:26" ht="15.75" customHeight="1" x14ac:dyDescent="0.25"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</row>
    <row r="856" spans="2:26" ht="15.75" customHeight="1" x14ac:dyDescent="0.25"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</row>
    <row r="857" spans="2:26" ht="15.75" customHeight="1" x14ac:dyDescent="0.25"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</row>
    <row r="858" spans="2:26" ht="15.75" customHeight="1" x14ac:dyDescent="0.25"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</row>
    <row r="859" spans="2:26" ht="15.75" customHeight="1" x14ac:dyDescent="0.25"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</row>
    <row r="860" spans="2:26" ht="15.75" customHeight="1" x14ac:dyDescent="0.25"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</row>
    <row r="861" spans="2:26" ht="15.75" customHeight="1" x14ac:dyDescent="0.25"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</row>
    <row r="862" spans="2:26" ht="15.75" customHeight="1" x14ac:dyDescent="0.25"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</row>
    <row r="863" spans="2:26" ht="15.75" customHeight="1" x14ac:dyDescent="0.25"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</row>
    <row r="864" spans="2:26" ht="15.75" customHeight="1" x14ac:dyDescent="0.25"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</row>
    <row r="865" spans="2:26" ht="15.75" customHeight="1" x14ac:dyDescent="0.25"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</row>
    <row r="866" spans="2:26" ht="15.75" customHeight="1" x14ac:dyDescent="0.25"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</row>
    <row r="867" spans="2:26" ht="15.75" customHeight="1" x14ac:dyDescent="0.25"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</row>
    <row r="868" spans="2:26" ht="15.75" customHeight="1" x14ac:dyDescent="0.25"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</row>
    <row r="869" spans="2:26" ht="15.75" customHeight="1" x14ac:dyDescent="0.25"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</row>
    <row r="870" spans="2:26" ht="15.75" customHeight="1" x14ac:dyDescent="0.25"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</row>
    <row r="871" spans="2:26" ht="15.75" customHeight="1" x14ac:dyDescent="0.25"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</row>
    <row r="872" spans="2:26" ht="15.75" customHeight="1" x14ac:dyDescent="0.25"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</row>
    <row r="873" spans="2:26" ht="15.75" customHeight="1" x14ac:dyDescent="0.25"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</row>
    <row r="874" spans="2:26" ht="15.75" customHeight="1" x14ac:dyDescent="0.25"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</row>
    <row r="875" spans="2:26" ht="15.75" customHeight="1" x14ac:dyDescent="0.25"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</row>
    <row r="876" spans="2:26" ht="15.75" customHeight="1" x14ac:dyDescent="0.25"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</row>
    <row r="877" spans="2:26" ht="15.75" customHeight="1" x14ac:dyDescent="0.25"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</row>
    <row r="878" spans="2:26" ht="15.75" customHeight="1" x14ac:dyDescent="0.25"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</row>
    <row r="879" spans="2:26" ht="15.75" customHeight="1" x14ac:dyDescent="0.25"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</row>
    <row r="880" spans="2:26" ht="15.75" customHeight="1" x14ac:dyDescent="0.25"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</row>
    <row r="881" spans="2:26" ht="15.75" customHeight="1" x14ac:dyDescent="0.25"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</row>
    <row r="882" spans="2:26" ht="15.75" customHeight="1" x14ac:dyDescent="0.25"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</row>
    <row r="883" spans="2:26" ht="15.75" customHeight="1" x14ac:dyDescent="0.25"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</row>
    <row r="884" spans="2:26" ht="15.75" customHeight="1" x14ac:dyDescent="0.25"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</row>
    <row r="885" spans="2:26" ht="15.75" customHeight="1" x14ac:dyDescent="0.25"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</row>
    <row r="886" spans="2:26" ht="15.75" customHeight="1" x14ac:dyDescent="0.25"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</row>
    <row r="887" spans="2:26" ht="15.75" customHeight="1" x14ac:dyDescent="0.25"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</row>
    <row r="888" spans="2:26" ht="15.75" customHeight="1" x14ac:dyDescent="0.25"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</row>
    <row r="889" spans="2:26" ht="15.75" customHeight="1" x14ac:dyDescent="0.25"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</row>
    <row r="890" spans="2:26" ht="15.75" customHeight="1" x14ac:dyDescent="0.25"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</row>
    <row r="891" spans="2:26" ht="15.75" customHeight="1" x14ac:dyDescent="0.25"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</row>
    <row r="892" spans="2:26" ht="15.75" customHeight="1" x14ac:dyDescent="0.25"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</row>
    <row r="893" spans="2:26" ht="15.75" customHeight="1" x14ac:dyDescent="0.25"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</row>
    <row r="894" spans="2:26" ht="15.75" customHeight="1" x14ac:dyDescent="0.25"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</row>
    <row r="895" spans="2:26" ht="15.75" customHeight="1" x14ac:dyDescent="0.25"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</row>
    <row r="896" spans="2:26" ht="15.75" customHeight="1" x14ac:dyDescent="0.25"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</row>
    <row r="897" spans="2:26" ht="15.75" customHeight="1" x14ac:dyDescent="0.25"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</row>
    <row r="898" spans="2:26" ht="15.75" customHeight="1" x14ac:dyDescent="0.25"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</row>
    <row r="899" spans="2:26" ht="15.75" customHeight="1" x14ac:dyDescent="0.25"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</row>
    <row r="900" spans="2:26" ht="15.75" customHeight="1" x14ac:dyDescent="0.25"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</row>
    <row r="901" spans="2:26" ht="15.75" customHeight="1" x14ac:dyDescent="0.25"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</row>
    <row r="902" spans="2:26" ht="15.75" customHeight="1" x14ac:dyDescent="0.25"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</row>
    <row r="903" spans="2:26" ht="15.75" customHeight="1" x14ac:dyDescent="0.25"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</row>
    <row r="904" spans="2:26" ht="15.75" customHeight="1" x14ac:dyDescent="0.25"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</row>
    <row r="905" spans="2:26" ht="15.75" customHeight="1" x14ac:dyDescent="0.25"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</row>
    <row r="906" spans="2:26" ht="15.75" customHeight="1" x14ac:dyDescent="0.25"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</row>
    <row r="907" spans="2:26" ht="15.75" customHeight="1" x14ac:dyDescent="0.25"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</row>
    <row r="908" spans="2:26" ht="15.75" customHeight="1" x14ac:dyDescent="0.25"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</row>
    <row r="909" spans="2:26" ht="15.75" customHeight="1" x14ac:dyDescent="0.25"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</row>
    <row r="910" spans="2:26" ht="15.75" customHeight="1" x14ac:dyDescent="0.25"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</row>
    <row r="911" spans="2:26" ht="15.75" customHeight="1" x14ac:dyDescent="0.25"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</row>
    <row r="912" spans="2:26" ht="15.75" customHeight="1" x14ac:dyDescent="0.25"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</row>
    <row r="913" spans="2:26" ht="15.75" customHeight="1" x14ac:dyDescent="0.25"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</row>
    <row r="914" spans="2:26" ht="15.75" customHeight="1" x14ac:dyDescent="0.25"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</row>
    <row r="915" spans="2:26" ht="15.75" customHeight="1" x14ac:dyDescent="0.25"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</row>
    <row r="916" spans="2:26" ht="15.75" customHeight="1" x14ac:dyDescent="0.25"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</row>
    <row r="917" spans="2:26" ht="15.75" customHeight="1" x14ac:dyDescent="0.25"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</row>
    <row r="918" spans="2:26" ht="15.75" customHeight="1" x14ac:dyDescent="0.25"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</row>
    <row r="919" spans="2:26" ht="15.75" customHeight="1" x14ac:dyDescent="0.25"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</row>
    <row r="920" spans="2:26" ht="15.75" customHeight="1" x14ac:dyDescent="0.25"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</row>
    <row r="921" spans="2:26" ht="15.75" customHeight="1" x14ac:dyDescent="0.25"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</row>
    <row r="922" spans="2:26" ht="15.75" customHeight="1" x14ac:dyDescent="0.25"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</row>
    <row r="923" spans="2:26" ht="15.75" customHeight="1" x14ac:dyDescent="0.25"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</row>
    <row r="924" spans="2:26" ht="15.75" customHeight="1" x14ac:dyDescent="0.25"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</row>
    <row r="925" spans="2:26" ht="15.75" customHeight="1" x14ac:dyDescent="0.25"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</row>
    <row r="926" spans="2:26" ht="15.75" customHeight="1" x14ac:dyDescent="0.25"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</row>
    <row r="927" spans="2:26" ht="15.75" customHeight="1" x14ac:dyDescent="0.25"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</row>
    <row r="928" spans="2:26" ht="15.75" customHeight="1" x14ac:dyDescent="0.25"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</row>
    <row r="929" spans="2:26" ht="15.75" customHeight="1" x14ac:dyDescent="0.25"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</row>
    <row r="930" spans="2:26" ht="15.75" customHeight="1" x14ac:dyDescent="0.25"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</row>
    <row r="931" spans="2:26" ht="15.75" customHeight="1" x14ac:dyDescent="0.25"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</row>
    <row r="932" spans="2:26" ht="15.75" customHeight="1" x14ac:dyDescent="0.25"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</row>
    <row r="933" spans="2:26" ht="15.75" customHeight="1" x14ac:dyDescent="0.25"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</row>
    <row r="934" spans="2:26" ht="15.75" customHeight="1" x14ac:dyDescent="0.25"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</row>
    <row r="935" spans="2:26" ht="15.75" customHeight="1" x14ac:dyDescent="0.25"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</row>
    <row r="936" spans="2:26" ht="15.75" customHeight="1" x14ac:dyDescent="0.25"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</row>
    <row r="937" spans="2:26" ht="15.75" customHeight="1" x14ac:dyDescent="0.25"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</row>
    <row r="938" spans="2:26" ht="15.75" customHeight="1" x14ac:dyDescent="0.25"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</row>
    <row r="939" spans="2:26" ht="15.75" customHeight="1" x14ac:dyDescent="0.25"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</row>
    <row r="940" spans="2:26" ht="15.75" customHeight="1" x14ac:dyDescent="0.25"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</row>
    <row r="941" spans="2:26" ht="15.75" customHeight="1" x14ac:dyDescent="0.25"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</row>
    <row r="942" spans="2:26" ht="15.75" customHeight="1" x14ac:dyDescent="0.25"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</row>
    <row r="943" spans="2:26" ht="15.75" customHeight="1" x14ac:dyDescent="0.25"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</row>
    <row r="944" spans="2:26" ht="15.75" customHeight="1" x14ac:dyDescent="0.25"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</row>
    <row r="945" spans="2:26" ht="15.75" customHeight="1" x14ac:dyDescent="0.25"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</row>
    <row r="946" spans="2:26" ht="15.75" customHeight="1" x14ac:dyDescent="0.25"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</row>
    <row r="947" spans="2:26" ht="15.75" customHeight="1" x14ac:dyDescent="0.25"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</row>
    <row r="948" spans="2:26" ht="15.75" customHeight="1" x14ac:dyDescent="0.25"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</row>
    <row r="949" spans="2:26" ht="15.75" customHeight="1" x14ac:dyDescent="0.25"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</row>
    <row r="950" spans="2:26" ht="15.75" customHeight="1" x14ac:dyDescent="0.25"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</row>
    <row r="951" spans="2:26" ht="15.75" customHeight="1" x14ac:dyDescent="0.25"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</row>
    <row r="952" spans="2:26" ht="15.75" customHeight="1" x14ac:dyDescent="0.25"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</row>
    <row r="953" spans="2:26" ht="15.75" customHeight="1" x14ac:dyDescent="0.25"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</row>
    <row r="954" spans="2:26" ht="15.75" customHeight="1" x14ac:dyDescent="0.25"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</row>
    <row r="955" spans="2:26" ht="15.75" customHeight="1" x14ac:dyDescent="0.25"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</row>
    <row r="956" spans="2:26" ht="15.75" customHeight="1" x14ac:dyDescent="0.25"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</row>
    <row r="957" spans="2:26" ht="15.75" customHeight="1" x14ac:dyDescent="0.25"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</row>
    <row r="958" spans="2:26" ht="15.75" customHeight="1" x14ac:dyDescent="0.25"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</row>
    <row r="959" spans="2:26" ht="15.75" customHeight="1" x14ac:dyDescent="0.25"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</row>
    <row r="960" spans="2:26" ht="15.75" customHeight="1" x14ac:dyDescent="0.25"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</row>
    <row r="961" spans="2:26" ht="15.75" customHeight="1" x14ac:dyDescent="0.25"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</row>
    <row r="962" spans="2:26" ht="15.75" customHeight="1" x14ac:dyDescent="0.25"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</row>
    <row r="963" spans="2:26" ht="15.75" customHeight="1" x14ac:dyDescent="0.25"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</row>
    <row r="964" spans="2:26" ht="15.75" customHeight="1" x14ac:dyDescent="0.25"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</row>
    <row r="965" spans="2:26" ht="15.75" customHeight="1" x14ac:dyDescent="0.25"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</row>
    <row r="966" spans="2:26" ht="15.75" customHeight="1" x14ac:dyDescent="0.25"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</row>
    <row r="967" spans="2:26" ht="15.75" customHeight="1" x14ac:dyDescent="0.25"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</row>
    <row r="968" spans="2:26" ht="15.75" customHeight="1" x14ac:dyDescent="0.25"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</row>
    <row r="969" spans="2:26" ht="15.75" customHeight="1" x14ac:dyDescent="0.25"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</row>
    <row r="970" spans="2:26" ht="15.75" customHeight="1" x14ac:dyDescent="0.25"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</row>
    <row r="971" spans="2:26" ht="15.75" customHeight="1" x14ac:dyDescent="0.25"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</row>
    <row r="972" spans="2:26" ht="15.75" customHeight="1" x14ac:dyDescent="0.25"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</row>
    <row r="973" spans="2:26" ht="15.75" customHeight="1" x14ac:dyDescent="0.25"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</row>
    <row r="974" spans="2:26" ht="15.75" customHeight="1" x14ac:dyDescent="0.25"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</row>
    <row r="975" spans="2:26" ht="15.75" customHeight="1" x14ac:dyDescent="0.25"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</row>
    <row r="976" spans="2:26" ht="15.75" customHeight="1" x14ac:dyDescent="0.25"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</row>
    <row r="977" spans="2:26" ht="15.75" customHeight="1" x14ac:dyDescent="0.25"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</row>
    <row r="978" spans="2:26" ht="15.75" customHeight="1" x14ac:dyDescent="0.25"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</row>
    <row r="979" spans="2:26" ht="15.75" customHeight="1" x14ac:dyDescent="0.25"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</row>
    <row r="980" spans="2:26" ht="15.75" customHeight="1" x14ac:dyDescent="0.25"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</row>
    <row r="981" spans="2:26" ht="15.75" customHeight="1" x14ac:dyDescent="0.25"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</row>
    <row r="982" spans="2:26" ht="15.75" customHeight="1" x14ac:dyDescent="0.25"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</row>
    <row r="983" spans="2:26" ht="15.75" customHeight="1" x14ac:dyDescent="0.25"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</row>
    <row r="984" spans="2:26" ht="15.75" customHeight="1" x14ac:dyDescent="0.25"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</row>
    <row r="985" spans="2:26" ht="15.75" customHeight="1" x14ac:dyDescent="0.25"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</row>
    <row r="986" spans="2:26" ht="15.75" customHeight="1" x14ac:dyDescent="0.25"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</row>
    <row r="987" spans="2:26" ht="15.75" customHeight="1" x14ac:dyDescent="0.25"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</row>
    <row r="988" spans="2:26" ht="15.75" customHeight="1" x14ac:dyDescent="0.25"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</row>
    <row r="989" spans="2:26" ht="15.75" customHeight="1" x14ac:dyDescent="0.25"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</row>
    <row r="990" spans="2:26" ht="15.75" customHeight="1" x14ac:dyDescent="0.25"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</row>
    <row r="991" spans="2:26" ht="15.75" customHeight="1" x14ac:dyDescent="0.25"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</row>
    <row r="992" spans="2:26" ht="15.75" customHeight="1" x14ac:dyDescent="0.25">
      <c r="B992" s="8"/>
      <c r="C992" s="8"/>
      <c r="D992" s="8"/>
      <c r="E992" s="8"/>
      <c r="F992" s="8"/>
      <c r="G992" s="8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8"/>
      <c r="Y992" s="8"/>
      <c r="Z992" s="8"/>
    </row>
    <row r="993" spans="2:26" ht="15.75" customHeight="1" x14ac:dyDescent="0.25">
      <c r="B993" s="8"/>
      <c r="C993" s="8"/>
      <c r="D993" s="8"/>
      <c r="E993" s="8"/>
      <c r="F993" s="8"/>
      <c r="G993" s="8"/>
      <c r="H993" s="8"/>
      <c r="I993" s="8"/>
      <c r="J993" s="8"/>
      <c r="K993" s="8"/>
      <c r="L993" s="8"/>
      <c r="M993" s="8"/>
      <c r="N993" s="8"/>
      <c r="O993" s="8"/>
      <c r="P993" s="8"/>
      <c r="Q993" s="8"/>
      <c r="R993" s="8"/>
      <c r="S993" s="8"/>
      <c r="T993" s="8"/>
      <c r="U993" s="8"/>
      <c r="V993" s="8"/>
      <c r="W993" s="8"/>
      <c r="X993" s="8"/>
      <c r="Y993" s="8"/>
      <c r="Z993" s="8"/>
    </row>
    <row r="994" spans="2:26" ht="15.75" customHeight="1" x14ac:dyDescent="0.25">
      <c r="B994" s="8"/>
      <c r="C994" s="8"/>
      <c r="D994" s="8"/>
      <c r="E994" s="8"/>
      <c r="F994" s="8"/>
      <c r="G994" s="8"/>
      <c r="H994" s="8"/>
      <c r="I994" s="8"/>
      <c r="J994" s="8"/>
      <c r="K994" s="8"/>
      <c r="L994" s="8"/>
      <c r="M994" s="8"/>
      <c r="N994" s="8"/>
      <c r="O994" s="8"/>
      <c r="P994" s="8"/>
      <c r="Q994" s="8"/>
      <c r="R994" s="8"/>
      <c r="S994" s="8"/>
      <c r="T994" s="8"/>
      <c r="U994" s="8"/>
      <c r="V994" s="8"/>
      <c r="W994" s="8"/>
      <c r="X994" s="8"/>
      <c r="Y994" s="8"/>
      <c r="Z994" s="8"/>
    </row>
    <row r="995" spans="2:26" ht="15.75" customHeight="1" x14ac:dyDescent="0.25">
      <c r="B995" s="8"/>
      <c r="C995" s="8"/>
      <c r="D995" s="8"/>
      <c r="E995" s="8"/>
      <c r="F995" s="8"/>
      <c r="G995" s="8"/>
      <c r="H995" s="8"/>
      <c r="I995" s="8"/>
      <c r="J995" s="8"/>
      <c r="K995" s="8"/>
      <c r="L995" s="8"/>
      <c r="M995" s="8"/>
      <c r="N995" s="8"/>
      <c r="O995" s="8"/>
      <c r="P995" s="8"/>
      <c r="Q995" s="8"/>
      <c r="R995" s="8"/>
      <c r="S995" s="8"/>
      <c r="T995" s="8"/>
      <c r="U995" s="8"/>
      <c r="V995" s="8"/>
      <c r="W995" s="8"/>
      <c r="X995" s="8"/>
      <c r="Y995" s="8"/>
      <c r="Z995" s="8"/>
    </row>
    <row r="996" spans="2:26" ht="15.75" customHeight="1" x14ac:dyDescent="0.25">
      <c r="B996" s="8"/>
      <c r="C996" s="8"/>
      <c r="D996" s="8"/>
      <c r="E996" s="8"/>
      <c r="F996" s="8"/>
      <c r="G996" s="8"/>
      <c r="H996" s="8"/>
      <c r="I996" s="8"/>
      <c r="J996" s="8"/>
      <c r="K996" s="8"/>
      <c r="L996" s="8"/>
      <c r="M996" s="8"/>
      <c r="N996" s="8"/>
      <c r="O996" s="8"/>
      <c r="P996" s="8"/>
      <c r="Q996" s="8"/>
      <c r="R996" s="8"/>
      <c r="S996" s="8"/>
      <c r="T996" s="8"/>
      <c r="U996" s="8"/>
      <c r="V996" s="8"/>
      <c r="W996" s="8"/>
      <c r="X996" s="8"/>
      <c r="Y996" s="8"/>
      <c r="Z996" s="8"/>
    </row>
    <row r="997" spans="2:26" ht="15.75" customHeight="1" x14ac:dyDescent="0.25">
      <c r="B997" s="8"/>
      <c r="C997" s="8"/>
      <c r="D997" s="8"/>
      <c r="E997" s="8"/>
      <c r="F997" s="8"/>
      <c r="G997" s="8"/>
      <c r="H997" s="8"/>
      <c r="I997" s="8"/>
      <c r="J997" s="8"/>
      <c r="K997" s="8"/>
      <c r="L997" s="8"/>
      <c r="M997" s="8"/>
      <c r="N997" s="8"/>
      <c r="O997" s="8"/>
      <c r="P997" s="8"/>
      <c r="Q997" s="8"/>
      <c r="R997" s="8"/>
      <c r="S997" s="8"/>
      <c r="T997" s="8"/>
      <c r="U997" s="8"/>
      <c r="V997" s="8"/>
      <c r="W997" s="8"/>
      <c r="X997" s="8"/>
      <c r="Y997" s="8"/>
      <c r="Z997" s="8"/>
    </row>
    <row r="998" spans="2:26" ht="15.75" customHeight="1" x14ac:dyDescent="0.25">
      <c r="B998" s="8"/>
      <c r="C998" s="8"/>
      <c r="D998" s="8"/>
      <c r="E998" s="8"/>
      <c r="F998" s="8"/>
      <c r="G998" s="8"/>
      <c r="H998" s="8"/>
      <c r="I998" s="8"/>
      <c r="J998" s="8"/>
      <c r="K998" s="8"/>
      <c r="L998" s="8"/>
      <c r="M998" s="8"/>
      <c r="N998" s="8"/>
      <c r="O998" s="8"/>
      <c r="P998" s="8"/>
      <c r="Q998" s="8"/>
      <c r="R998" s="8"/>
      <c r="S998" s="8"/>
      <c r="T998" s="8"/>
      <c r="U998" s="8"/>
      <c r="V998" s="8"/>
      <c r="W998" s="8"/>
      <c r="X998" s="8"/>
      <c r="Y998" s="8"/>
      <c r="Z998" s="8"/>
    </row>
    <row r="999" spans="2:26" ht="15.75" customHeight="1" x14ac:dyDescent="0.25">
      <c r="B999" s="8"/>
      <c r="C999" s="8"/>
      <c r="D999" s="8"/>
      <c r="E999" s="8"/>
      <c r="F999" s="8"/>
      <c r="G999" s="8"/>
      <c r="H999" s="8"/>
      <c r="I999" s="8"/>
      <c r="J999" s="8"/>
      <c r="K999" s="8"/>
      <c r="L999" s="8"/>
      <c r="M999" s="8"/>
      <c r="N999" s="8"/>
      <c r="O999" s="8"/>
      <c r="P999" s="8"/>
      <c r="Q999" s="8"/>
      <c r="R999" s="8"/>
      <c r="S999" s="8"/>
      <c r="T999" s="8"/>
      <c r="U999" s="8"/>
      <c r="V999" s="8"/>
      <c r="W999" s="8"/>
      <c r="X999" s="8"/>
      <c r="Y999" s="8"/>
      <c r="Z999" s="8"/>
    </row>
    <row r="1000" spans="2:26" ht="15.75" customHeight="1" x14ac:dyDescent="0.25">
      <c r="B1000" s="8"/>
      <c r="C1000" s="8"/>
      <c r="D1000" s="8"/>
      <c r="E1000" s="8"/>
      <c r="F1000" s="8"/>
      <c r="G1000" s="8"/>
      <c r="H1000" s="8"/>
      <c r="I1000" s="8"/>
      <c r="J1000" s="8"/>
      <c r="K1000" s="8"/>
      <c r="L1000" s="8"/>
      <c r="M1000" s="8"/>
      <c r="N1000" s="8"/>
      <c r="O1000" s="8"/>
      <c r="P1000" s="8"/>
      <c r="Q1000" s="8"/>
      <c r="R1000" s="8"/>
      <c r="S1000" s="8"/>
      <c r="T1000" s="8"/>
      <c r="U1000" s="8"/>
      <c r="V1000" s="8"/>
      <c r="W1000" s="8"/>
      <c r="X1000" s="8"/>
      <c r="Y1000" s="8"/>
      <c r="Z1000" s="8"/>
    </row>
    <row r="1001" spans="2:26" ht="15.75" customHeight="1" x14ac:dyDescent="0.25">
      <c r="B1001" s="8"/>
      <c r="C1001" s="8"/>
      <c r="D1001" s="8"/>
      <c r="E1001" s="8"/>
      <c r="F1001" s="8"/>
      <c r="G1001" s="8"/>
      <c r="H1001" s="8"/>
      <c r="I1001" s="8"/>
      <c r="J1001" s="8"/>
      <c r="K1001" s="8"/>
      <c r="L1001" s="8"/>
      <c r="M1001" s="8"/>
      <c r="N1001" s="8"/>
      <c r="O1001" s="8"/>
      <c r="P1001" s="8"/>
      <c r="Q1001" s="8"/>
      <c r="R1001" s="8"/>
      <c r="S1001" s="8"/>
      <c r="T1001" s="8"/>
      <c r="U1001" s="8"/>
      <c r="V1001" s="8"/>
      <c r="W1001" s="8"/>
      <c r="X1001" s="8"/>
      <c r="Y1001" s="8"/>
      <c r="Z1001" s="8"/>
    </row>
    <row r="1002" spans="2:26" ht="15.75" customHeight="1" x14ac:dyDescent="0.25">
      <c r="B1002" s="8"/>
      <c r="C1002" s="8"/>
      <c r="D1002" s="8"/>
      <c r="E1002" s="8"/>
      <c r="F1002" s="8"/>
      <c r="G1002" s="8"/>
      <c r="H1002" s="8"/>
      <c r="I1002" s="8"/>
      <c r="J1002" s="8"/>
      <c r="K1002" s="8"/>
      <c r="L1002" s="8"/>
      <c r="M1002" s="8"/>
      <c r="N1002" s="8"/>
      <c r="O1002" s="8"/>
      <c r="P1002" s="8"/>
      <c r="Q1002" s="8"/>
      <c r="R1002" s="8"/>
      <c r="S1002" s="8"/>
      <c r="T1002" s="8"/>
      <c r="U1002" s="8"/>
      <c r="V1002" s="8"/>
      <c r="W1002" s="8"/>
      <c r="X1002" s="8"/>
      <c r="Y1002" s="8"/>
      <c r="Z1002" s="8"/>
    </row>
    <row r="1003" spans="2:26" ht="15.75" customHeight="1" x14ac:dyDescent="0.25">
      <c r="B1003" s="8"/>
      <c r="C1003" s="8"/>
      <c r="D1003" s="8"/>
      <c r="E1003" s="8"/>
      <c r="F1003" s="8"/>
      <c r="G1003" s="8"/>
      <c r="H1003" s="8"/>
      <c r="I1003" s="8"/>
      <c r="J1003" s="8"/>
      <c r="K1003" s="8"/>
      <c r="L1003" s="8"/>
      <c r="M1003" s="8"/>
      <c r="N1003" s="8"/>
      <c r="O1003" s="8"/>
      <c r="P1003" s="8"/>
      <c r="Q1003" s="8"/>
      <c r="R1003" s="8"/>
      <c r="S1003" s="8"/>
      <c r="T1003" s="8"/>
      <c r="U1003" s="8"/>
      <c r="V1003" s="8"/>
      <c r="W1003" s="8"/>
      <c r="X1003" s="8"/>
      <c r="Y1003" s="8"/>
      <c r="Z1003" s="8"/>
    </row>
  </sheetData>
  <mergeCells count="17">
    <mergeCell ref="B5:C6"/>
    <mergeCell ref="D5:D6"/>
    <mergeCell ref="A1:E1"/>
    <mergeCell ref="A5:A6"/>
    <mergeCell ref="S71:T71"/>
    <mergeCell ref="E5:E6"/>
    <mergeCell ref="B27:C27"/>
    <mergeCell ref="B3:D3"/>
    <mergeCell ref="B2:D2"/>
    <mergeCell ref="B8:C8"/>
    <mergeCell ref="S72:T72"/>
    <mergeCell ref="S68:T68"/>
    <mergeCell ref="S69:T69"/>
    <mergeCell ref="S70:T70"/>
    <mergeCell ref="H66:I66"/>
    <mergeCell ref="R66:T66"/>
    <mergeCell ref="R67:T67"/>
  </mergeCells>
  <phoneticPr fontId="0" type="noConversion"/>
  <pageMargins left="0.7" right="0.7" top="0.75" bottom="0.75" header="0.3" footer="0.3"/>
  <pageSetup paperSize="9" scale="8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84"/>
  <sheetViews>
    <sheetView workbookViewId="0">
      <selection activeCell="P9" sqref="P9"/>
    </sheetView>
  </sheetViews>
  <sheetFormatPr defaultRowHeight="12.75" x14ac:dyDescent="0.2"/>
  <cols>
    <col min="1" max="1" width="5.42578125" style="123" customWidth="1"/>
    <col min="2" max="8" width="9.140625" style="123"/>
    <col min="9" max="9" width="10" style="123" customWidth="1"/>
    <col min="10" max="10" width="1.5703125" style="123" customWidth="1"/>
    <col min="11" max="11" width="3.140625" style="123" hidden="1" customWidth="1"/>
    <col min="12" max="12" width="9.140625" style="123"/>
    <col min="13" max="13" width="4.7109375" style="123" customWidth="1"/>
    <col min="14" max="14" width="13.140625" style="298" customWidth="1"/>
    <col min="15" max="15" width="11.140625" style="123" customWidth="1"/>
    <col min="16" max="16" width="9.140625" style="123"/>
    <col min="17" max="17" width="9.85546875" style="123" customWidth="1"/>
    <col min="18" max="18" width="10" style="123" bestFit="1" customWidth="1"/>
    <col min="19" max="19" width="10.28515625" style="123" customWidth="1"/>
    <col min="20" max="20" width="9.140625" style="123"/>
    <col min="21" max="21" width="10.7109375" style="123" customWidth="1"/>
    <col min="22" max="22" width="9.140625" style="123"/>
    <col min="23" max="23" width="9.42578125" style="123" customWidth="1"/>
    <col min="24" max="16384" width="9.140625" style="123"/>
  </cols>
  <sheetData>
    <row r="1" spans="1:23" ht="60.75" customHeight="1" x14ac:dyDescent="0.2">
      <c r="A1" s="406" t="s">
        <v>626</v>
      </c>
      <c r="B1" s="407"/>
      <c r="C1" s="407"/>
      <c r="D1" s="407"/>
      <c r="E1" s="407"/>
      <c r="F1" s="407"/>
      <c r="G1" s="407"/>
      <c r="H1" s="407"/>
      <c r="I1" s="407"/>
      <c r="J1" s="407"/>
      <c r="K1" s="407"/>
      <c r="L1" s="407"/>
      <c r="M1" s="407"/>
      <c r="N1" s="341"/>
      <c r="O1" s="398" t="s">
        <v>575</v>
      </c>
      <c r="P1" s="398" t="s">
        <v>580</v>
      </c>
      <c r="Q1" s="398" t="s">
        <v>581</v>
      </c>
      <c r="R1" s="408" t="s">
        <v>582</v>
      </c>
      <c r="S1" s="398" t="s">
        <v>577</v>
      </c>
      <c r="T1" s="398" t="s">
        <v>578</v>
      </c>
      <c r="U1" s="399" t="s">
        <v>583</v>
      </c>
      <c r="V1" s="398" t="s">
        <v>598</v>
      </c>
      <c r="W1" s="398" t="s">
        <v>599</v>
      </c>
    </row>
    <row r="2" spans="1:23" x14ac:dyDescent="0.2">
      <c r="A2" s="95"/>
      <c r="B2" s="95"/>
      <c r="C2" s="95"/>
      <c r="D2" s="95"/>
      <c r="E2" s="95"/>
      <c r="F2" s="95"/>
      <c r="G2" s="95"/>
      <c r="H2" s="117"/>
      <c r="I2" s="117"/>
      <c r="J2" s="117"/>
      <c r="K2" s="117"/>
      <c r="L2" s="117"/>
      <c r="M2" s="117"/>
      <c r="N2" s="117"/>
      <c r="O2" s="398"/>
      <c r="P2" s="398"/>
      <c r="Q2" s="398"/>
      <c r="R2" s="398"/>
      <c r="S2" s="398"/>
      <c r="T2" s="398"/>
      <c r="U2" s="400"/>
      <c r="V2" s="398"/>
      <c r="W2" s="398"/>
    </row>
    <row r="3" spans="1:23" x14ac:dyDescent="0.2">
      <c r="A3" s="409" t="s">
        <v>88</v>
      </c>
      <c r="B3" s="410"/>
      <c r="C3" s="410"/>
      <c r="D3" s="410"/>
      <c r="E3" s="410"/>
      <c r="F3" s="410"/>
      <c r="G3" s="411"/>
      <c r="H3" s="411"/>
      <c r="I3" s="411"/>
      <c r="J3" s="411"/>
      <c r="K3" s="411"/>
      <c r="L3" s="411"/>
      <c r="M3" s="411"/>
      <c r="N3" s="412"/>
      <c r="O3" s="398"/>
      <c r="P3" s="398"/>
      <c r="Q3" s="398"/>
      <c r="R3" s="398"/>
      <c r="S3" s="398"/>
      <c r="T3" s="398"/>
      <c r="U3" s="400"/>
      <c r="V3" s="398"/>
      <c r="W3" s="398"/>
    </row>
    <row r="4" spans="1:23" x14ac:dyDescent="0.2">
      <c r="A4" s="409" t="s">
        <v>571</v>
      </c>
      <c r="B4" s="410"/>
      <c r="C4" s="410"/>
      <c r="D4" s="410"/>
      <c r="E4" s="410"/>
      <c r="F4" s="410"/>
      <c r="G4" s="411"/>
      <c r="H4" s="411"/>
      <c r="I4" s="411"/>
      <c r="J4" s="411"/>
      <c r="K4" s="411"/>
      <c r="L4" s="411"/>
      <c r="M4" s="411"/>
      <c r="N4" s="412"/>
      <c r="O4" s="398"/>
      <c r="P4" s="398"/>
      <c r="Q4" s="398"/>
      <c r="R4" s="398"/>
      <c r="S4" s="398"/>
      <c r="T4" s="398"/>
      <c r="U4" s="400"/>
      <c r="V4" s="398"/>
      <c r="W4" s="398"/>
    </row>
    <row r="5" spans="1:23" x14ac:dyDescent="0.2">
      <c r="A5" s="409" t="s">
        <v>84</v>
      </c>
      <c r="B5" s="410"/>
      <c r="C5" s="410"/>
      <c r="D5" s="410"/>
      <c r="E5" s="410"/>
      <c r="F5" s="410"/>
      <c r="G5" s="411"/>
      <c r="H5" s="411"/>
      <c r="I5" s="411"/>
      <c r="J5" s="411"/>
      <c r="K5" s="411"/>
      <c r="L5" s="411"/>
      <c r="M5" s="411"/>
      <c r="N5" s="412"/>
      <c r="O5" s="398"/>
      <c r="P5" s="398"/>
      <c r="Q5" s="398"/>
      <c r="R5" s="398"/>
      <c r="S5" s="398"/>
      <c r="T5" s="398"/>
      <c r="U5" s="400"/>
      <c r="V5" s="398"/>
      <c r="W5" s="398"/>
    </row>
    <row r="6" spans="1:23" x14ac:dyDescent="0.2">
      <c r="A6" s="101"/>
      <c r="B6" s="101"/>
      <c r="C6" s="101"/>
      <c r="D6" s="101"/>
      <c r="E6" s="101"/>
      <c r="F6" s="101"/>
      <c r="G6" s="101"/>
      <c r="H6" s="417"/>
      <c r="I6" s="417"/>
      <c r="J6" s="417"/>
      <c r="K6" s="417"/>
      <c r="L6" s="417"/>
      <c r="M6" s="417"/>
      <c r="N6" s="117"/>
      <c r="O6" s="398"/>
      <c r="P6" s="398"/>
      <c r="Q6" s="398"/>
      <c r="R6" s="398"/>
      <c r="S6" s="398"/>
      <c r="T6" s="398"/>
      <c r="U6" s="400"/>
      <c r="V6" s="398"/>
      <c r="W6" s="398"/>
    </row>
    <row r="7" spans="1:23" x14ac:dyDescent="0.2">
      <c r="A7" s="418" t="s">
        <v>354</v>
      </c>
      <c r="B7" s="419"/>
      <c r="C7" s="419"/>
      <c r="D7" s="419"/>
      <c r="E7" s="419"/>
      <c r="F7" s="419"/>
      <c r="G7" s="419"/>
      <c r="H7" s="419"/>
      <c r="I7" s="419"/>
      <c r="J7" s="420"/>
      <c r="K7" s="420"/>
      <c r="L7" s="421"/>
      <c r="M7" s="422"/>
      <c r="N7" s="302"/>
      <c r="O7" s="398"/>
      <c r="P7" s="398"/>
      <c r="Q7" s="398"/>
      <c r="R7" s="398"/>
      <c r="S7" s="398"/>
      <c r="T7" s="398"/>
      <c r="U7" s="401"/>
      <c r="V7" s="398"/>
      <c r="W7" s="398"/>
    </row>
    <row r="8" spans="1:23" x14ac:dyDescent="0.2">
      <c r="A8" s="124"/>
      <c r="B8" s="402" t="s">
        <v>44</v>
      </c>
      <c r="C8" s="402"/>
      <c r="D8" s="402"/>
      <c r="E8" s="402"/>
      <c r="F8" s="402"/>
      <c r="G8" s="402"/>
      <c r="H8" s="402"/>
      <c r="I8" s="403"/>
      <c r="J8" s="403"/>
      <c r="K8" s="403"/>
      <c r="L8" s="404" t="s">
        <v>611</v>
      </c>
      <c r="M8" s="405"/>
      <c r="N8" s="299" t="s">
        <v>612</v>
      </c>
      <c r="O8" s="120"/>
      <c r="P8" s="120"/>
      <c r="Q8" s="120"/>
      <c r="R8" s="120"/>
      <c r="S8" s="120"/>
      <c r="T8" s="120"/>
      <c r="U8" s="120"/>
      <c r="V8" s="120"/>
      <c r="W8" s="120"/>
    </row>
    <row r="9" spans="1:23" x14ac:dyDescent="0.2">
      <c r="A9" s="104"/>
      <c r="B9" s="402" t="s">
        <v>156</v>
      </c>
      <c r="C9" s="403"/>
      <c r="D9" s="403"/>
      <c r="E9" s="403"/>
      <c r="F9" s="403"/>
      <c r="G9" s="403"/>
      <c r="H9" s="403"/>
      <c r="I9" s="403"/>
      <c r="J9" s="403"/>
      <c r="K9" s="403"/>
      <c r="L9" s="402" t="s">
        <v>157</v>
      </c>
      <c r="M9" s="413"/>
      <c r="N9" s="300" t="s">
        <v>47</v>
      </c>
      <c r="O9" s="104" t="s">
        <v>158</v>
      </c>
      <c r="P9" s="104" t="s">
        <v>159</v>
      </c>
      <c r="Q9" s="104" t="s">
        <v>160</v>
      </c>
      <c r="R9" s="104" t="s">
        <v>161</v>
      </c>
      <c r="S9" s="104" t="s">
        <v>162</v>
      </c>
      <c r="T9" s="104" t="s">
        <v>163</v>
      </c>
      <c r="U9" s="104" t="s">
        <v>355</v>
      </c>
      <c r="V9" s="104" t="s">
        <v>165</v>
      </c>
      <c r="W9" s="104" t="s">
        <v>356</v>
      </c>
    </row>
    <row r="10" spans="1:23" x14ac:dyDescent="0.2">
      <c r="A10" s="121" t="s">
        <v>174</v>
      </c>
      <c r="B10" s="414" t="s">
        <v>357</v>
      </c>
      <c r="C10" s="414"/>
      <c r="D10" s="414"/>
      <c r="E10" s="414"/>
      <c r="F10" s="414"/>
      <c r="G10" s="414"/>
      <c r="H10" s="414"/>
      <c r="I10" s="414"/>
      <c r="J10" s="414"/>
      <c r="K10" s="414"/>
      <c r="L10" s="415">
        <v>87737032</v>
      </c>
      <c r="M10" s="416">
        <v>87737032</v>
      </c>
      <c r="N10" s="306">
        <f>SUM(O10:W10)</f>
        <v>100535070</v>
      </c>
      <c r="O10" s="92">
        <v>100535070</v>
      </c>
      <c r="P10" s="92"/>
      <c r="Q10" s="92"/>
      <c r="R10" s="92"/>
      <c r="S10" s="92"/>
      <c r="T10" s="92"/>
      <c r="U10" s="92"/>
      <c r="V10" s="92"/>
      <c r="W10" s="92"/>
    </row>
    <row r="11" spans="1:23" x14ac:dyDescent="0.2">
      <c r="A11" s="121" t="s">
        <v>176</v>
      </c>
      <c r="B11" s="414" t="s">
        <v>358</v>
      </c>
      <c r="C11" s="414"/>
      <c r="D11" s="414"/>
      <c r="E11" s="414"/>
      <c r="F11" s="414"/>
      <c r="G11" s="414"/>
      <c r="H11" s="414"/>
      <c r="I11" s="414"/>
      <c r="J11" s="414"/>
      <c r="K11" s="414"/>
      <c r="L11" s="415">
        <v>13965300</v>
      </c>
      <c r="M11" s="416">
        <v>13965300</v>
      </c>
      <c r="N11" s="306">
        <f t="shared" ref="N11:N68" si="0">SUM(O11:W11)</f>
        <v>14550270</v>
      </c>
      <c r="O11" s="92">
        <v>14550270</v>
      </c>
      <c r="P11" s="92"/>
      <c r="Q11" s="92"/>
      <c r="R11" s="92"/>
      <c r="S11" s="92"/>
      <c r="T11" s="92"/>
      <c r="U11" s="92"/>
      <c r="V11" s="92"/>
      <c r="W11" s="92"/>
    </row>
    <row r="12" spans="1:23" x14ac:dyDescent="0.2">
      <c r="A12" s="121" t="s">
        <v>178</v>
      </c>
      <c r="B12" s="414" t="s">
        <v>359</v>
      </c>
      <c r="C12" s="414"/>
      <c r="D12" s="414"/>
      <c r="E12" s="414"/>
      <c r="F12" s="414"/>
      <c r="G12" s="414"/>
      <c r="H12" s="414"/>
      <c r="I12" s="414"/>
      <c r="J12" s="414"/>
      <c r="K12" s="414"/>
      <c r="L12" s="415">
        <v>17450007</v>
      </c>
      <c r="M12" s="416">
        <v>17450007</v>
      </c>
      <c r="N12" s="306">
        <f t="shared" si="0"/>
        <v>17766807</v>
      </c>
      <c r="O12" s="92">
        <v>17766807</v>
      </c>
      <c r="P12" s="92"/>
      <c r="Q12" s="92"/>
      <c r="R12" s="92"/>
      <c r="S12" s="92"/>
      <c r="T12" s="92"/>
      <c r="U12" s="92"/>
      <c r="V12" s="92"/>
      <c r="W12" s="92"/>
    </row>
    <row r="13" spans="1:23" x14ac:dyDescent="0.2">
      <c r="A13" s="121" t="s">
        <v>180</v>
      </c>
      <c r="B13" s="414" t="s">
        <v>360</v>
      </c>
      <c r="C13" s="414"/>
      <c r="D13" s="414"/>
      <c r="E13" s="414"/>
      <c r="F13" s="414"/>
      <c r="G13" s="414"/>
      <c r="H13" s="414"/>
      <c r="I13" s="414"/>
      <c r="J13" s="414"/>
      <c r="K13" s="414"/>
      <c r="L13" s="415">
        <v>1800000</v>
      </c>
      <c r="M13" s="416">
        <v>1800000</v>
      </c>
      <c r="N13" s="306">
        <f t="shared" si="0"/>
        <v>2037618</v>
      </c>
      <c r="O13" s="92">
        <v>2037618</v>
      </c>
      <c r="P13" s="92"/>
      <c r="Q13" s="92"/>
      <c r="R13" s="92"/>
      <c r="S13" s="92"/>
      <c r="T13" s="92"/>
      <c r="U13" s="92"/>
      <c r="V13" s="92"/>
      <c r="W13" s="92"/>
    </row>
    <row r="14" spans="1:23" x14ac:dyDescent="0.2">
      <c r="A14" s="121" t="s">
        <v>182</v>
      </c>
      <c r="B14" s="414" t="s">
        <v>609</v>
      </c>
      <c r="C14" s="414"/>
      <c r="D14" s="414"/>
      <c r="E14" s="414"/>
      <c r="F14" s="414"/>
      <c r="G14" s="414"/>
      <c r="H14" s="414"/>
      <c r="I14" s="414"/>
      <c r="J14" s="414"/>
      <c r="K14" s="414"/>
      <c r="L14" s="415">
        <v>0</v>
      </c>
      <c r="M14" s="416">
        <v>0</v>
      </c>
      <c r="N14" s="306">
        <f t="shared" si="0"/>
        <v>610750</v>
      </c>
      <c r="O14" s="92">
        <v>610750</v>
      </c>
      <c r="P14" s="92"/>
      <c r="Q14" s="92"/>
      <c r="R14" s="92"/>
      <c r="S14" s="92"/>
      <c r="T14" s="92"/>
      <c r="U14" s="92"/>
      <c r="V14" s="92"/>
      <c r="W14" s="92"/>
    </row>
    <row r="15" spans="1:23" x14ac:dyDescent="0.2">
      <c r="A15" s="121" t="s">
        <v>184</v>
      </c>
      <c r="B15" s="414" t="s">
        <v>610</v>
      </c>
      <c r="C15" s="414"/>
      <c r="D15" s="414"/>
      <c r="E15" s="414"/>
      <c r="F15" s="414"/>
      <c r="G15" s="414"/>
      <c r="H15" s="414"/>
      <c r="I15" s="414"/>
      <c r="J15" s="414"/>
      <c r="K15" s="414"/>
      <c r="L15" s="415">
        <v>0</v>
      </c>
      <c r="M15" s="416">
        <v>0</v>
      </c>
      <c r="N15" s="306">
        <f t="shared" si="0"/>
        <v>1622184</v>
      </c>
      <c r="O15" s="92">
        <v>1622184</v>
      </c>
      <c r="P15" s="92"/>
      <c r="Q15" s="92"/>
      <c r="R15" s="92"/>
      <c r="S15" s="92"/>
      <c r="T15" s="92"/>
      <c r="U15" s="92"/>
      <c r="V15" s="92"/>
      <c r="W15" s="92"/>
    </row>
    <row r="16" spans="1:23" x14ac:dyDescent="0.2">
      <c r="A16" s="147" t="s">
        <v>186</v>
      </c>
      <c r="B16" s="423" t="s">
        <v>363</v>
      </c>
      <c r="C16" s="423"/>
      <c r="D16" s="423"/>
      <c r="E16" s="423"/>
      <c r="F16" s="423"/>
      <c r="G16" s="423"/>
      <c r="H16" s="423"/>
      <c r="I16" s="423"/>
      <c r="J16" s="423"/>
      <c r="K16" s="423"/>
      <c r="L16" s="424">
        <v>120952339</v>
      </c>
      <c r="M16" s="425">
        <v>120952339</v>
      </c>
      <c r="N16" s="307">
        <f t="shared" si="0"/>
        <v>137122699</v>
      </c>
      <c r="O16" s="107">
        <f>SUM(O10:O15)</f>
        <v>137122699</v>
      </c>
      <c r="P16" s="107">
        <f t="shared" ref="P16:W16" si="1">SUM(P10:P15)</f>
        <v>0</v>
      </c>
      <c r="Q16" s="107">
        <f t="shared" si="1"/>
        <v>0</v>
      </c>
      <c r="R16" s="107">
        <f t="shared" si="1"/>
        <v>0</v>
      </c>
      <c r="S16" s="107">
        <f t="shared" si="1"/>
        <v>0</v>
      </c>
      <c r="T16" s="107">
        <f t="shared" si="1"/>
        <v>0</v>
      </c>
      <c r="U16" s="107">
        <f t="shared" si="1"/>
        <v>0</v>
      </c>
      <c r="V16" s="107">
        <f t="shared" si="1"/>
        <v>0</v>
      </c>
      <c r="W16" s="107">
        <f t="shared" si="1"/>
        <v>0</v>
      </c>
    </row>
    <row r="17" spans="1:23" x14ac:dyDescent="0.2">
      <c r="A17" s="121" t="s">
        <v>188</v>
      </c>
      <c r="B17" s="414" t="s">
        <v>364</v>
      </c>
      <c r="C17" s="414"/>
      <c r="D17" s="414"/>
      <c r="E17" s="414"/>
      <c r="F17" s="414"/>
      <c r="G17" s="414"/>
      <c r="H17" s="414"/>
      <c r="I17" s="414"/>
      <c r="J17" s="414"/>
      <c r="K17" s="414"/>
      <c r="L17" s="415">
        <v>0</v>
      </c>
      <c r="M17" s="416">
        <v>0</v>
      </c>
      <c r="N17" s="306">
        <f t="shared" si="0"/>
        <v>0</v>
      </c>
      <c r="O17" s="92"/>
      <c r="P17" s="92"/>
      <c r="Q17" s="92"/>
      <c r="R17" s="92"/>
      <c r="S17" s="92"/>
      <c r="T17" s="92"/>
      <c r="U17" s="92"/>
      <c r="V17" s="92"/>
      <c r="W17" s="92"/>
    </row>
    <row r="18" spans="1:23" x14ac:dyDescent="0.2">
      <c r="A18" s="121" t="s">
        <v>190</v>
      </c>
      <c r="B18" s="414" t="s">
        <v>365</v>
      </c>
      <c r="C18" s="414"/>
      <c r="D18" s="414"/>
      <c r="E18" s="414"/>
      <c r="F18" s="414"/>
      <c r="G18" s="414"/>
      <c r="H18" s="414"/>
      <c r="I18" s="414"/>
      <c r="J18" s="414"/>
      <c r="K18" s="414"/>
      <c r="L18" s="415">
        <v>0</v>
      </c>
      <c r="M18" s="416">
        <v>0</v>
      </c>
      <c r="N18" s="306">
        <f t="shared" si="0"/>
        <v>0</v>
      </c>
      <c r="O18" s="92"/>
      <c r="P18" s="92"/>
      <c r="Q18" s="92"/>
      <c r="R18" s="92"/>
      <c r="S18" s="92"/>
      <c r="T18" s="92"/>
      <c r="U18" s="92"/>
      <c r="V18" s="92"/>
      <c r="W18" s="92"/>
    </row>
    <row r="19" spans="1:23" x14ac:dyDescent="0.2">
      <c r="A19" s="121" t="s">
        <v>192</v>
      </c>
      <c r="B19" s="414" t="s">
        <v>366</v>
      </c>
      <c r="C19" s="414"/>
      <c r="D19" s="414"/>
      <c r="E19" s="414"/>
      <c r="F19" s="414"/>
      <c r="G19" s="414"/>
      <c r="H19" s="414"/>
      <c r="I19" s="414"/>
      <c r="J19" s="414"/>
      <c r="K19" s="414"/>
      <c r="L19" s="415">
        <v>0</v>
      </c>
      <c r="M19" s="416">
        <v>0</v>
      </c>
      <c r="N19" s="306">
        <f t="shared" si="0"/>
        <v>0</v>
      </c>
      <c r="O19" s="92"/>
      <c r="P19" s="92"/>
      <c r="Q19" s="92"/>
      <c r="R19" s="92"/>
      <c r="S19" s="92"/>
      <c r="T19" s="92"/>
      <c r="U19" s="92"/>
      <c r="V19" s="92"/>
      <c r="W19" s="92"/>
    </row>
    <row r="20" spans="1:23" x14ac:dyDescent="0.2">
      <c r="A20" s="121" t="s">
        <v>194</v>
      </c>
      <c r="B20" s="414" t="s">
        <v>367</v>
      </c>
      <c r="C20" s="414"/>
      <c r="D20" s="414"/>
      <c r="E20" s="414"/>
      <c r="F20" s="414"/>
      <c r="G20" s="414"/>
      <c r="H20" s="414"/>
      <c r="I20" s="414"/>
      <c r="J20" s="414"/>
      <c r="K20" s="414"/>
      <c r="L20" s="415">
        <v>0</v>
      </c>
      <c r="M20" s="416">
        <v>0</v>
      </c>
      <c r="N20" s="306">
        <f t="shared" si="0"/>
        <v>0</v>
      </c>
      <c r="O20" s="92"/>
      <c r="P20" s="92"/>
      <c r="Q20" s="92"/>
      <c r="R20" s="92"/>
      <c r="S20" s="92"/>
      <c r="T20" s="92"/>
      <c r="U20" s="92"/>
      <c r="V20" s="92"/>
      <c r="W20" s="92"/>
    </row>
    <row r="21" spans="1:23" x14ac:dyDescent="0.2">
      <c r="A21" s="121" t="s">
        <v>196</v>
      </c>
      <c r="B21" s="414" t="s">
        <v>368</v>
      </c>
      <c r="C21" s="414"/>
      <c r="D21" s="414"/>
      <c r="E21" s="414"/>
      <c r="F21" s="414"/>
      <c r="G21" s="414"/>
      <c r="H21" s="414"/>
      <c r="I21" s="414"/>
      <c r="J21" s="414"/>
      <c r="K21" s="414"/>
      <c r="L21" s="415">
        <v>44369000</v>
      </c>
      <c r="M21" s="416">
        <v>44369000</v>
      </c>
      <c r="N21" s="306">
        <f t="shared" si="0"/>
        <v>44369000</v>
      </c>
      <c r="O21" s="92"/>
      <c r="P21" s="92"/>
      <c r="Q21" s="92">
        <v>44369000</v>
      </c>
      <c r="R21" s="92"/>
      <c r="S21" s="92"/>
      <c r="T21" s="92"/>
      <c r="U21" s="92"/>
      <c r="V21" s="92"/>
      <c r="W21" s="92"/>
    </row>
    <row r="22" spans="1:23" x14ac:dyDescent="0.2">
      <c r="A22" s="147" t="s">
        <v>198</v>
      </c>
      <c r="B22" s="423" t="s">
        <v>369</v>
      </c>
      <c r="C22" s="423"/>
      <c r="D22" s="423"/>
      <c r="E22" s="423"/>
      <c r="F22" s="423"/>
      <c r="G22" s="423"/>
      <c r="H22" s="423"/>
      <c r="I22" s="423"/>
      <c r="J22" s="423"/>
      <c r="K22" s="423"/>
      <c r="L22" s="424">
        <v>44369000</v>
      </c>
      <c r="M22" s="425">
        <v>44369000</v>
      </c>
      <c r="N22" s="307">
        <f t="shared" si="0"/>
        <v>44369000</v>
      </c>
      <c r="O22" s="107">
        <f>SUM(O17:O21)</f>
        <v>0</v>
      </c>
      <c r="P22" s="107">
        <f t="shared" ref="P22:W22" si="2">SUM(P17:P21)</f>
        <v>0</v>
      </c>
      <c r="Q22" s="107">
        <f t="shared" si="2"/>
        <v>44369000</v>
      </c>
      <c r="R22" s="107">
        <f t="shared" si="2"/>
        <v>0</v>
      </c>
      <c r="S22" s="107">
        <f t="shared" si="2"/>
        <v>0</v>
      </c>
      <c r="T22" s="107">
        <f t="shared" si="2"/>
        <v>0</v>
      </c>
      <c r="U22" s="107">
        <f t="shared" si="2"/>
        <v>0</v>
      </c>
      <c r="V22" s="107">
        <f t="shared" si="2"/>
        <v>0</v>
      </c>
      <c r="W22" s="107">
        <f t="shared" si="2"/>
        <v>0</v>
      </c>
    </row>
    <row r="23" spans="1:23" x14ac:dyDescent="0.2">
      <c r="A23" s="121" t="s">
        <v>200</v>
      </c>
      <c r="B23" s="414" t="s">
        <v>370</v>
      </c>
      <c r="C23" s="414"/>
      <c r="D23" s="414"/>
      <c r="E23" s="414"/>
      <c r="F23" s="414"/>
      <c r="G23" s="414"/>
      <c r="H23" s="414"/>
      <c r="I23" s="414"/>
      <c r="J23" s="414"/>
      <c r="K23" s="414"/>
      <c r="L23" s="415">
        <v>0</v>
      </c>
      <c r="M23" s="416">
        <v>0</v>
      </c>
      <c r="N23" s="306">
        <f t="shared" si="0"/>
        <v>0</v>
      </c>
      <c r="O23" s="92"/>
      <c r="P23" s="92"/>
      <c r="Q23" s="92"/>
      <c r="R23" s="92"/>
      <c r="S23" s="92"/>
      <c r="T23" s="92"/>
      <c r="U23" s="92"/>
      <c r="V23" s="92"/>
      <c r="W23" s="92"/>
    </row>
    <row r="24" spans="1:23" x14ac:dyDescent="0.2">
      <c r="A24" s="121" t="s">
        <v>202</v>
      </c>
      <c r="B24" s="414" t="s">
        <v>371</v>
      </c>
      <c r="C24" s="414"/>
      <c r="D24" s="414"/>
      <c r="E24" s="414"/>
      <c r="F24" s="414"/>
      <c r="G24" s="414"/>
      <c r="H24" s="414"/>
      <c r="I24" s="414"/>
      <c r="J24" s="414"/>
      <c r="K24" s="414"/>
      <c r="L24" s="415">
        <v>0</v>
      </c>
      <c r="M24" s="416">
        <v>0</v>
      </c>
      <c r="N24" s="306">
        <f t="shared" si="0"/>
        <v>0</v>
      </c>
      <c r="O24" s="92"/>
      <c r="P24" s="92"/>
      <c r="Q24" s="92"/>
      <c r="R24" s="92"/>
      <c r="S24" s="92"/>
      <c r="T24" s="92"/>
      <c r="U24" s="92"/>
      <c r="V24" s="92"/>
      <c r="W24" s="92"/>
    </row>
    <row r="25" spans="1:23" x14ac:dyDescent="0.2">
      <c r="A25" s="121" t="s">
        <v>204</v>
      </c>
      <c r="B25" s="414" t="s">
        <v>372</v>
      </c>
      <c r="C25" s="414"/>
      <c r="D25" s="414"/>
      <c r="E25" s="414"/>
      <c r="F25" s="414"/>
      <c r="G25" s="414"/>
      <c r="H25" s="414"/>
      <c r="I25" s="414"/>
      <c r="J25" s="414"/>
      <c r="K25" s="414"/>
      <c r="L25" s="415">
        <v>0</v>
      </c>
      <c r="M25" s="416">
        <v>0</v>
      </c>
      <c r="N25" s="306">
        <f t="shared" si="0"/>
        <v>0</v>
      </c>
      <c r="O25" s="92"/>
      <c r="P25" s="92"/>
      <c r="Q25" s="92"/>
      <c r="R25" s="92"/>
      <c r="S25" s="92"/>
      <c r="T25" s="92"/>
      <c r="U25" s="92"/>
      <c r="V25" s="92"/>
      <c r="W25" s="92"/>
    </row>
    <row r="26" spans="1:23" x14ac:dyDescent="0.2">
      <c r="A26" s="121" t="s">
        <v>206</v>
      </c>
      <c r="B26" s="414" t="s">
        <v>373</v>
      </c>
      <c r="C26" s="414"/>
      <c r="D26" s="414"/>
      <c r="E26" s="414"/>
      <c r="F26" s="414"/>
      <c r="G26" s="414"/>
      <c r="H26" s="414"/>
      <c r="I26" s="414"/>
      <c r="J26" s="414"/>
      <c r="K26" s="414"/>
      <c r="L26" s="415">
        <v>0</v>
      </c>
      <c r="M26" s="416">
        <v>0</v>
      </c>
      <c r="N26" s="306">
        <f t="shared" si="0"/>
        <v>0</v>
      </c>
      <c r="O26" s="92"/>
      <c r="P26" s="92"/>
      <c r="Q26" s="92"/>
      <c r="R26" s="92"/>
      <c r="S26" s="92"/>
      <c r="T26" s="92"/>
      <c r="U26" s="92"/>
      <c r="V26" s="92"/>
      <c r="W26" s="92"/>
    </row>
    <row r="27" spans="1:23" x14ac:dyDescent="0.2">
      <c r="A27" s="121" t="s">
        <v>208</v>
      </c>
      <c r="B27" s="414" t="s">
        <v>374</v>
      </c>
      <c r="C27" s="414"/>
      <c r="D27" s="414"/>
      <c r="E27" s="414"/>
      <c r="F27" s="414"/>
      <c r="G27" s="414"/>
      <c r="H27" s="414"/>
      <c r="I27" s="414"/>
      <c r="J27" s="414"/>
      <c r="K27" s="414"/>
      <c r="L27" s="415">
        <v>40200000</v>
      </c>
      <c r="M27" s="416">
        <v>40200000</v>
      </c>
      <c r="N27" s="306">
        <f t="shared" si="0"/>
        <v>106830505</v>
      </c>
      <c r="O27" s="6"/>
      <c r="P27" s="6"/>
      <c r="Q27" s="6"/>
      <c r="R27" s="6"/>
      <c r="S27" s="6">
        <v>106830505</v>
      </c>
      <c r="T27" s="6"/>
      <c r="U27" s="6"/>
      <c r="V27" s="6"/>
      <c r="W27" s="6"/>
    </row>
    <row r="28" spans="1:23" x14ac:dyDescent="0.2">
      <c r="A28" s="147" t="s">
        <v>210</v>
      </c>
      <c r="B28" s="423" t="s">
        <v>375</v>
      </c>
      <c r="C28" s="423"/>
      <c r="D28" s="423"/>
      <c r="E28" s="423"/>
      <c r="F28" s="423"/>
      <c r="G28" s="423"/>
      <c r="H28" s="423"/>
      <c r="I28" s="423"/>
      <c r="J28" s="423"/>
      <c r="K28" s="423"/>
      <c r="L28" s="424">
        <v>40200000</v>
      </c>
      <c r="M28" s="425">
        <v>40200000</v>
      </c>
      <c r="N28" s="307">
        <f t="shared" si="0"/>
        <v>106830505</v>
      </c>
      <c r="O28" s="107">
        <f>SUM(O23:O27)</f>
        <v>0</v>
      </c>
      <c r="P28" s="107">
        <f t="shared" ref="P28:W28" si="3">SUM(P17:P21)</f>
        <v>0</v>
      </c>
      <c r="Q28" s="107">
        <v>0</v>
      </c>
      <c r="R28" s="107">
        <f t="shared" si="3"/>
        <v>0</v>
      </c>
      <c r="S28" s="107">
        <f>SUM(S23:S27)</f>
        <v>106830505</v>
      </c>
      <c r="T28" s="107">
        <f t="shared" si="3"/>
        <v>0</v>
      </c>
      <c r="U28" s="107">
        <f t="shared" si="3"/>
        <v>0</v>
      </c>
      <c r="V28" s="107">
        <f t="shared" si="3"/>
        <v>0</v>
      </c>
      <c r="W28" s="107">
        <f t="shared" si="3"/>
        <v>0</v>
      </c>
    </row>
    <row r="29" spans="1:23" x14ac:dyDescent="0.2">
      <c r="A29" s="121" t="s">
        <v>127</v>
      </c>
      <c r="B29" s="414" t="s">
        <v>376</v>
      </c>
      <c r="C29" s="414"/>
      <c r="D29" s="414"/>
      <c r="E29" s="414"/>
      <c r="F29" s="414"/>
      <c r="G29" s="414"/>
      <c r="H29" s="414"/>
      <c r="I29" s="414"/>
      <c r="J29" s="414"/>
      <c r="K29" s="414"/>
      <c r="L29" s="415">
        <v>0</v>
      </c>
      <c r="M29" s="416">
        <v>0</v>
      </c>
      <c r="N29" s="306">
        <f t="shared" si="0"/>
        <v>0</v>
      </c>
      <c r="O29" s="6"/>
      <c r="P29" s="6"/>
      <c r="Q29" s="6"/>
      <c r="R29" s="6"/>
      <c r="S29" s="6"/>
      <c r="T29" s="6"/>
      <c r="U29" s="6"/>
      <c r="V29" s="6"/>
      <c r="W29" s="6"/>
    </row>
    <row r="30" spans="1:23" x14ac:dyDescent="0.2">
      <c r="A30" s="121" t="s">
        <v>213</v>
      </c>
      <c r="B30" s="414" t="s">
        <v>377</v>
      </c>
      <c r="C30" s="414"/>
      <c r="D30" s="414"/>
      <c r="E30" s="414"/>
      <c r="F30" s="414"/>
      <c r="G30" s="414"/>
      <c r="H30" s="414"/>
      <c r="I30" s="414"/>
      <c r="J30" s="414"/>
      <c r="K30" s="414"/>
      <c r="L30" s="415">
        <v>0</v>
      </c>
      <c r="M30" s="416">
        <v>0</v>
      </c>
      <c r="N30" s="306">
        <f t="shared" si="0"/>
        <v>0</v>
      </c>
      <c r="O30" s="92"/>
      <c r="P30" s="92"/>
      <c r="Q30" s="92"/>
      <c r="R30" s="92"/>
      <c r="S30" s="92"/>
      <c r="T30" s="92"/>
      <c r="U30" s="92"/>
      <c r="V30" s="92"/>
      <c r="W30" s="92"/>
    </row>
    <row r="31" spans="1:23" x14ac:dyDescent="0.2">
      <c r="A31" s="147" t="s">
        <v>215</v>
      </c>
      <c r="B31" s="423" t="s">
        <v>378</v>
      </c>
      <c r="C31" s="423"/>
      <c r="D31" s="423"/>
      <c r="E31" s="423"/>
      <c r="F31" s="423"/>
      <c r="G31" s="423"/>
      <c r="H31" s="423"/>
      <c r="I31" s="423"/>
      <c r="J31" s="423"/>
      <c r="K31" s="423"/>
      <c r="L31" s="424">
        <v>0</v>
      </c>
      <c r="M31" s="425">
        <v>0</v>
      </c>
      <c r="N31" s="307">
        <f t="shared" si="0"/>
        <v>0</v>
      </c>
      <c r="O31" s="107">
        <f>SUM(O29:O30)</f>
        <v>0</v>
      </c>
      <c r="P31" s="107">
        <f t="shared" ref="P31:W31" si="4">SUM(P29:P30)</f>
        <v>0</v>
      </c>
      <c r="Q31" s="107">
        <f t="shared" si="4"/>
        <v>0</v>
      </c>
      <c r="R31" s="107">
        <f t="shared" si="4"/>
        <v>0</v>
      </c>
      <c r="S31" s="107">
        <f t="shared" si="4"/>
        <v>0</v>
      </c>
      <c r="T31" s="107">
        <f t="shared" si="4"/>
        <v>0</v>
      </c>
      <c r="U31" s="107">
        <f t="shared" si="4"/>
        <v>0</v>
      </c>
      <c r="V31" s="107">
        <f t="shared" si="4"/>
        <v>0</v>
      </c>
      <c r="W31" s="107">
        <f t="shared" si="4"/>
        <v>0</v>
      </c>
    </row>
    <row r="32" spans="1:23" x14ac:dyDescent="0.2">
      <c r="A32" s="121" t="s">
        <v>217</v>
      </c>
      <c r="B32" s="414" t="s">
        <v>379</v>
      </c>
      <c r="C32" s="414"/>
      <c r="D32" s="414"/>
      <c r="E32" s="414"/>
      <c r="F32" s="414"/>
      <c r="G32" s="414"/>
      <c r="H32" s="414"/>
      <c r="I32" s="414"/>
      <c r="J32" s="414"/>
      <c r="K32" s="414"/>
      <c r="L32" s="415">
        <v>0</v>
      </c>
      <c r="M32" s="416">
        <v>0</v>
      </c>
      <c r="N32" s="306">
        <f t="shared" si="0"/>
        <v>0</v>
      </c>
      <c r="O32" s="92"/>
      <c r="P32" s="92"/>
      <c r="Q32" s="92"/>
      <c r="R32" s="92"/>
      <c r="S32" s="92"/>
      <c r="T32" s="92"/>
      <c r="U32" s="92"/>
      <c r="V32" s="92"/>
      <c r="W32" s="92"/>
    </row>
    <row r="33" spans="1:23" x14ac:dyDescent="0.2">
      <c r="A33" s="121" t="s">
        <v>219</v>
      </c>
      <c r="B33" s="414" t="s">
        <v>380</v>
      </c>
      <c r="C33" s="414"/>
      <c r="D33" s="414"/>
      <c r="E33" s="414"/>
      <c r="F33" s="414"/>
      <c r="G33" s="414"/>
      <c r="H33" s="414"/>
      <c r="I33" s="414"/>
      <c r="J33" s="414"/>
      <c r="K33" s="414"/>
      <c r="L33" s="415">
        <v>0</v>
      </c>
      <c r="M33" s="416">
        <v>0</v>
      </c>
      <c r="N33" s="306">
        <f t="shared" si="0"/>
        <v>0</v>
      </c>
      <c r="O33" s="92"/>
      <c r="P33" s="92"/>
      <c r="Q33" s="92"/>
      <c r="R33" s="92"/>
      <c r="S33" s="92"/>
      <c r="T33" s="92"/>
      <c r="U33" s="92"/>
      <c r="V33" s="92"/>
      <c r="W33" s="92"/>
    </row>
    <row r="34" spans="1:23" x14ac:dyDescent="0.2">
      <c r="A34" s="121" t="s">
        <v>221</v>
      </c>
      <c r="B34" s="414" t="s">
        <v>381</v>
      </c>
      <c r="C34" s="414"/>
      <c r="D34" s="414"/>
      <c r="E34" s="414"/>
      <c r="F34" s="414"/>
      <c r="G34" s="414"/>
      <c r="H34" s="414"/>
      <c r="I34" s="414"/>
      <c r="J34" s="414"/>
      <c r="K34" s="414"/>
      <c r="L34" s="415">
        <v>58000000</v>
      </c>
      <c r="M34" s="416">
        <v>58000000</v>
      </c>
      <c r="N34" s="306">
        <f t="shared" si="0"/>
        <v>58000000</v>
      </c>
      <c r="O34" s="92"/>
      <c r="P34" s="92">
        <v>58000000</v>
      </c>
      <c r="Q34" s="92"/>
      <c r="R34" s="92"/>
      <c r="S34" s="92"/>
      <c r="T34" s="92"/>
      <c r="U34" s="92"/>
      <c r="V34" s="92"/>
      <c r="W34" s="92"/>
    </row>
    <row r="35" spans="1:23" x14ac:dyDescent="0.2">
      <c r="A35" s="121" t="s">
        <v>223</v>
      </c>
      <c r="B35" s="414" t="s">
        <v>382</v>
      </c>
      <c r="C35" s="414"/>
      <c r="D35" s="414"/>
      <c r="E35" s="414"/>
      <c r="F35" s="414"/>
      <c r="G35" s="414"/>
      <c r="H35" s="414"/>
      <c r="I35" s="414"/>
      <c r="J35" s="414"/>
      <c r="K35" s="414"/>
      <c r="L35" s="415">
        <v>21000000</v>
      </c>
      <c r="M35" s="416">
        <v>21000000</v>
      </c>
      <c r="N35" s="306">
        <f t="shared" si="0"/>
        <v>21000000</v>
      </c>
      <c r="O35" s="92"/>
      <c r="P35" s="92">
        <v>21000000</v>
      </c>
      <c r="Q35" s="92"/>
      <c r="R35" s="92"/>
      <c r="S35" s="92"/>
      <c r="T35" s="92"/>
      <c r="U35" s="92"/>
      <c r="V35" s="92"/>
      <c r="W35" s="92"/>
    </row>
    <row r="36" spans="1:23" x14ac:dyDescent="0.2">
      <c r="A36" s="121" t="s">
        <v>225</v>
      </c>
      <c r="B36" s="414" t="s">
        <v>383</v>
      </c>
      <c r="C36" s="414"/>
      <c r="D36" s="414"/>
      <c r="E36" s="414"/>
      <c r="F36" s="414"/>
      <c r="G36" s="414"/>
      <c r="H36" s="414"/>
      <c r="I36" s="414"/>
      <c r="J36" s="414"/>
      <c r="K36" s="414"/>
      <c r="L36" s="415">
        <v>0</v>
      </c>
      <c r="M36" s="416">
        <v>0</v>
      </c>
      <c r="N36" s="306">
        <f t="shared" si="0"/>
        <v>0</v>
      </c>
      <c r="O36" s="92"/>
      <c r="P36" s="92"/>
      <c r="Q36" s="92"/>
      <c r="R36" s="92"/>
      <c r="S36" s="92"/>
      <c r="T36" s="92"/>
      <c r="U36" s="92"/>
      <c r="V36" s="92"/>
      <c r="W36" s="92"/>
    </row>
    <row r="37" spans="1:23" x14ac:dyDescent="0.2">
      <c r="A37" s="121" t="s">
        <v>227</v>
      </c>
      <c r="B37" s="414" t="s">
        <v>384</v>
      </c>
      <c r="C37" s="414"/>
      <c r="D37" s="414"/>
      <c r="E37" s="414"/>
      <c r="F37" s="414"/>
      <c r="G37" s="414"/>
      <c r="H37" s="414"/>
      <c r="I37" s="414"/>
      <c r="J37" s="414"/>
      <c r="K37" s="414"/>
      <c r="L37" s="415">
        <v>0</v>
      </c>
      <c r="M37" s="416">
        <v>0</v>
      </c>
      <c r="N37" s="306">
        <f t="shared" si="0"/>
        <v>0</v>
      </c>
      <c r="O37" s="92"/>
      <c r="P37" s="92"/>
      <c r="Q37" s="92"/>
      <c r="R37" s="92"/>
      <c r="S37" s="92"/>
      <c r="T37" s="92"/>
      <c r="U37" s="92"/>
      <c r="V37" s="92"/>
      <c r="W37" s="92"/>
    </row>
    <row r="38" spans="1:23" x14ac:dyDescent="0.2">
      <c r="A38" s="121" t="s">
        <v>229</v>
      </c>
      <c r="B38" s="414" t="s">
        <v>385</v>
      </c>
      <c r="C38" s="414"/>
      <c r="D38" s="414"/>
      <c r="E38" s="414"/>
      <c r="F38" s="414"/>
      <c r="G38" s="414"/>
      <c r="H38" s="414"/>
      <c r="I38" s="414"/>
      <c r="J38" s="414"/>
      <c r="K38" s="414"/>
      <c r="L38" s="415">
        <v>2500000</v>
      </c>
      <c r="M38" s="416">
        <v>2500000</v>
      </c>
      <c r="N38" s="306">
        <f t="shared" si="0"/>
        <v>0</v>
      </c>
      <c r="O38" s="92"/>
      <c r="P38" s="92"/>
      <c r="Q38" s="92"/>
      <c r="R38" s="92"/>
      <c r="S38" s="92"/>
      <c r="T38" s="92"/>
      <c r="U38" s="92"/>
      <c r="V38" s="92"/>
      <c r="W38" s="92"/>
    </row>
    <row r="39" spans="1:23" x14ac:dyDescent="0.2">
      <c r="A39" s="121" t="s">
        <v>231</v>
      </c>
      <c r="B39" s="414" t="s">
        <v>386</v>
      </c>
      <c r="C39" s="414"/>
      <c r="D39" s="414"/>
      <c r="E39" s="414"/>
      <c r="F39" s="414"/>
      <c r="G39" s="414"/>
      <c r="H39" s="414"/>
      <c r="I39" s="414"/>
      <c r="J39" s="414"/>
      <c r="K39" s="414"/>
      <c r="L39" s="415">
        <v>6500000</v>
      </c>
      <c r="M39" s="416">
        <v>6500000</v>
      </c>
      <c r="N39" s="306">
        <f t="shared" si="0"/>
        <v>6500000</v>
      </c>
      <c r="O39" s="92"/>
      <c r="P39" s="92">
        <v>6500000</v>
      </c>
      <c r="Q39" s="92"/>
      <c r="R39" s="92"/>
      <c r="S39" s="92"/>
      <c r="T39" s="92"/>
      <c r="U39" s="92"/>
      <c r="V39" s="92"/>
      <c r="W39" s="92"/>
    </row>
    <row r="40" spans="1:23" x14ac:dyDescent="0.2">
      <c r="A40" s="147" t="s">
        <v>233</v>
      </c>
      <c r="B40" s="423" t="s">
        <v>387</v>
      </c>
      <c r="C40" s="423"/>
      <c r="D40" s="423"/>
      <c r="E40" s="423"/>
      <c r="F40" s="423"/>
      <c r="G40" s="423"/>
      <c r="H40" s="423"/>
      <c r="I40" s="423"/>
      <c r="J40" s="423"/>
      <c r="K40" s="423"/>
      <c r="L40" s="424">
        <v>30000000</v>
      </c>
      <c r="M40" s="425">
        <v>30000000</v>
      </c>
      <c r="N40" s="307">
        <f t="shared" si="0"/>
        <v>27500000</v>
      </c>
      <c r="O40" s="107">
        <f>SUM(O34:O39)</f>
        <v>0</v>
      </c>
      <c r="P40" s="107">
        <f t="shared" ref="P40:W40" si="5">SUM(P35:P39)</f>
        <v>27500000</v>
      </c>
      <c r="Q40" s="107">
        <f t="shared" si="5"/>
        <v>0</v>
      </c>
      <c r="R40" s="107">
        <f t="shared" si="5"/>
        <v>0</v>
      </c>
      <c r="S40" s="107">
        <f t="shared" si="5"/>
        <v>0</v>
      </c>
      <c r="T40" s="107">
        <f t="shared" si="5"/>
        <v>0</v>
      </c>
      <c r="U40" s="107">
        <f t="shared" si="5"/>
        <v>0</v>
      </c>
      <c r="V40" s="107">
        <f t="shared" si="5"/>
        <v>0</v>
      </c>
      <c r="W40" s="107">
        <f t="shared" si="5"/>
        <v>0</v>
      </c>
    </row>
    <row r="41" spans="1:23" x14ac:dyDescent="0.2">
      <c r="A41" s="121" t="s">
        <v>235</v>
      </c>
      <c r="B41" s="414" t="s">
        <v>388</v>
      </c>
      <c r="C41" s="414"/>
      <c r="D41" s="414"/>
      <c r="E41" s="414"/>
      <c r="F41" s="414"/>
      <c r="G41" s="414"/>
      <c r="H41" s="414"/>
      <c r="I41" s="414"/>
      <c r="J41" s="414"/>
      <c r="K41" s="414"/>
      <c r="L41" s="415">
        <v>0</v>
      </c>
      <c r="M41" s="416">
        <v>0</v>
      </c>
      <c r="N41" s="306">
        <f t="shared" si="0"/>
        <v>0</v>
      </c>
      <c r="O41" s="92"/>
      <c r="P41" s="92"/>
      <c r="Q41" s="92"/>
      <c r="R41" s="92"/>
      <c r="S41" s="92"/>
      <c r="T41" s="92"/>
      <c r="U41" s="92"/>
      <c r="V41" s="92"/>
      <c r="W41" s="92"/>
    </row>
    <row r="42" spans="1:23" x14ac:dyDescent="0.2">
      <c r="A42" s="147" t="s">
        <v>237</v>
      </c>
      <c r="B42" s="423" t="s">
        <v>389</v>
      </c>
      <c r="C42" s="423"/>
      <c r="D42" s="423"/>
      <c r="E42" s="423"/>
      <c r="F42" s="423"/>
      <c r="G42" s="423"/>
      <c r="H42" s="423"/>
      <c r="I42" s="423"/>
      <c r="J42" s="423"/>
      <c r="K42" s="423"/>
      <c r="L42" s="424">
        <v>88000000</v>
      </c>
      <c r="M42" s="425">
        <v>88000000</v>
      </c>
      <c r="N42" s="307">
        <f t="shared" si="0"/>
        <v>85500000</v>
      </c>
      <c r="O42" s="107">
        <f>SUM(O40,O41,)</f>
        <v>0</v>
      </c>
      <c r="P42" s="107">
        <f t="shared" ref="P42:W42" si="6">SUM(P31:P34,P40,P41,)</f>
        <v>85500000</v>
      </c>
      <c r="Q42" s="107">
        <f t="shared" si="6"/>
        <v>0</v>
      </c>
      <c r="R42" s="107">
        <f t="shared" si="6"/>
        <v>0</v>
      </c>
      <c r="S42" s="107">
        <f t="shared" si="6"/>
        <v>0</v>
      </c>
      <c r="T42" s="107">
        <f t="shared" si="6"/>
        <v>0</v>
      </c>
      <c r="U42" s="107">
        <f t="shared" si="6"/>
        <v>0</v>
      </c>
      <c r="V42" s="107">
        <f t="shared" si="6"/>
        <v>0</v>
      </c>
      <c r="W42" s="107">
        <f t="shared" si="6"/>
        <v>0</v>
      </c>
    </row>
    <row r="43" spans="1:23" x14ac:dyDescent="0.2">
      <c r="A43" s="121" t="s">
        <v>239</v>
      </c>
      <c r="B43" s="414" t="s">
        <v>390</v>
      </c>
      <c r="C43" s="414"/>
      <c r="D43" s="414"/>
      <c r="E43" s="414"/>
      <c r="F43" s="414"/>
      <c r="G43" s="414"/>
      <c r="H43" s="414"/>
      <c r="I43" s="414"/>
      <c r="J43" s="414"/>
      <c r="K43" s="414"/>
      <c r="L43" s="415">
        <v>0</v>
      </c>
      <c r="M43" s="416">
        <v>0</v>
      </c>
      <c r="N43" s="306">
        <f t="shared" si="0"/>
        <v>0</v>
      </c>
      <c r="O43" s="92"/>
      <c r="P43" s="92"/>
      <c r="Q43" s="92"/>
      <c r="R43" s="92"/>
      <c r="S43" s="92"/>
      <c r="T43" s="92"/>
      <c r="U43" s="92"/>
      <c r="V43" s="92"/>
      <c r="W43" s="92"/>
    </row>
    <row r="44" spans="1:23" x14ac:dyDescent="0.2">
      <c r="A44" s="121" t="s">
        <v>391</v>
      </c>
      <c r="B44" s="414" t="s">
        <v>392</v>
      </c>
      <c r="C44" s="414"/>
      <c r="D44" s="414"/>
      <c r="E44" s="414"/>
      <c r="F44" s="414"/>
      <c r="G44" s="414"/>
      <c r="H44" s="414"/>
      <c r="I44" s="414"/>
      <c r="J44" s="414"/>
      <c r="K44" s="414"/>
      <c r="L44" s="415">
        <v>228150000</v>
      </c>
      <c r="M44" s="416">
        <v>228150000</v>
      </c>
      <c r="N44" s="306">
        <f t="shared" si="0"/>
        <v>228150000</v>
      </c>
      <c r="O44" s="92"/>
      <c r="P44" s="92"/>
      <c r="Q44" s="92"/>
      <c r="R44" s="92">
        <v>113000000</v>
      </c>
      <c r="S44" s="92">
        <v>83000000</v>
      </c>
      <c r="T44" s="92">
        <v>1150000</v>
      </c>
      <c r="U44" s="92">
        <v>31000000</v>
      </c>
      <c r="V44" s="92"/>
      <c r="W44" s="92"/>
    </row>
    <row r="45" spans="1:23" x14ac:dyDescent="0.2">
      <c r="A45" s="121" t="s">
        <v>242</v>
      </c>
      <c r="B45" s="414" t="s">
        <v>393</v>
      </c>
      <c r="C45" s="414"/>
      <c r="D45" s="414"/>
      <c r="E45" s="414"/>
      <c r="F45" s="414"/>
      <c r="G45" s="414"/>
      <c r="H45" s="414"/>
      <c r="I45" s="414"/>
      <c r="J45" s="414"/>
      <c r="K45" s="414"/>
      <c r="L45" s="415">
        <v>5700000</v>
      </c>
      <c r="M45" s="416">
        <v>5700000</v>
      </c>
      <c r="N45" s="306">
        <f t="shared" si="0"/>
        <v>5700000</v>
      </c>
      <c r="O45" s="92"/>
      <c r="P45" s="92"/>
      <c r="Q45" s="92"/>
      <c r="R45" s="92"/>
      <c r="S45" s="92"/>
      <c r="T45" s="92"/>
      <c r="U45" s="92">
        <v>5000000</v>
      </c>
      <c r="V45" s="92"/>
      <c r="W45" s="92">
        <v>700000</v>
      </c>
    </row>
    <row r="46" spans="1:23" x14ac:dyDescent="0.2">
      <c r="A46" s="121" t="s">
        <v>244</v>
      </c>
      <c r="B46" s="414" t="s">
        <v>394</v>
      </c>
      <c r="C46" s="414"/>
      <c r="D46" s="414"/>
      <c r="E46" s="414"/>
      <c r="F46" s="414"/>
      <c r="G46" s="414"/>
      <c r="H46" s="414"/>
      <c r="I46" s="414"/>
      <c r="J46" s="414"/>
      <c r="K46" s="414"/>
      <c r="L46" s="415">
        <v>0</v>
      </c>
      <c r="M46" s="416">
        <v>0</v>
      </c>
      <c r="N46" s="306">
        <f t="shared" si="0"/>
        <v>0</v>
      </c>
      <c r="O46" s="92"/>
      <c r="P46" s="92"/>
      <c r="Q46" s="92"/>
      <c r="R46" s="92"/>
      <c r="S46" s="92"/>
      <c r="T46" s="92"/>
      <c r="U46" s="92"/>
      <c r="V46" s="92"/>
      <c r="W46" s="92"/>
    </row>
    <row r="47" spans="1:23" x14ac:dyDescent="0.2">
      <c r="A47" s="121" t="s">
        <v>246</v>
      </c>
      <c r="B47" s="414" t="s">
        <v>395</v>
      </c>
      <c r="C47" s="414"/>
      <c r="D47" s="414"/>
      <c r="E47" s="414"/>
      <c r="F47" s="414"/>
      <c r="G47" s="414"/>
      <c r="H47" s="414"/>
      <c r="I47" s="414"/>
      <c r="J47" s="414"/>
      <c r="K47" s="414"/>
      <c r="L47" s="415">
        <v>4907886</v>
      </c>
      <c r="M47" s="416">
        <v>4907886</v>
      </c>
      <c r="N47" s="306">
        <f t="shared" si="0"/>
        <v>4907886</v>
      </c>
      <c r="O47" s="92"/>
      <c r="P47" s="92"/>
      <c r="Q47" s="92"/>
      <c r="R47" s="92"/>
      <c r="S47" s="92"/>
      <c r="T47" s="92"/>
      <c r="U47" s="92"/>
      <c r="V47" s="92">
        <v>4907886</v>
      </c>
      <c r="W47" s="92"/>
    </row>
    <row r="48" spans="1:23" x14ac:dyDescent="0.2">
      <c r="A48" s="121" t="s">
        <v>248</v>
      </c>
      <c r="B48" s="414" t="s">
        <v>396</v>
      </c>
      <c r="C48" s="414"/>
      <c r="D48" s="414"/>
      <c r="E48" s="414"/>
      <c r="F48" s="414"/>
      <c r="G48" s="414"/>
      <c r="H48" s="414"/>
      <c r="I48" s="414"/>
      <c r="J48" s="414"/>
      <c r="K48" s="414"/>
      <c r="L48" s="415">
        <v>36000000</v>
      </c>
      <c r="M48" s="416">
        <v>36000000</v>
      </c>
      <c r="N48" s="306">
        <f t="shared" si="0"/>
        <v>36000000</v>
      </c>
      <c r="O48" s="92"/>
      <c r="P48" s="92"/>
      <c r="Q48" s="92"/>
      <c r="R48" s="92">
        <v>25000000</v>
      </c>
      <c r="S48" s="92">
        <v>11000000</v>
      </c>
      <c r="T48" s="92"/>
      <c r="U48" s="92"/>
      <c r="V48" s="92"/>
      <c r="W48" s="92"/>
    </row>
    <row r="49" spans="1:23" x14ac:dyDescent="0.2">
      <c r="A49" s="121" t="s">
        <v>250</v>
      </c>
      <c r="B49" s="414" t="s">
        <v>397</v>
      </c>
      <c r="C49" s="414"/>
      <c r="D49" s="414"/>
      <c r="E49" s="414"/>
      <c r="F49" s="414"/>
      <c r="G49" s="414"/>
      <c r="H49" s="414"/>
      <c r="I49" s="414"/>
      <c r="J49" s="414"/>
      <c r="K49" s="414"/>
      <c r="L49" s="415">
        <v>0</v>
      </c>
      <c r="M49" s="416">
        <v>0</v>
      </c>
      <c r="N49" s="306">
        <f t="shared" si="0"/>
        <v>0</v>
      </c>
      <c r="O49" s="92"/>
      <c r="P49" s="92"/>
      <c r="Q49" s="92"/>
      <c r="R49" s="92"/>
      <c r="S49" s="92"/>
      <c r="T49" s="92"/>
      <c r="U49" s="92"/>
      <c r="V49" s="92"/>
      <c r="W49" s="92"/>
    </row>
    <row r="50" spans="1:23" x14ac:dyDescent="0.2">
      <c r="A50" s="121" t="s">
        <v>252</v>
      </c>
      <c r="B50" s="414" t="s">
        <v>398</v>
      </c>
      <c r="C50" s="414"/>
      <c r="D50" s="414"/>
      <c r="E50" s="414"/>
      <c r="F50" s="414"/>
      <c r="G50" s="414"/>
      <c r="H50" s="414"/>
      <c r="I50" s="414"/>
      <c r="J50" s="414"/>
      <c r="K50" s="414"/>
      <c r="L50" s="415">
        <v>0</v>
      </c>
      <c r="M50" s="416">
        <v>0</v>
      </c>
      <c r="N50" s="306">
        <f t="shared" si="0"/>
        <v>0</v>
      </c>
      <c r="O50" s="92"/>
      <c r="P50" s="92"/>
      <c r="Q50" s="92"/>
      <c r="R50" s="92"/>
      <c r="S50" s="92"/>
      <c r="T50" s="92"/>
      <c r="U50" s="92"/>
      <c r="V50" s="92"/>
      <c r="W50" s="92"/>
    </row>
    <row r="51" spans="1:23" x14ac:dyDescent="0.2">
      <c r="A51" s="121" t="s">
        <v>254</v>
      </c>
      <c r="B51" s="414" t="s">
        <v>399</v>
      </c>
      <c r="C51" s="414"/>
      <c r="D51" s="414"/>
      <c r="E51" s="414"/>
      <c r="F51" s="414"/>
      <c r="G51" s="414"/>
      <c r="H51" s="414"/>
      <c r="I51" s="414"/>
      <c r="J51" s="414"/>
      <c r="K51" s="414"/>
      <c r="L51" s="415">
        <v>0</v>
      </c>
      <c r="M51" s="416">
        <v>0</v>
      </c>
      <c r="N51" s="306">
        <f t="shared" si="0"/>
        <v>0</v>
      </c>
      <c r="O51" s="92"/>
      <c r="P51" s="92"/>
      <c r="Q51" s="92"/>
      <c r="R51" s="92"/>
      <c r="S51" s="92"/>
      <c r="T51" s="92"/>
      <c r="U51" s="92"/>
      <c r="V51" s="255"/>
      <c r="W51" s="255"/>
    </row>
    <row r="52" spans="1:23" x14ac:dyDescent="0.2">
      <c r="A52" s="121" t="s">
        <v>256</v>
      </c>
      <c r="B52" s="414" t="s">
        <v>422</v>
      </c>
      <c r="C52" s="414"/>
      <c r="D52" s="414"/>
      <c r="E52" s="414"/>
      <c r="F52" s="414"/>
      <c r="G52" s="414"/>
      <c r="H52" s="414"/>
      <c r="I52" s="414"/>
      <c r="J52" s="414"/>
      <c r="K52" s="414"/>
      <c r="L52" s="415">
        <v>0</v>
      </c>
      <c r="M52" s="416">
        <v>0</v>
      </c>
      <c r="N52" s="306">
        <f t="shared" si="0"/>
        <v>0</v>
      </c>
      <c r="O52" s="92"/>
      <c r="P52" s="92"/>
      <c r="Q52" s="92"/>
      <c r="R52" s="92"/>
      <c r="S52" s="92"/>
      <c r="T52" s="92"/>
      <c r="U52" s="92"/>
      <c r="V52" s="92"/>
      <c r="W52" s="92"/>
    </row>
    <row r="53" spans="1:23" x14ac:dyDescent="0.2">
      <c r="A53" s="147" t="s">
        <v>258</v>
      </c>
      <c r="B53" s="423" t="s">
        <v>400</v>
      </c>
      <c r="C53" s="423"/>
      <c r="D53" s="423"/>
      <c r="E53" s="423"/>
      <c r="F53" s="423"/>
      <c r="G53" s="423"/>
      <c r="H53" s="423"/>
      <c r="I53" s="423"/>
      <c r="J53" s="423"/>
      <c r="K53" s="423"/>
      <c r="L53" s="424">
        <v>274757886</v>
      </c>
      <c r="M53" s="425">
        <v>274757886</v>
      </c>
      <c r="N53" s="307">
        <f t="shared" si="0"/>
        <v>274757886</v>
      </c>
      <c r="O53" s="107">
        <f>SUM(O43:O52)</f>
        <v>0</v>
      </c>
      <c r="P53" s="107">
        <f t="shared" ref="P53:W53" si="7">SUM(P43:P52)</f>
        <v>0</v>
      </c>
      <c r="Q53" s="107">
        <f t="shared" si="7"/>
        <v>0</v>
      </c>
      <c r="R53" s="107">
        <f t="shared" si="7"/>
        <v>138000000</v>
      </c>
      <c r="S53" s="107">
        <f t="shared" si="7"/>
        <v>94000000</v>
      </c>
      <c r="T53" s="107">
        <f t="shared" si="7"/>
        <v>1150000</v>
      </c>
      <c r="U53" s="107">
        <f t="shared" si="7"/>
        <v>36000000</v>
      </c>
      <c r="V53" s="107">
        <f t="shared" si="7"/>
        <v>4907886</v>
      </c>
      <c r="W53" s="107">
        <f t="shared" si="7"/>
        <v>700000</v>
      </c>
    </row>
    <row r="54" spans="1:23" x14ac:dyDescent="0.2">
      <c r="A54" s="121" t="s">
        <v>260</v>
      </c>
      <c r="B54" s="414" t="s">
        <v>401</v>
      </c>
      <c r="C54" s="414"/>
      <c r="D54" s="414"/>
      <c r="E54" s="414"/>
      <c r="F54" s="414"/>
      <c r="G54" s="414"/>
      <c r="H54" s="414"/>
      <c r="I54" s="414"/>
      <c r="J54" s="414"/>
      <c r="K54" s="414"/>
      <c r="L54" s="415">
        <v>0</v>
      </c>
      <c r="M54" s="416">
        <v>0</v>
      </c>
      <c r="N54" s="306">
        <f t="shared" si="0"/>
        <v>0</v>
      </c>
      <c r="O54" s="6"/>
      <c r="P54" s="6"/>
      <c r="Q54" s="6"/>
      <c r="R54" s="6"/>
      <c r="S54" s="6"/>
      <c r="T54" s="6"/>
      <c r="U54" s="6"/>
      <c r="V54" s="6"/>
      <c r="W54" s="6"/>
    </row>
    <row r="55" spans="1:23" x14ac:dyDescent="0.2">
      <c r="A55" s="121" t="s">
        <v>262</v>
      </c>
      <c r="B55" s="414" t="s">
        <v>402</v>
      </c>
      <c r="C55" s="414"/>
      <c r="D55" s="414"/>
      <c r="E55" s="414"/>
      <c r="F55" s="414"/>
      <c r="G55" s="414"/>
      <c r="H55" s="414"/>
      <c r="I55" s="414"/>
      <c r="J55" s="414"/>
      <c r="K55" s="414"/>
      <c r="L55" s="415">
        <v>65000000</v>
      </c>
      <c r="M55" s="416">
        <v>65000000</v>
      </c>
      <c r="N55" s="306">
        <f t="shared" si="0"/>
        <v>65000000</v>
      </c>
      <c r="O55" s="92"/>
      <c r="P55" s="92"/>
      <c r="Q55" s="92"/>
      <c r="R55" s="92"/>
      <c r="S55" s="92"/>
      <c r="T55" s="92"/>
      <c r="U55" s="92">
        <v>65000000</v>
      </c>
      <c r="V55" s="92"/>
      <c r="W55" s="92"/>
    </row>
    <row r="56" spans="1:23" x14ac:dyDescent="0.2">
      <c r="A56" s="121" t="s">
        <v>264</v>
      </c>
      <c r="B56" s="414" t="s">
        <v>403</v>
      </c>
      <c r="C56" s="414"/>
      <c r="D56" s="414"/>
      <c r="E56" s="414"/>
      <c r="F56" s="414"/>
      <c r="G56" s="414"/>
      <c r="H56" s="414"/>
      <c r="I56" s="414"/>
      <c r="J56" s="414"/>
      <c r="K56" s="414"/>
      <c r="L56" s="415">
        <v>0</v>
      </c>
      <c r="M56" s="416">
        <v>0</v>
      </c>
      <c r="N56" s="306">
        <f t="shared" si="0"/>
        <v>0</v>
      </c>
      <c r="O56" s="92"/>
      <c r="P56" s="92"/>
      <c r="Q56" s="92"/>
      <c r="R56" s="92"/>
      <c r="S56" s="92"/>
      <c r="T56" s="92"/>
      <c r="U56" s="92"/>
      <c r="V56" s="92"/>
      <c r="W56" s="92"/>
    </row>
    <row r="57" spans="1:23" x14ac:dyDescent="0.2">
      <c r="A57" s="121" t="s">
        <v>266</v>
      </c>
      <c r="B57" s="414" t="s">
        <v>404</v>
      </c>
      <c r="C57" s="414"/>
      <c r="D57" s="414"/>
      <c r="E57" s="414"/>
      <c r="F57" s="414"/>
      <c r="G57" s="414"/>
      <c r="H57" s="414"/>
      <c r="I57" s="414"/>
      <c r="J57" s="414"/>
      <c r="K57" s="414"/>
      <c r="L57" s="415">
        <v>0</v>
      </c>
      <c r="M57" s="416">
        <v>0</v>
      </c>
      <c r="N57" s="306">
        <f t="shared" si="0"/>
        <v>0</v>
      </c>
      <c r="O57" s="92"/>
      <c r="P57" s="92"/>
      <c r="Q57" s="92"/>
      <c r="R57" s="92"/>
      <c r="S57" s="92"/>
      <c r="T57" s="92"/>
      <c r="U57" s="92"/>
      <c r="V57" s="92"/>
      <c r="W57" s="92"/>
    </row>
    <row r="58" spans="1:23" x14ac:dyDescent="0.2">
      <c r="A58" s="121" t="s">
        <v>268</v>
      </c>
      <c r="B58" s="414" t="s">
        <v>405</v>
      </c>
      <c r="C58" s="414"/>
      <c r="D58" s="414"/>
      <c r="E58" s="414"/>
      <c r="F58" s="414"/>
      <c r="G58" s="414"/>
      <c r="H58" s="414"/>
      <c r="I58" s="414"/>
      <c r="J58" s="414"/>
      <c r="K58" s="414"/>
      <c r="L58" s="415">
        <v>0</v>
      </c>
      <c r="M58" s="416">
        <v>0</v>
      </c>
      <c r="N58" s="306">
        <f t="shared" si="0"/>
        <v>0</v>
      </c>
      <c r="O58" s="92"/>
      <c r="P58" s="92"/>
      <c r="Q58" s="92"/>
      <c r="R58" s="92"/>
      <c r="S58" s="92"/>
      <c r="T58" s="92"/>
      <c r="U58" s="92"/>
      <c r="V58" s="92"/>
      <c r="W58" s="92"/>
    </row>
    <row r="59" spans="1:23" x14ac:dyDescent="0.2">
      <c r="A59" s="147" t="s">
        <v>270</v>
      </c>
      <c r="B59" s="423" t="s">
        <v>406</v>
      </c>
      <c r="C59" s="423"/>
      <c r="D59" s="423"/>
      <c r="E59" s="423"/>
      <c r="F59" s="423"/>
      <c r="G59" s="423"/>
      <c r="H59" s="423"/>
      <c r="I59" s="423"/>
      <c r="J59" s="423"/>
      <c r="K59" s="423"/>
      <c r="L59" s="424">
        <v>65000000</v>
      </c>
      <c r="M59" s="425">
        <v>65000000</v>
      </c>
      <c r="N59" s="307">
        <f t="shared" si="0"/>
        <v>65000000</v>
      </c>
      <c r="O59" s="107">
        <f>SUM(O54:O58)</f>
        <v>0</v>
      </c>
      <c r="P59" s="107">
        <f t="shared" ref="P59:W59" si="8">SUM(P54:P58)</f>
        <v>0</v>
      </c>
      <c r="Q59" s="107">
        <f t="shared" si="8"/>
        <v>0</v>
      </c>
      <c r="R59" s="107">
        <f t="shared" si="8"/>
        <v>0</v>
      </c>
      <c r="S59" s="107">
        <f t="shared" si="8"/>
        <v>0</v>
      </c>
      <c r="T59" s="107">
        <f t="shared" si="8"/>
        <v>0</v>
      </c>
      <c r="U59" s="107">
        <f t="shared" si="8"/>
        <v>65000000</v>
      </c>
      <c r="V59" s="107">
        <f t="shared" si="8"/>
        <v>0</v>
      </c>
      <c r="W59" s="107">
        <f t="shared" si="8"/>
        <v>0</v>
      </c>
    </row>
    <row r="60" spans="1:23" x14ac:dyDescent="0.2">
      <c r="A60" s="121" t="s">
        <v>272</v>
      </c>
      <c r="B60" s="414" t="s">
        <v>407</v>
      </c>
      <c r="C60" s="414"/>
      <c r="D60" s="414"/>
      <c r="E60" s="414"/>
      <c r="F60" s="414"/>
      <c r="G60" s="414"/>
      <c r="H60" s="414"/>
      <c r="I60" s="414"/>
      <c r="J60" s="414"/>
      <c r="K60" s="414"/>
      <c r="L60" s="415">
        <v>0</v>
      </c>
      <c r="M60" s="416">
        <v>0</v>
      </c>
      <c r="N60" s="306">
        <f t="shared" si="0"/>
        <v>0</v>
      </c>
      <c r="O60" s="92"/>
      <c r="P60" s="92"/>
      <c r="Q60" s="92"/>
      <c r="R60" s="92"/>
      <c r="S60" s="92"/>
      <c r="T60" s="92"/>
      <c r="U60" s="92"/>
      <c r="V60" s="92"/>
      <c r="W60" s="92"/>
    </row>
    <row r="61" spans="1:23" x14ac:dyDescent="0.2">
      <c r="A61" s="121" t="s">
        <v>274</v>
      </c>
      <c r="B61" s="414" t="s">
        <v>408</v>
      </c>
      <c r="C61" s="414"/>
      <c r="D61" s="414"/>
      <c r="E61" s="414"/>
      <c r="F61" s="414"/>
      <c r="G61" s="414"/>
      <c r="H61" s="414"/>
      <c r="I61" s="414"/>
      <c r="J61" s="414"/>
      <c r="K61" s="414"/>
      <c r="L61" s="415">
        <v>0</v>
      </c>
      <c r="M61" s="416">
        <v>0</v>
      </c>
      <c r="N61" s="306">
        <f t="shared" si="0"/>
        <v>0</v>
      </c>
      <c r="O61" s="92"/>
      <c r="P61" s="92"/>
      <c r="Q61" s="92"/>
      <c r="R61" s="92"/>
      <c r="S61" s="92"/>
      <c r="T61" s="92"/>
      <c r="U61" s="92"/>
      <c r="V61" s="92"/>
      <c r="W61" s="92"/>
    </row>
    <row r="62" spans="1:23" x14ac:dyDescent="0.2">
      <c r="A62" s="121" t="s">
        <v>276</v>
      </c>
      <c r="B62" s="414" t="s">
        <v>409</v>
      </c>
      <c r="C62" s="414"/>
      <c r="D62" s="414"/>
      <c r="E62" s="414"/>
      <c r="F62" s="414"/>
      <c r="G62" s="414"/>
      <c r="H62" s="414"/>
      <c r="I62" s="414"/>
      <c r="J62" s="414"/>
      <c r="K62" s="414"/>
      <c r="L62" s="415">
        <v>0</v>
      </c>
      <c r="M62" s="416">
        <v>0</v>
      </c>
      <c r="N62" s="306">
        <f t="shared" si="0"/>
        <v>0</v>
      </c>
      <c r="O62" s="92"/>
      <c r="P62" s="92"/>
      <c r="Q62" s="92"/>
      <c r="R62" s="92"/>
      <c r="S62" s="92"/>
      <c r="T62" s="92"/>
      <c r="U62" s="92"/>
      <c r="V62" s="92"/>
      <c r="W62" s="92"/>
    </row>
    <row r="63" spans="1:23" x14ac:dyDescent="0.2">
      <c r="A63" s="147" t="s">
        <v>278</v>
      </c>
      <c r="B63" s="423" t="s">
        <v>410</v>
      </c>
      <c r="C63" s="423"/>
      <c r="D63" s="423"/>
      <c r="E63" s="423"/>
      <c r="F63" s="423"/>
      <c r="G63" s="423"/>
      <c r="H63" s="423"/>
      <c r="I63" s="423"/>
      <c r="J63" s="423"/>
      <c r="K63" s="423"/>
      <c r="L63" s="424">
        <v>0</v>
      </c>
      <c r="M63" s="425">
        <v>0</v>
      </c>
      <c r="N63" s="307">
        <f t="shared" si="0"/>
        <v>0</v>
      </c>
      <c r="O63" s="107">
        <f>SUM(O60:O62)</f>
        <v>0</v>
      </c>
      <c r="P63" s="107">
        <f t="shared" ref="P63:W63" si="9">SUM(P60:P62)</f>
        <v>0</v>
      </c>
      <c r="Q63" s="107">
        <f t="shared" si="9"/>
        <v>0</v>
      </c>
      <c r="R63" s="107">
        <f t="shared" si="9"/>
        <v>0</v>
      </c>
      <c r="S63" s="107">
        <f t="shared" si="9"/>
        <v>0</v>
      </c>
      <c r="T63" s="107">
        <f t="shared" si="9"/>
        <v>0</v>
      </c>
      <c r="U63" s="107">
        <f t="shared" si="9"/>
        <v>0</v>
      </c>
      <c r="V63" s="107">
        <f t="shared" si="9"/>
        <v>0</v>
      </c>
      <c r="W63" s="107">
        <f t="shared" si="9"/>
        <v>0</v>
      </c>
    </row>
    <row r="64" spans="1:23" x14ac:dyDescent="0.2">
      <c r="A64" s="121" t="s">
        <v>280</v>
      </c>
      <c r="B64" s="414" t="s">
        <v>411</v>
      </c>
      <c r="C64" s="414"/>
      <c r="D64" s="414"/>
      <c r="E64" s="414"/>
      <c r="F64" s="414"/>
      <c r="G64" s="414"/>
      <c r="H64" s="414"/>
      <c r="I64" s="414"/>
      <c r="J64" s="414"/>
      <c r="K64" s="414"/>
      <c r="L64" s="415">
        <v>0</v>
      </c>
      <c r="M64" s="416">
        <v>0</v>
      </c>
      <c r="N64" s="306">
        <f t="shared" si="0"/>
        <v>0</v>
      </c>
      <c r="O64" s="92"/>
      <c r="P64" s="92"/>
      <c r="Q64" s="92"/>
      <c r="R64" s="92"/>
      <c r="S64" s="92"/>
      <c r="T64" s="92"/>
      <c r="U64" s="92"/>
      <c r="V64" s="92"/>
      <c r="W64" s="92"/>
    </row>
    <row r="65" spans="1:23" x14ac:dyDescent="0.2">
      <c r="A65" s="121" t="s">
        <v>282</v>
      </c>
      <c r="B65" s="414" t="s">
        <v>412</v>
      </c>
      <c r="C65" s="414"/>
      <c r="D65" s="414"/>
      <c r="E65" s="414"/>
      <c r="F65" s="414"/>
      <c r="G65" s="414"/>
      <c r="H65" s="414"/>
      <c r="I65" s="414"/>
      <c r="J65" s="414"/>
      <c r="K65" s="414"/>
      <c r="L65" s="415">
        <v>0</v>
      </c>
      <c r="M65" s="416">
        <v>0</v>
      </c>
      <c r="N65" s="306">
        <f t="shared" si="0"/>
        <v>0</v>
      </c>
      <c r="O65" s="92"/>
      <c r="P65" s="92"/>
      <c r="Q65" s="92"/>
      <c r="R65" s="92"/>
      <c r="S65" s="92"/>
      <c r="T65" s="92"/>
      <c r="U65" s="92"/>
      <c r="V65" s="92"/>
      <c r="W65" s="92"/>
    </row>
    <row r="66" spans="1:23" x14ac:dyDescent="0.2">
      <c r="A66" s="121" t="s">
        <v>284</v>
      </c>
      <c r="B66" s="414" t="s">
        <v>574</v>
      </c>
      <c r="C66" s="414"/>
      <c r="D66" s="414"/>
      <c r="E66" s="414"/>
      <c r="F66" s="414"/>
      <c r="G66" s="414"/>
      <c r="H66" s="414"/>
      <c r="I66" s="414"/>
      <c r="J66" s="414"/>
      <c r="K66" s="414"/>
      <c r="L66" s="415">
        <v>0</v>
      </c>
      <c r="M66" s="416">
        <v>0</v>
      </c>
      <c r="N66" s="306">
        <f t="shared" si="0"/>
        <v>0</v>
      </c>
      <c r="O66" s="92"/>
      <c r="P66" s="92"/>
      <c r="Q66" s="92"/>
      <c r="R66" s="92"/>
      <c r="S66" s="92"/>
      <c r="T66" s="92"/>
      <c r="U66" s="92"/>
      <c r="V66" s="92"/>
      <c r="W66" s="92"/>
    </row>
    <row r="67" spans="1:23" x14ac:dyDescent="0.2">
      <c r="A67" s="147" t="s">
        <v>286</v>
      </c>
      <c r="B67" s="423" t="s">
        <v>413</v>
      </c>
      <c r="C67" s="423"/>
      <c r="D67" s="423"/>
      <c r="E67" s="423"/>
      <c r="F67" s="423"/>
      <c r="G67" s="423"/>
      <c r="H67" s="423"/>
      <c r="I67" s="423"/>
      <c r="J67" s="423"/>
      <c r="K67" s="423"/>
      <c r="L67" s="424">
        <v>0</v>
      </c>
      <c r="M67" s="425">
        <v>0</v>
      </c>
      <c r="N67" s="307">
        <f t="shared" si="0"/>
        <v>0</v>
      </c>
      <c r="O67" s="107">
        <f>SUM(O64:O66)</f>
        <v>0</v>
      </c>
      <c r="P67" s="107">
        <f t="shared" ref="P67:W67" si="10">SUM(P64:P66)</f>
        <v>0</v>
      </c>
      <c r="Q67" s="107">
        <f t="shared" si="10"/>
        <v>0</v>
      </c>
      <c r="R67" s="107">
        <f t="shared" si="10"/>
        <v>0</v>
      </c>
      <c r="S67" s="107">
        <f t="shared" si="10"/>
        <v>0</v>
      </c>
      <c r="T67" s="107">
        <f t="shared" si="10"/>
        <v>0</v>
      </c>
      <c r="U67" s="107">
        <f t="shared" si="10"/>
        <v>0</v>
      </c>
      <c r="V67" s="107">
        <f t="shared" si="10"/>
        <v>0</v>
      </c>
      <c r="W67" s="107">
        <f t="shared" si="10"/>
        <v>0</v>
      </c>
    </row>
    <row r="68" spans="1:23" x14ac:dyDescent="0.2">
      <c r="A68" s="147" t="s">
        <v>288</v>
      </c>
      <c r="B68" s="423" t="s">
        <v>414</v>
      </c>
      <c r="C68" s="423"/>
      <c r="D68" s="423"/>
      <c r="E68" s="423"/>
      <c r="F68" s="423"/>
      <c r="G68" s="423"/>
      <c r="H68" s="423"/>
      <c r="I68" s="423"/>
      <c r="J68" s="423"/>
      <c r="K68" s="423"/>
      <c r="L68" s="424">
        <v>633279225</v>
      </c>
      <c r="M68" s="425">
        <v>633279225</v>
      </c>
      <c r="N68" s="307">
        <f t="shared" si="0"/>
        <v>713580090</v>
      </c>
      <c r="O68" s="107">
        <f>SUM(O22,O28,O42,O53,O59,O63,O67,O16)</f>
        <v>137122699</v>
      </c>
      <c r="P68" s="107">
        <f t="shared" ref="P68:W68" si="11">SUM(P22,P28,P42,P53,P59,P63,P67,)</f>
        <v>85500000</v>
      </c>
      <c r="Q68" s="107">
        <f>SUM(Q22,Q42,Q53,Q59,Q63,Q67,)</f>
        <v>44369000</v>
      </c>
      <c r="R68" s="107">
        <f t="shared" si="11"/>
        <v>138000000</v>
      </c>
      <c r="S68" s="107">
        <f t="shared" si="11"/>
        <v>200830505</v>
      </c>
      <c r="T68" s="107">
        <f t="shared" si="11"/>
        <v>1150000</v>
      </c>
      <c r="U68" s="107">
        <f t="shared" si="11"/>
        <v>101000000</v>
      </c>
      <c r="V68" s="107">
        <f>SUM(V22,V28,V42,V53,V59,V63,V67,V16)</f>
        <v>4907886</v>
      </c>
      <c r="W68" s="107">
        <f t="shared" si="11"/>
        <v>700000</v>
      </c>
    </row>
    <row r="73" spans="1:23" x14ac:dyDescent="0.2">
      <c r="U73" s="225"/>
    </row>
    <row r="74" spans="1:23" x14ac:dyDescent="0.2">
      <c r="U74" s="225"/>
    </row>
    <row r="75" spans="1:23" x14ac:dyDescent="0.2">
      <c r="U75" s="225"/>
    </row>
    <row r="76" spans="1:23" x14ac:dyDescent="0.2">
      <c r="U76" s="225"/>
    </row>
    <row r="77" spans="1:23" x14ac:dyDescent="0.2">
      <c r="M77" s="231"/>
      <c r="U77" s="225"/>
    </row>
    <row r="78" spans="1:23" x14ac:dyDescent="0.2">
      <c r="M78" s="231"/>
      <c r="U78" s="225"/>
    </row>
    <row r="79" spans="1:23" x14ac:dyDescent="0.2">
      <c r="M79" s="231"/>
      <c r="U79" s="225"/>
    </row>
    <row r="80" spans="1:23" x14ac:dyDescent="0.2">
      <c r="M80"/>
      <c r="U80" s="225"/>
    </row>
    <row r="81" spans="21:21" x14ac:dyDescent="0.2">
      <c r="U81" s="225"/>
    </row>
    <row r="84" spans="21:21" x14ac:dyDescent="0.2">
      <c r="U84" s="228"/>
    </row>
  </sheetData>
  <mergeCells count="137">
    <mergeCell ref="B68:K68"/>
    <mergeCell ref="L68:M68"/>
    <mergeCell ref="B65:K65"/>
    <mergeCell ref="L65:M65"/>
    <mergeCell ref="B66:K66"/>
    <mergeCell ref="L66:M66"/>
    <mergeCell ref="B67:K67"/>
    <mergeCell ref="L67:M67"/>
    <mergeCell ref="B62:K62"/>
    <mergeCell ref="L62:M62"/>
    <mergeCell ref="B64:K64"/>
    <mergeCell ref="L64:M64"/>
    <mergeCell ref="B63:K63"/>
    <mergeCell ref="L63:M63"/>
    <mergeCell ref="B58:K58"/>
    <mergeCell ref="L58:M58"/>
    <mergeCell ref="B59:K59"/>
    <mergeCell ref="L59:M59"/>
    <mergeCell ref="B61:K61"/>
    <mergeCell ref="L61:M61"/>
    <mergeCell ref="B60:K60"/>
    <mergeCell ref="L60:M60"/>
    <mergeCell ref="B54:K54"/>
    <mergeCell ref="L54:M54"/>
    <mergeCell ref="B55:K55"/>
    <mergeCell ref="L55:M55"/>
    <mergeCell ref="B56:K56"/>
    <mergeCell ref="L56:M56"/>
    <mergeCell ref="B57:K57"/>
    <mergeCell ref="L57:M57"/>
    <mergeCell ref="B51:K51"/>
    <mergeCell ref="L51:M51"/>
    <mergeCell ref="B52:K52"/>
    <mergeCell ref="L52:M52"/>
    <mergeCell ref="B53:K53"/>
    <mergeCell ref="L53:M53"/>
    <mergeCell ref="B48:K48"/>
    <mergeCell ref="L48:M48"/>
    <mergeCell ref="B49:K49"/>
    <mergeCell ref="L49:M49"/>
    <mergeCell ref="B50:K50"/>
    <mergeCell ref="L50:M50"/>
    <mergeCell ref="B45:K45"/>
    <mergeCell ref="L45:M45"/>
    <mergeCell ref="B46:K46"/>
    <mergeCell ref="L46:M46"/>
    <mergeCell ref="B47:K47"/>
    <mergeCell ref="L47:M47"/>
    <mergeCell ref="B42:K42"/>
    <mergeCell ref="L42:M42"/>
    <mergeCell ref="B43:K43"/>
    <mergeCell ref="L43:M43"/>
    <mergeCell ref="B44:K44"/>
    <mergeCell ref="L44:M44"/>
    <mergeCell ref="B39:K39"/>
    <mergeCell ref="L39:M39"/>
    <mergeCell ref="B40:K40"/>
    <mergeCell ref="L40:M40"/>
    <mergeCell ref="B41:K41"/>
    <mergeCell ref="L41:M41"/>
    <mergeCell ref="B36:K36"/>
    <mergeCell ref="L36:M36"/>
    <mergeCell ref="B37:K37"/>
    <mergeCell ref="L37:M37"/>
    <mergeCell ref="B38:K38"/>
    <mergeCell ref="L38:M38"/>
    <mergeCell ref="B33:K33"/>
    <mergeCell ref="L33:M33"/>
    <mergeCell ref="B34:K34"/>
    <mergeCell ref="L34:M34"/>
    <mergeCell ref="B35:K35"/>
    <mergeCell ref="L35:M35"/>
    <mergeCell ref="B30:K30"/>
    <mergeCell ref="L30:M30"/>
    <mergeCell ref="B31:K31"/>
    <mergeCell ref="L31:M31"/>
    <mergeCell ref="B32:K32"/>
    <mergeCell ref="L32:M32"/>
    <mergeCell ref="B27:K27"/>
    <mergeCell ref="L27:M27"/>
    <mergeCell ref="B28:K28"/>
    <mergeCell ref="L28:M28"/>
    <mergeCell ref="B29:K29"/>
    <mergeCell ref="L29:M29"/>
    <mergeCell ref="B24:K24"/>
    <mergeCell ref="L24:M24"/>
    <mergeCell ref="B25:K25"/>
    <mergeCell ref="L25:M25"/>
    <mergeCell ref="B26:K26"/>
    <mergeCell ref="L26:M26"/>
    <mergeCell ref="B21:K21"/>
    <mergeCell ref="L21:M21"/>
    <mergeCell ref="B22:K22"/>
    <mergeCell ref="L22:M22"/>
    <mergeCell ref="B23:K23"/>
    <mergeCell ref="L23:M23"/>
    <mergeCell ref="B18:K18"/>
    <mergeCell ref="L18:M18"/>
    <mergeCell ref="B19:K19"/>
    <mergeCell ref="L19:M19"/>
    <mergeCell ref="B20:K20"/>
    <mergeCell ref="L20:M20"/>
    <mergeCell ref="B16:K16"/>
    <mergeCell ref="L16:M16"/>
    <mergeCell ref="B17:K17"/>
    <mergeCell ref="L17:M17"/>
    <mergeCell ref="B12:K12"/>
    <mergeCell ref="L12:M12"/>
    <mergeCell ref="B13:K13"/>
    <mergeCell ref="L13:M13"/>
    <mergeCell ref="B14:K14"/>
    <mergeCell ref="L14:M14"/>
    <mergeCell ref="B9:K9"/>
    <mergeCell ref="L9:M9"/>
    <mergeCell ref="B10:K10"/>
    <mergeCell ref="L10:M10"/>
    <mergeCell ref="B11:K11"/>
    <mergeCell ref="L11:M11"/>
    <mergeCell ref="H6:M6"/>
    <mergeCell ref="A7:M7"/>
    <mergeCell ref="B15:K15"/>
    <mergeCell ref="L15:M15"/>
    <mergeCell ref="T1:T7"/>
    <mergeCell ref="U1:U7"/>
    <mergeCell ref="B8:K8"/>
    <mergeCell ref="L8:M8"/>
    <mergeCell ref="A1:M1"/>
    <mergeCell ref="V1:V7"/>
    <mergeCell ref="W1:W7"/>
    <mergeCell ref="O1:O7"/>
    <mergeCell ref="P1:P7"/>
    <mergeCell ref="Q1:Q7"/>
    <mergeCell ref="R1:R7"/>
    <mergeCell ref="S1:S7"/>
    <mergeCell ref="A3:N3"/>
    <mergeCell ref="A4:N4"/>
    <mergeCell ref="A5:N5"/>
  </mergeCells>
  <pageMargins left="0.7" right="0.7" top="0.75" bottom="0.75" header="0.3" footer="0.3"/>
  <pageSetup paperSize="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F124"/>
  <sheetViews>
    <sheetView zoomScale="75" zoomScaleNormal="75" workbookViewId="0">
      <selection activeCell="Q1" sqref="Q1:Q7"/>
    </sheetView>
  </sheetViews>
  <sheetFormatPr defaultRowHeight="12.75" x14ac:dyDescent="0.2"/>
  <cols>
    <col min="1" max="1" width="4.5703125" style="116" customWidth="1"/>
    <col min="2" max="8" width="9.140625" style="116"/>
    <col min="9" max="9" width="4" style="116" customWidth="1"/>
    <col min="10" max="10" width="3.5703125" style="116" hidden="1" customWidth="1"/>
    <col min="11" max="11" width="0.5703125" style="116" customWidth="1"/>
    <col min="12" max="12" width="14.140625" style="116" customWidth="1"/>
    <col min="13" max="13" width="2.7109375" style="116" customWidth="1"/>
    <col min="14" max="14" width="17.140625" style="298" customWidth="1"/>
    <col min="15" max="15" width="13.140625" style="116" customWidth="1"/>
    <col min="16" max="16" width="10" style="116" bestFit="1" customWidth="1"/>
    <col min="17" max="17" width="13.7109375" style="116" customWidth="1"/>
    <col min="18" max="18" width="10.85546875" style="116" customWidth="1"/>
    <col min="19" max="20" width="9.140625" style="116"/>
    <col min="21" max="21" width="12.28515625" style="116" customWidth="1"/>
    <col min="22" max="22" width="13.140625" style="116" customWidth="1"/>
    <col min="23" max="25" width="9.140625" style="116"/>
    <col min="26" max="26" width="12.140625" style="116" customWidth="1"/>
    <col min="27" max="27" width="10.7109375" style="116" customWidth="1"/>
    <col min="28" max="28" width="11.85546875" style="116" customWidth="1"/>
    <col min="29" max="30" width="9.140625" style="116"/>
    <col min="31" max="31" width="10" style="122" bestFit="1" customWidth="1"/>
    <col min="32" max="32" width="12.7109375" style="116" customWidth="1"/>
    <col min="33" max="16384" width="9.140625" style="116"/>
  </cols>
  <sheetData>
    <row r="1" spans="1:32" ht="64.5" customHeight="1" x14ac:dyDescent="0.2">
      <c r="A1" s="449" t="s">
        <v>627</v>
      </c>
      <c r="B1" s="450"/>
      <c r="C1" s="450"/>
      <c r="D1" s="450"/>
      <c r="E1" s="450"/>
      <c r="F1" s="450"/>
      <c r="G1" s="450"/>
      <c r="H1" s="450"/>
      <c r="I1" s="450"/>
      <c r="J1" s="450"/>
      <c r="K1" s="450"/>
      <c r="L1" s="450"/>
      <c r="M1" s="450"/>
      <c r="N1" s="451"/>
      <c r="O1" s="398" t="s">
        <v>584</v>
      </c>
      <c r="P1" s="444" t="s">
        <v>585</v>
      </c>
      <c r="Q1" s="399" t="s">
        <v>579</v>
      </c>
      <c r="R1" s="398" t="s">
        <v>592</v>
      </c>
      <c r="S1" s="398" t="s">
        <v>593</v>
      </c>
      <c r="T1" s="398" t="s">
        <v>594</v>
      </c>
      <c r="U1" s="398" t="s">
        <v>577</v>
      </c>
      <c r="V1" s="398" t="s">
        <v>587</v>
      </c>
      <c r="W1" s="398" t="s">
        <v>586</v>
      </c>
      <c r="X1" s="398" t="s">
        <v>604</v>
      </c>
      <c r="Y1" s="398" t="s">
        <v>588</v>
      </c>
      <c r="Z1" s="408" t="s">
        <v>576</v>
      </c>
      <c r="AA1" s="398" t="s">
        <v>589</v>
      </c>
      <c r="AB1" s="398" t="s">
        <v>605</v>
      </c>
      <c r="AC1" s="398" t="s">
        <v>590</v>
      </c>
      <c r="AD1" s="398" t="s">
        <v>591</v>
      </c>
      <c r="AE1" s="426" t="s">
        <v>600</v>
      </c>
      <c r="AF1" s="426" t="s">
        <v>601</v>
      </c>
    </row>
    <row r="2" spans="1:32" ht="12.75" customHeight="1" x14ac:dyDescent="0.2">
      <c r="A2" s="292"/>
      <c r="B2" s="292"/>
      <c r="C2" s="292"/>
      <c r="D2" s="292"/>
      <c r="E2" s="292"/>
      <c r="F2" s="292"/>
      <c r="G2" s="292"/>
      <c r="H2" s="292"/>
      <c r="I2" s="292"/>
      <c r="J2" s="292"/>
      <c r="K2" s="292"/>
      <c r="L2" s="292"/>
      <c r="M2" s="292"/>
      <c r="N2" s="341"/>
      <c r="O2" s="398"/>
      <c r="P2" s="400"/>
      <c r="Q2" s="400"/>
      <c r="R2" s="398"/>
      <c r="S2" s="398"/>
      <c r="T2" s="398"/>
      <c r="U2" s="398"/>
      <c r="V2" s="398"/>
      <c r="W2" s="398"/>
      <c r="X2" s="398"/>
      <c r="Y2" s="398"/>
      <c r="Z2" s="398"/>
      <c r="AA2" s="398"/>
      <c r="AB2" s="398"/>
      <c r="AC2" s="398"/>
      <c r="AD2" s="398"/>
      <c r="AE2" s="426"/>
      <c r="AF2" s="426"/>
    </row>
    <row r="3" spans="1:32" x14ac:dyDescent="0.2">
      <c r="A3" s="342"/>
      <c r="B3" s="342"/>
      <c r="C3" s="342"/>
      <c r="D3" s="342"/>
      <c r="E3" s="447" t="s">
        <v>88</v>
      </c>
      <c r="F3" s="448"/>
      <c r="G3" s="448"/>
      <c r="H3" s="448"/>
      <c r="I3" s="448"/>
      <c r="J3" s="448"/>
      <c r="K3" s="448"/>
      <c r="L3" s="448"/>
      <c r="M3" s="96"/>
      <c r="N3" s="96"/>
      <c r="O3" s="398"/>
      <c r="P3" s="400"/>
      <c r="Q3" s="400"/>
      <c r="R3" s="398"/>
      <c r="S3" s="398"/>
      <c r="T3" s="398"/>
      <c r="U3" s="398"/>
      <c r="V3" s="398"/>
      <c r="W3" s="398"/>
      <c r="X3" s="398"/>
      <c r="Y3" s="398"/>
      <c r="Z3" s="398"/>
      <c r="AA3" s="398"/>
      <c r="AB3" s="398"/>
      <c r="AC3" s="398"/>
      <c r="AD3" s="398"/>
      <c r="AE3" s="426"/>
      <c r="AF3" s="426"/>
    </row>
    <row r="4" spans="1:32" x14ac:dyDescent="0.2">
      <c r="A4" s="118"/>
      <c r="B4" s="118"/>
      <c r="C4" s="118"/>
      <c r="D4" s="118"/>
      <c r="E4" s="447" t="s">
        <v>572</v>
      </c>
      <c r="F4" s="448"/>
      <c r="G4" s="448"/>
      <c r="H4" s="448"/>
      <c r="I4" s="448"/>
      <c r="J4" s="448"/>
      <c r="K4" s="448"/>
      <c r="L4" s="448"/>
      <c r="M4" s="118"/>
      <c r="N4" s="118"/>
      <c r="O4" s="398"/>
      <c r="P4" s="400"/>
      <c r="Q4" s="400"/>
      <c r="R4" s="398"/>
      <c r="S4" s="398"/>
      <c r="T4" s="398"/>
      <c r="U4" s="398"/>
      <c r="V4" s="398"/>
      <c r="W4" s="398"/>
      <c r="X4" s="398"/>
      <c r="Y4" s="398"/>
      <c r="Z4" s="398"/>
      <c r="AA4" s="398"/>
      <c r="AB4" s="398"/>
      <c r="AC4" s="398"/>
      <c r="AD4" s="398"/>
      <c r="AE4" s="426"/>
      <c r="AF4" s="426"/>
    </row>
    <row r="5" spans="1:32" x14ac:dyDescent="0.2">
      <c r="A5" s="119"/>
      <c r="B5" s="119"/>
      <c r="C5" s="119"/>
      <c r="D5" s="119"/>
      <c r="E5" s="447" t="s">
        <v>84</v>
      </c>
      <c r="F5" s="448"/>
      <c r="G5" s="448"/>
      <c r="H5" s="448"/>
      <c r="I5" s="448"/>
      <c r="J5" s="448"/>
      <c r="K5" s="448"/>
      <c r="L5" s="448"/>
      <c r="M5" s="119"/>
      <c r="N5" s="119"/>
      <c r="O5" s="398"/>
      <c r="P5" s="400"/>
      <c r="Q5" s="400"/>
      <c r="R5" s="398"/>
      <c r="S5" s="398"/>
      <c r="T5" s="398"/>
      <c r="U5" s="398"/>
      <c r="V5" s="398"/>
      <c r="W5" s="398"/>
      <c r="X5" s="398"/>
      <c r="Y5" s="398"/>
      <c r="Z5" s="398"/>
      <c r="AA5" s="398"/>
      <c r="AB5" s="398"/>
      <c r="AC5" s="398"/>
      <c r="AD5" s="398"/>
      <c r="AE5" s="426"/>
      <c r="AF5" s="426"/>
    </row>
    <row r="6" spans="1:32" x14ac:dyDescent="0.2">
      <c r="A6" s="119"/>
      <c r="B6" s="119"/>
      <c r="C6" s="119"/>
      <c r="D6" s="119"/>
      <c r="E6" s="119"/>
      <c r="F6" s="119"/>
      <c r="G6" s="119"/>
      <c r="H6" s="119"/>
      <c r="I6" s="119"/>
      <c r="J6" s="119"/>
      <c r="K6" s="119"/>
      <c r="L6" s="119"/>
      <c r="M6" s="119"/>
      <c r="N6" s="119"/>
      <c r="O6" s="398"/>
      <c r="P6" s="400"/>
      <c r="Q6" s="400"/>
      <c r="R6" s="398"/>
      <c r="S6" s="398"/>
      <c r="T6" s="398"/>
      <c r="U6" s="398"/>
      <c r="V6" s="398"/>
      <c r="W6" s="398"/>
      <c r="X6" s="398"/>
      <c r="Y6" s="398"/>
      <c r="Z6" s="398"/>
      <c r="AA6" s="398"/>
      <c r="AB6" s="398"/>
      <c r="AC6" s="398"/>
      <c r="AD6" s="398"/>
      <c r="AE6" s="426"/>
      <c r="AF6" s="426"/>
    </row>
    <row r="7" spans="1:32" x14ac:dyDescent="0.2">
      <c r="A7" s="343"/>
      <c r="B7" s="343"/>
      <c r="C7" s="343"/>
      <c r="D7" s="343"/>
      <c r="E7" s="343"/>
      <c r="F7" s="343"/>
      <c r="G7" s="417"/>
      <c r="H7" s="417"/>
      <c r="I7" s="417"/>
      <c r="J7" s="417"/>
      <c r="K7" s="417"/>
      <c r="L7" s="417"/>
      <c r="M7" s="417"/>
      <c r="N7" s="117"/>
      <c r="O7" s="398"/>
      <c r="P7" s="401"/>
      <c r="Q7" s="401"/>
      <c r="R7" s="398"/>
      <c r="S7" s="398"/>
      <c r="T7" s="398"/>
      <c r="U7" s="398"/>
      <c r="V7" s="398"/>
      <c r="W7" s="398"/>
      <c r="X7" s="398"/>
      <c r="Y7" s="398"/>
      <c r="Z7" s="398"/>
      <c r="AA7" s="398"/>
      <c r="AB7" s="398"/>
      <c r="AC7" s="398"/>
      <c r="AD7" s="398"/>
      <c r="AE7" s="426"/>
      <c r="AF7" s="426"/>
    </row>
    <row r="8" spans="1:32" x14ac:dyDescent="0.2">
      <c r="A8" s="418" t="s">
        <v>155</v>
      </c>
      <c r="B8" s="419"/>
      <c r="C8" s="419"/>
      <c r="D8" s="419"/>
      <c r="E8" s="419"/>
      <c r="F8" s="419"/>
      <c r="G8" s="419"/>
      <c r="H8" s="419"/>
      <c r="I8" s="419"/>
      <c r="J8" s="420"/>
      <c r="K8" s="420"/>
      <c r="L8" s="421"/>
      <c r="M8" s="422"/>
      <c r="N8" s="344"/>
      <c r="O8" s="102"/>
      <c r="P8" s="102"/>
      <c r="Q8" s="102"/>
      <c r="R8" s="102"/>
      <c r="S8" s="102"/>
      <c r="T8" s="102"/>
      <c r="U8" s="102"/>
      <c r="V8" s="102"/>
      <c r="W8" s="102"/>
      <c r="X8" s="102"/>
      <c r="Y8" s="102"/>
      <c r="Z8" s="102"/>
      <c r="AA8" s="102"/>
      <c r="AB8" s="102"/>
      <c r="AC8" s="102"/>
      <c r="AD8" s="102"/>
      <c r="AE8" s="102"/>
      <c r="AF8" s="102"/>
    </row>
    <row r="9" spans="1:32" x14ac:dyDescent="0.2">
      <c r="A9" s="103"/>
      <c r="B9" s="402" t="s">
        <v>44</v>
      </c>
      <c r="C9" s="402"/>
      <c r="D9" s="402"/>
      <c r="E9" s="402"/>
      <c r="F9" s="402"/>
      <c r="G9" s="402"/>
      <c r="H9" s="402"/>
      <c r="I9" s="403"/>
      <c r="J9" s="403"/>
      <c r="K9" s="403"/>
      <c r="L9" s="439" t="s">
        <v>611</v>
      </c>
      <c r="M9" s="440"/>
      <c r="N9" s="297" t="s">
        <v>613</v>
      </c>
      <c r="O9" s="102"/>
      <c r="P9" s="102"/>
      <c r="Q9" s="102"/>
      <c r="R9" s="102"/>
      <c r="S9" s="102"/>
      <c r="T9" s="102"/>
      <c r="U9" s="102"/>
      <c r="V9" s="102"/>
      <c r="W9" s="102"/>
      <c r="X9" s="102"/>
      <c r="Y9" s="102"/>
      <c r="Z9" s="102"/>
      <c r="AA9" s="102"/>
      <c r="AB9" s="102"/>
      <c r="AC9" s="102"/>
      <c r="AD9" s="102"/>
      <c r="AE9" s="102"/>
      <c r="AF9" s="102"/>
    </row>
    <row r="10" spans="1:32" x14ac:dyDescent="0.2">
      <c r="A10" s="104"/>
      <c r="B10" s="402" t="s">
        <v>156</v>
      </c>
      <c r="C10" s="403"/>
      <c r="D10" s="403"/>
      <c r="E10" s="403"/>
      <c r="F10" s="403"/>
      <c r="G10" s="403"/>
      <c r="H10" s="403"/>
      <c r="I10" s="403"/>
      <c r="J10" s="403"/>
      <c r="K10" s="403"/>
      <c r="L10" s="402" t="s">
        <v>157</v>
      </c>
      <c r="M10" s="446"/>
      <c r="N10" s="301"/>
      <c r="O10" s="104" t="s">
        <v>158</v>
      </c>
      <c r="P10" s="104" t="s">
        <v>159</v>
      </c>
      <c r="Q10" s="104" t="s">
        <v>160</v>
      </c>
      <c r="R10" s="104" t="s">
        <v>161</v>
      </c>
      <c r="S10" s="104" t="s">
        <v>162</v>
      </c>
      <c r="T10" s="104" t="s">
        <v>163</v>
      </c>
      <c r="U10" s="104" t="s">
        <v>164</v>
      </c>
      <c r="V10" s="104" t="s">
        <v>165</v>
      </c>
      <c r="W10" s="104" t="s">
        <v>166</v>
      </c>
      <c r="X10" s="104" t="s">
        <v>167</v>
      </c>
      <c r="Y10" s="104" t="s">
        <v>168</v>
      </c>
      <c r="Z10" s="104" t="s">
        <v>169</v>
      </c>
      <c r="AA10" s="104" t="s">
        <v>170</v>
      </c>
      <c r="AB10" s="104" t="s">
        <v>171</v>
      </c>
      <c r="AC10" s="104" t="s">
        <v>172</v>
      </c>
      <c r="AD10" s="104" t="s">
        <v>173</v>
      </c>
      <c r="AE10" s="104" t="s">
        <v>420</v>
      </c>
      <c r="AF10" s="104" t="s">
        <v>421</v>
      </c>
    </row>
    <row r="11" spans="1:32" x14ac:dyDescent="0.2">
      <c r="A11" s="105" t="s">
        <v>174</v>
      </c>
      <c r="B11" s="430" t="s">
        <v>175</v>
      </c>
      <c r="C11" s="430"/>
      <c r="D11" s="430"/>
      <c r="E11" s="430"/>
      <c r="F11" s="430"/>
      <c r="G11" s="430"/>
      <c r="H11" s="430"/>
      <c r="I11" s="430"/>
      <c r="J11" s="430"/>
      <c r="K11" s="430"/>
      <c r="L11" s="415">
        <v>164867975</v>
      </c>
      <c r="M11" s="416">
        <v>164867975</v>
      </c>
      <c r="N11" s="309">
        <f>SUM(O11:AF11)</f>
        <v>164867975</v>
      </c>
      <c r="O11" s="255">
        <v>2305000</v>
      </c>
      <c r="P11" s="92"/>
      <c r="Q11" s="92"/>
      <c r="R11" s="92"/>
      <c r="S11" s="92"/>
      <c r="T11" s="92"/>
      <c r="U11" s="92">
        <v>16680000</v>
      </c>
      <c r="V11" s="92">
        <v>14037350</v>
      </c>
      <c r="W11" s="92">
        <v>4129680</v>
      </c>
      <c r="X11" s="92"/>
      <c r="Y11" s="92">
        <v>2532000</v>
      </c>
      <c r="Z11" s="92">
        <v>26680000</v>
      </c>
      <c r="AA11" s="92">
        <v>4872000</v>
      </c>
      <c r="AB11" s="92"/>
      <c r="AC11" s="92"/>
      <c r="AD11" s="92"/>
      <c r="AE11" s="92">
        <v>13806945</v>
      </c>
      <c r="AF11" s="92">
        <v>79825000</v>
      </c>
    </row>
    <row r="12" spans="1:32" x14ac:dyDescent="0.2">
      <c r="A12" s="105" t="s">
        <v>176</v>
      </c>
      <c r="B12" s="430" t="s">
        <v>177</v>
      </c>
      <c r="C12" s="430"/>
      <c r="D12" s="430"/>
      <c r="E12" s="430"/>
      <c r="F12" s="430"/>
      <c r="G12" s="430"/>
      <c r="H12" s="430"/>
      <c r="I12" s="430"/>
      <c r="J12" s="430"/>
      <c r="K12" s="430"/>
      <c r="L12" s="415">
        <v>13207645</v>
      </c>
      <c r="M12" s="416">
        <v>13207645</v>
      </c>
      <c r="N12" s="309">
        <f t="shared" ref="N12:N75" si="0">SUM(O12:AF12)</f>
        <v>13207645</v>
      </c>
      <c r="O12" s="92"/>
      <c r="P12" s="92"/>
      <c r="Q12" s="92"/>
      <c r="R12" s="92"/>
      <c r="S12" s="92"/>
      <c r="T12" s="92"/>
      <c r="U12" s="92">
        <v>1390000</v>
      </c>
      <c r="V12" s="92">
        <v>985300</v>
      </c>
      <c r="W12" s="92">
        <v>344000</v>
      </c>
      <c r="X12" s="92"/>
      <c r="Y12" s="92">
        <v>211000</v>
      </c>
      <c r="Z12" s="92">
        <v>2240000</v>
      </c>
      <c r="AA12" s="92">
        <v>406000</v>
      </c>
      <c r="AB12" s="92"/>
      <c r="AC12" s="92"/>
      <c r="AD12" s="92"/>
      <c r="AE12" s="92">
        <v>1057345</v>
      </c>
      <c r="AF12" s="92">
        <v>6574000</v>
      </c>
    </row>
    <row r="13" spans="1:32" x14ac:dyDescent="0.2">
      <c r="A13" s="105" t="s">
        <v>178</v>
      </c>
      <c r="B13" s="430" t="s">
        <v>179</v>
      </c>
      <c r="C13" s="430"/>
      <c r="D13" s="430"/>
      <c r="E13" s="430"/>
      <c r="F13" s="430"/>
      <c r="G13" s="430"/>
      <c r="H13" s="430"/>
      <c r="I13" s="430"/>
      <c r="J13" s="430"/>
      <c r="K13" s="430"/>
      <c r="L13" s="415">
        <v>0</v>
      </c>
      <c r="M13" s="416">
        <v>0</v>
      </c>
      <c r="N13" s="309">
        <f t="shared" si="0"/>
        <v>0</v>
      </c>
      <c r="O13" s="92"/>
      <c r="P13" s="92"/>
      <c r="Q13" s="92"/>
      <c r="R13" s="92"/>
      <c r="S13" s="92"/>
      <c r="T13" s="92"/>
      <c r="U13" s="92"/>
      <c r="V13" s="92"/>
      <c r="W13" s="92"/>
      <c r="X13" s="92"/>
      <c r="Y13" s="92"/>
      <c r="Z13" s="92"/>
      <c r="AA13" s="92"/>
      <c r="AB13" s="92"/>
      <c r="AC13" s="92"/>
      <c r="AD13" s="92"/>
      <c r="AE13" s="92"/>
      <c r="AF13" s="92"/>
    </row>
    <row r="14" spans="1:32" x14ac:dyDescent="0.2">
      <c r="A14" s="105" t="s">
        <v>180</v>
      </c>
      <c r="B14" s="430" t="s">
        <v>181</v>
      </c>
      <c r="C14" s="430"/>
      <c r="D14" s="430"/>
      <c r="E14" s="430"/>
      <c r="F14" s="430"/>
      <c r="G14" s="430"/>
      <c r="H14" s="430"/>
      <c r="I14" s="430"/>
      <c r="J14" s="430"/>
      <c r="K14" s="430"/>
      <c r="L14" s="415">
        <v>0</v>
      </c>
      <c r="M14" s="416">
        <v>0</v>
      </c>
      <c r="N14" s="309">
        <f t="shared" si="0"/>
        <v>0</v>
      </c>
      <c r="O14" s="92"/>
      <c r="P14" s="92"/>
      <c r="Q14" s="92"/>
      <c r="R14" s="92"/>
      <c r="S14" s="92"/>
      <c r="T14" s="92"/>
      <c r="U14" s="92"/>
      <c r="V14" s="92"/>
      <c r="W14" s="92"/>
      <c r="X14" s="92"/>
      <c r="Y14" s="92"/>
      <c r="Z14" s="92"/>
      <c r="AA14" s="92"/>
      <c r="AB14" s="92"/>
      <c r="AC14" s="92"/>
      <c r="AD14" s="92"/>
      <c r="AE14" s="92"/>
      <c r="AF14" s="92"/>
    </row>
    <row r="15" spans="1:32" x14ac:dyDescent="0.2">
      <c r="A15" s="105" t="s">
        <v>182</v>
      </c>
      <c r="B15" s="430" t="s">
        <v>183</v>
      </c>
      <c r="C15" s="430"/>
      <c r="D15" s="430"/>
      <c r="E15" s="430"/>
      <c r="F15" s="430"/>
      <c r="G15" s="430"/>
      <c r="H15" s="430"/>
      <c r="I15" s="430"/>
      <c r="J15" s="430"/>
      <c r="K15" s="430"/>
      <c r="L15" s="415">
        <v>0</v>
      </c>
      <c r="M15" s="416">
        <v>0</v>
      </c>
      <c r="N15" s="309">
        <f t="shared" si="0"/>
        <v>0</v>
      </c>
      <c r="O15" s="92"/>
      <c r="P15" s="92"/>
      <c r="Q15" s="92"/>
      <c r="R15" s="92"/>
      <c r="S15" s="92"/>
      <c r="T15" s="92"/>
      <c r="U15" s="92"/>
      <c r="V15" s="92"/>
      <c r="W15" s="92"/>
      <c r="X15" s="92"/>
      <c r="Y15" s="92"/>
      <c r="Z15" s="92"/>
      <c r="AA15" s="92"/>
      <c r="AB15" s="92"/>
      <c r="AC15" s="92"/>
      <c r="AD15" s="92"/>
      <c r="AE15" s="92"/>
      <c r="AF15" s="92"/>
    </row>
    <row r="16" spans="1:32" x14ac:dyDescent="0.2">
      <c r="A16" s="105" t="s">
        <v>184</v>
      </c>
      <c r="B16" s="430" t="s">
        <v>185</v>
      </c>
      <c r="C16" s="430"/>
      <c r="D16" s="430"/>
      <c r="E16" s="430"/>
      <c r="F16" s="430"/>
      <c r="G16" s="430"/>
      <c r="H16" s="430"/>
      <c r="I16" s="430"/>
      <c r="J16" s="430"/>
      <c r="K16" s="430"/>
      <c r="L16" s="415">
        <v>1414980</v>
      </c>
      <c r="M16" s="416">
        <v>1414980</v>
      </c>
      <c r="N16" s="309">
        <f t="shared" si="0"/>
        <v>1414980</v>
      </c>
      <c r="O16" s="92"/>
      <c r="P16" s="92"/>
      <c r="Q16" s="92"/>
      <c r="R16" s="92"/>
      <c r="S16" s="92"/>
      <c r="T16" s="92"/>
      <c r="U16" s="92"/>
      <c r="V16" s="92"/>
      <c r="W16" s="92"/>
      <c r="X16" s="92"/>
      <c r="Y16" s="92"/>
      <c r="Z16" s="92"/>
      <c r="AA16" s="92"/>
      <c r="AB16" s="92"/>
      <c r="AC16" s="92"/>
      <c r="AD16" s="92"/>
      <c r="AE16" s="92">
        <v>694980</v>
      </c>
      <c r="AF16" s="92">
        <v>720000</v>
      </c>
    </row>
    <row r="17" spans="1:32" x14ac:dyDescent="0.2">
      <c r="A17" s="105" t="s">
        <v>186</v>
      </c>
      <c r="B17" s="430" t="s">
        <v>187</v>
      </c>
      <c r="C17" s="430"/>
      <c r="D17" s="430"/>
      <c r="E17" s="430"/>
      <c r="F17" s="430"/>
      <c r="G17" s="430"/>
      <c r="H17" s="430"/>
      <c r="I17" s="430"/>
      <c r="J17" s="430"/>
      <c r="K17" s="430"/>
      <c r="L17" s="415">
        <v>8304800</v>
      </c>
      <c r="M17" s="416">
        <v>8304800</v>
      </c>
      <c r="N17" s="309">
        <f t="shared" si="0"/>
        <v>8304800</v>
      </c>
      <c r="O17" s="92">
        <v>149000</v>
      </c>
      <c r="P17" s="92"/>
      <c r="Q17" s="92"/>
      <c r="R17" s="92"/>
      <c r="S17" s="92"/>
      <c r="T17" s="92"/>
      <c r="U17" s="92">
        <v>1008000</v>
      </c>
      <c r="V17" s="92">
        <v>604800</v>
      </c>
      <c r="W17" s="92">
        <v>149000</v>
      </c>
      <c r="X17" s="92"/>
      <c r="Y17" s="92">
        <v>144000</v>
      </c>
      <c r="Z17" s="92">
        <v>2160000</v>
      </c>
      <c r="AA17" s="92">
        <v>288000</v>
      </c>
      <c r="AB17" s="92"/>
      <c r="AC17" s="92"/>
      <c r="AD17" s="92"/>
      <c r="AE17" s="92">
        <v>745000</v>
      </c>
      <c r="AF17" s="92">
        <v>3057000</v>
      </c>
    </row>
    <row r="18" spans="1:32" x14ac:dyDescent="0.2">
      <c r="A18" s="105" t="s">
        <v>188</v>
      </c>
      <c r="B18" s="430" t="s">
        <v>189</v>
      </c>
      <c r="C18" s="430"/>
      <c r="D18" s="430"/>
      <c r="E18" s="430"/>
      <c r="F18" s="430"/>
      <c r="G18" s="430"/>
      <c r="H18" s="430"/>
      <c r="I18" s="430"/>
      <c r="J18" s="430"/>
      <c r="K18" s="430"/>
      <c r="L18" s="415">
        <v>0</v>
      </c>
      <c r="M18" s="416">
        <v>0</v>
      </c>
      <c r="N18" s="309">
        <f t="shared" si="0"/>
        <v>0</v>
      </c>
      <c r="O18" s="92"/>
      <c r="P18" s="92"/>
      <c r="Q18" s="92"/>
      <c r="R18" s="92"/>
      <c r="S18" s="92"/>
      <c r="T18" s="92"/>
      <c r="U18" s="92"/>
      <c r="V18" s="92"/>
      <c r="W18" s="92"/>
      <c r="X18" s="92"/>
      <c r="Y18" s="92"/>
      <c r="Z18" s="92"/>
      <c r="AA18" s="92"/>
      <c r="AB18" s="92"/>
      <c r="AC18" s="92"/>
      <c r="AD18" s="92"/>
      <c r="AE18" s="92"/>
      <c r="AF18" s="92"/>
    </row>
    <row r="19" spans="1:32" x14ac:dyDescent="0.2">
      <c r="A19" s="105" t="s">
        <v>190</v>
      </c>
      <c r="B19" s="430" t="s">
        <v>191</v>
      </c>
      <c r="C19" s="430"/>
      <c r="D19" s="430"/>
      <c r="E19" s="430"/>
      <c r="F19" s="430"/>
      <c r="G19" s="430"/>
      <c r="H19" s="430"/>
      <c r="I19" s="430"/>
      <c r="J19" s="430"/>
      <c r="K19" s="430"/>
      <c r="L19" s="415">
        <v>930000</v>
      </c>
      <c r="M19" s="416">
        <v>930000</v>
      </c>
      <c r="N19" s="309">
        <f t="shared" si="0"/>
        <v>1170000</v>
      </c>
      <c r="O19" s="92"/>
      <c r="P19" s="92"/>
      <c r="Q19" s="92"/>
      <c r="R19" s="92"/>
      <c r="S19" s="92"/>
      <c r="T19" s="92"/>
      <c r="U19" s="92"/>
      <c r="V19" s="92">
        <v>240000</v>
      </c>
      <c r="W19" s="92"/>
      <c r="X19" s="92"/>
      <c r="Y19" s="92"/>
      <c r="Z19" s="92"/>
      <c r="AA19" s="92"/>
      <c r="AB19" s="92"/>
      <c r="AC19" s="92"/>
      <c r="AD19" s="92"/>
      <c r="AE19" s="92">
        <v>200000</v>
      </c>
      <c r="AF19" s="92">
        <v>730000</v>
      </c>
    </row>
    <row r="20" spans="1:32" x14ac:dyDescent="0.2">
      <c r="A20" s="105" t="s">
        <v>192</v>
      </c>
      <c r="B20" s="430" t="s">
        <v>193</v>
      </c>
      <c r="C20" s="430"/>
      <c r="D20" s="430"/>
      <c r="E20" s="430"/>
      <c r="F20" s="430"/>
      <c r="G20" s="430"/>
      <c r="H20" s="430"/>
      <c r="I20" s="430"/>
      <c r="J20" s="430"/>
      <c r="K20" s="430"/>
      <c r="L20" s="415">
        <v>0</v>
      </c>
      <c r="M20" s="416">
        <v>0</v>
      </c>
      <c r="N20" s="309">
        <f t="shared" si="0"/>
        <v>0</v>
      </c>
      <c r="O20" s="92"/>
      <c r="P20" s="92"/>
      <c r="Q20" s="92"/>
      <c r="R20" s="92"/>
      <c r="S20" s="92"/>
      <c r="T20" s="92"/>
      <c r="U20" s="92"/>
      <c r="V20" s="92"/>
      <c r="W20" s="92"/>
      <c r="X20" s="92"/>
      <c r="Y20" s="92"/>
      <c r="Z20" s="92"/>
      <c r="AA20" s="92"/>
      <c r="AB20" s="92"/>
      <c r="AC20" s="92"/>
      <c r="AD20" s="92"/>
      <c r="AE20" s="92"/>
      <c r="AF20" s="92"/>
    </row>
    <row r="21" spans="1:32" x14ac:dyDescent="0.2">
      <c r="A21" s="105" t="s">
        <v>194</v>
      </c>
      <c r="B21" s="430" t="s">
        <v>195</v>
      </c>
      <c r="C21" s="430"/>
      <c r="D21" s="430"/>
      <c r="E21" s="430"/>
      <c r="F21" s="430"/>
      <c r="G21" s="430"/>
      <c r="H21" s="430"/>
      <c r="I21" s="430"/>
      <c r="J21" s="430"/>
      <c r="K21" s="430"/>
      <c r="L21" s="415">
        <v>0</v>
      </c>
      <c r="M21" s="416">
        <v>0</v>
      </c>
      <c r="N21" s="309">
        <f t="shared" si="0"/>
        <v>0</v>
      </c>
      <c r="O21" s="92"/>
      <c r="P21" s="92"/>
      <c r="Q21" s="92"/>
      <c r="R21" s="92"/>
      <c r="S21" s="92"/>
      <c r="T21" s="92"/>
      <c r="U21" s="92"/>
      <c r="V21" s="92"/>
      <c r="W21" s="92"/>
      <c r="X21" s="92"/>
      <c r="Y21" s="92"/>
      <c r="Z21" s="92"/>
      <c r="AA21" s="92"/>
      <c r="AB21" s="92"/>
      <c r="AC21" s="92"/>
      <c r="AD21" s="92"/>
      <c r="AE21" s="92"/>
      <c r="AF21" s="92"/>
    </row>
    <row r="22" spans="1:32" x14ac:dyDescent="0.2">
      <c r="A22" s="105" t="s">
        <v>196</v>
      </c>
      <c r="B22" s="430" t="s">
        <v>197</v>
      </c>
      <c r="C22" s="430"/>
      <c r="D22" s="430"/>
      <c r="E22" s="430"/>
      <c r="F22" s="430"/>
      <c r="G22" s="430"/>
      <c r="H22" s="430"/>
      <c r="I22" s="430"/>
      <c r="J22" s="430"/>
      <c r="K22" s="430"/>
      <c r="L22" s="415">
        <v>0</v>
      </c>
      <c r="M22" s="416">
        <v>0</v>
      </c>
      <c r="N22" s="309">
        <f t="shared" si="0"/>
        <v>0</v>
      </c>
      <c r="O22" s="92"/>
      <c r="P22" s="92"/>
      <c r="Q22" s="92"/>
      <c r="R22" s="92"/>
      <c r="S22" s="92"/>
      <c r="T22" s="92"/>
      <c r="U22" s="92"/>
      <c r="V22" s="92"/>
      <c r="W22" s="92"/>
      <c r="X22" s="92"/>
      <c r="Y22" s="92"/>
      <c r="Z22" s="92"/>
      <c r="AA22" s="92"/>
      <c r="AB22" s="92"/>
      <c r="AC22" s="92"/>
      <c r="AD22" s="92"/>
      <c r="AE22" s="92"/>
      <c r="AF22" s="92"/>
    </row>
    <row r="23" spans="1:32" x14ac:dyDescent="0.2">
      <c r="A23" s="105" t="s">
        <v>198</v>
      </c>
      <c r="B23" s="430" t="s">
        <v>199</v>
      </c>
      <c r="C23" s="430"/>
      <c r="D23" s="430"/>
      <c r="E23" s="430"/>
      <c r="F23" s="430"/>
      <c r="G23" s="430"/>
      <c r="H23" s="430"/>
      <c r="I23" s="430"/>
      <c r="J23" s="430"/>
      <c r="K23" s="430"/>
      <c r="L23" s="415">
        <v>2162000</v>
      </c>
      <c r="M23" s="416">
        <v>2162000</v>
      </c>
      <c r="N23" s="309">
        <f t="shared" si="0"/>
        <v>2709940</v>
      </c>
      <c r="O23" s="92"/>
      <c r="P23" s="92"/>
      <c r="Q23" s="92"/>
      <c r="R23" s="92"/>
      <c r="S23" s="92"/>
      <c r="T23" s="92"/>
      <c r="U23" s="92">
        <v>150000</v>
      </c>
      <c r="V23" s="92">
        <v>350000</v>
      </c>
      <c r="W23" s="92">
        <v>500000</v>
      </c>
      <c r="X23" s="92"/>
      <c r="Y23" s="92"/>
      <c r="Z23" s="92">
        <v>150000</v>
      </c>
      <c r="AA23" s="92"/>
      <c r="AB23" s="92"/>
      <c r="AC23" s="92"/>
      <c r="AD23" s="92"/>
      <c r="AE23" s="92">
        <v>445120</v>
      </c>
      <c r="AF23" s="92">
        <v>1114820</v>
      </c>
    </row>
    <row r="24" spans="1:32" x14ac:dyDescent="0.2">
      <c r="A24" s="106" t="s">
        <v>200</v>
      </c>
      <c r="B24" s="427" t="s">
        <v>201</v>
      </c>
      <c r="C24" s="427"/>
      <c r="D24" s="427"/>
      <c r="E24" s="427"/>
      <c r="F24" s="427"/>
      <c r="G24" s="427"/>
      <c r="H24" s="427"/>
      <c r="I24" s="427"/>
      <c r="J24" s="427"/>
      <c r="K24" s="427"/>
      <c r="L24" s="442">
        <v>190887400</v>
      </c>
      <c r="M24" s="443">
        <v>190887400</v>
      </c>
      <c r="N24" s="305">
        <f t="shared" si="0"/>
        <v>191675340</v>
      </c>
      <c r="O24" s="107">
        <f>SUM(O11:O23)</f>
        <v>2454000</v>
      </c>
      <c r="P24" s="107">
        <f t="shared" ref="P24:AD24" si="1">SUM(P11:P23)</f>
        <v>0</v>
      </c>
      <c r="Q24" s="107"/>
      <c r="R24" s="107">
        <f t="shared" si="1"/>
        <v>0</v>
      </c>
      <c r="S24" s="107">
        <f t="shared" si="1"/>
        <v>0</v>
      </c>
      <c r="T24" s="107">
        <f t="shared" si="1"/>
        <v>0</v>
      </c>
      <c r="U24" s="107">
        <f t="shared" si="1"/>
        <v>19228000</v>
      </c>
      <c r="V24" s="107">
        <f t="shared" si="1"/>
        <v>16217450</v>
      </c>
      <c r="W24" s="107">
        <f t="shared" si="1"/>
        <v>5122680</v>
      </c>
      <c r="X24" s="107">
        <f t="shared" si="1"/>
        <v>0</v>
      </c>
      <c r="Y24" s="107">
        <f t="shared" si="1"/>
        <v>2887000</v>
      </c>
      <c r="Z24" s="107">
        <f t="shared" si="1"/>
        <v>31230000</v>
      </c>
      <c r="AA24" s="107">
        <f t="shared" si="1"/>
        <v>5566000</v>
      </c>
      <c r="AB24" s="107">
        <f t="shared" si="1"/>
        <v>0</v>
      </c>
      <c r="AC24" s="107">
        <f t="shared" si="1"/>
        <v>0</v>
      </c>
      <c r="AD24" s="107">
        <f t="shared" si="1"/>
        <v>0</v>
      </c>
      <c r="AE24" s="107">
        <f>SUM(AE11:AE23)</f>
        <v>16949390</v>
      </c>
      <c r="AF24" s="107">
        <f>SUM(AF11:AF23)</f>
        <v>92020820</v>
      </c>
    </row>
    <row r="25" spans="1:32" x14ac:dyDescent="0.2">
      <c r="A25" s="105" t="s">
        <v>202</v>
      </c>
      <c r="B25" s="445" t="s">
        <v>203</v>
      </c>
      <c r="C25" s="445"/>
      <c r="D25" s="445"/>
      <c r="E25" s="445"/>
      <c r="F25" s="445"/>
      <c r="G25" s="445"/>
      <c r="H25" s="445"/>
      <c r="I25" s="445"/>
      <c r="J25" s="445"/>
      <c r="K25" s="445"/>
      <c r="L25" s="415">
        <v>9148360</v>
      </c>
      <c r="M25" s="416">
        <v>9148360</v>
      </c>
      <c r="N25" s="309">
        <f t="shared" si="0"/>
        <v>9148360</v>
      </c>
      <c r="O25" s="255">
        <v>9148360</v>
      </c>
      <c r="P25" s="92"/>
      <c r="Q25" s="92"/>
      <c r="R25" s="92"/>
      <c r="S25" s="92"/>
      <c r="T25" s="92"/>
      <c r="U25" s="92"/>
      <c r="V25" s="92"/>
      <c r="W25" s="92"/>
      <c r="X25" s="92"/>
      <c r="Y25" s="92"/>
      <c r="Z25" s="92"/>
      <c r="AA25" s="92"/>
      <c r="AB25" s="92"/>
      <c r="AC25" s="92"/>
      <c r="AD25" s="92"/>
      <c r="AE25" s="92"/>
      <c r="AF25" s="92"/>
    </row>
    <row r="26" spans="1:32" x14ac:dyDescent="0.2">
      <c r="A26" s="105" t="s">
        <v>204</v>
      </c>
      <c r="B26" s="430" t="s">
        <v>205</v>
      </c>
      <c r="C26" s="430"/>
      <c r="D26" s="430"/>
      <c r="E26" s="430"/>
      <c r="F26" s="430"/>
      <c r="G26" s="430"/>
      <c r="H26" s="430"/>
      <c r="I26" s="430"/>
      <c r="J26" s="430"/>
      <c r="K26" s="430"/>
      <c r="L26" s="415">
        <v>0</v>
      </c>
      <c r="M26" s="416">
        <v>0</v>
      </c>
      <c r="N26" s="309">
        <f t="shared" si="0"/>
        <v>0</v>
      </c>
      <c r="O26" s="92"/>
      <c r="P26" s="92"/>
      <c r="Q26" s="92"/>
      <c r="R26" s="92"/>
      <c r="S26" s="92"/>
      <c r="T26" s="92"/>
      <c r="U26" s="92"/>
      <c r="V26" s="92"/>
      <c r="W26" s="92"/>
      <c r="X26" s="92"/>
      <c r="Y26" s="92"/>
      <c r="Z26" s="92"/>
      <c r="AA26" s="92"/>
      <c r="AB26" s="92"/>
      <c r="AC26" s="92"/>
      <c r="AD26" s="92"/>
      <c r="AE26" s="92"/>
      <c r="AF26" s="92"/>
    </row>
    <row r="27" spans="1:32" x14ac:dyDescent="0.2">
      <c r="A27" s="105" t="s">
        <v>206</v>
      </c>
      <c r="B27" s="430" t="s">
        <v>207</v>
      </c>
      <c r="C27" s="430"/>
      <c r="D27" s="430"/>
      <c r="E27" s="430"/>
      <c r="F27" s="430"/>
      <c r="G27" s="430"/>
      <c r="H27" s="430"/>
      <c r="I27" s="430"/>
      <c r="J27" s="430"/>
      <c r="K27" s="430"/>
      <c r="L27" s="415">
        <v>3740000</v>
      </c>
      <c r="M27" s="416">
        <v>3740000</v>
      </c>
      <c r="N27" s="309">
        <f t="shared" si="0"/>
        <v>4140000</v>
      </c>
      <c r="O27" s="92">
        <v>240000</v>
      </c>
      <c r="P27" s="92"/>
      <c r="Q27" s="92"/>
      <c r="R27" s="92"/>
      <c r="S27" s="92"/>
      <c r="T27" s="92"/>
      <c r="U27" s="92"/>
      <c r="V27" s="92">
        <v>3600000</v>
      </c>
      <c r="W27" s="92"/>
      <c r="X27" s="92"/>
      <c r="Y27" s="92"/>
      <c r="Z27" s="92"/>
      <c r="AA27" s="92"/>
      <c r="AB27" s="92"/>
      <c r="AC27" s="92"/>
      <c r="AD27" s="92"/>
      <c r="AE27" s="92">
        <v>300000</v>
      </c>
      <c r="AF27" s="92"/>
    </row>
    <row r="28" spans="1:32" x14ac:dyDescent="0.2">
      <c r="A28" s="106" t="s">
        <v>208</v>
      </c>
      <c r="B28" s="427" t="s">
        <v>209</v>
      </c>
      <c r="C28" s="427"/>
      <c r="D28" s="427"/>
      <c r="E28" s="427"/>
      <c r="F28" s="427"/>
      <c r="G28" s="427"/>
      <c r="H28" s="427"/>
      <c r="I28" s="427"/>
      <c r="J28" s="427"/>
      <c r="K28" s="427"/>
      <c r="L28" s="442">
        <v>12888360</v>
      </c>
      <c r="M28" s="443">
        <v>12888360</v>
      </c>
      <c r="N28" s="305">
        <f t="shared" si="0"/>
        <v>13288360</v>
      </c>
      <c r="O28" s="107">
        <f>SUM(O25:O27)</f>
        <v>9388360</v>
      </c>
      <c r="P28" s="107">
        <f t="shared" ref="P28:AD28" si="2">SUM(P25:P27)</f>
        <v>0</v>
      </c>
      <c r="Q28" s="107"/>
      <c r="R28" s="107">
        <f t="shared" si="2"/>
        <v>0</v>
      </c>
      <c r="S28" s="107">
        <f t="shared" si="2"/>
        <v>0</v>
      </c>
      <c r="T28" s="107">
        <f t="shared" si="2"/>
        <v>0</v>
      </c>
      <c r="U28" s="107">
        <f t="shared" si="2"/>
        <v>0</v>
      </c>
      <c r="V28" s="107">
        <f t="shared" si="2"/>
        <v>3600000</v>
      </c>
      <c r="W28" s="107">
        <f t="shared" si="2"/>
        <v>0</v>
      </c>
      <c r="X28" s="107">
        <f t="shared" si="2"/>
        <v>0</v>
      </c>
      <c r="Y28" s="107">
        <f t="shared" si="2"/>
        <v>0</v>
      </c>
      <c r="Z28" s="107">
        <f t="shared" si="2"/>
        <v>0</v>
      </c>
      <c r="AA28" s="107">
        <f t="shared" si="2"/>
        <v>0</v>
      </c>
      <c r="AB28" s="107">
        <f t="shared" si="2"/>
        <v>0</v>
      </c>
      <c r="AC28" s="107">
        <f t="shared" si="2"/>
        <v>0</v>
      </c>
      <c r="AD28" s="107">
        <f t="shared" si="2"/>
        <v>0</v>
      </c>
      <c r="AE28" s="107">
        <f>SUM(AE25:AE27)</f>
        <v>300000</v>
      </c>
      <c r="AF28" s="107">
        <f>SUM(AF25:AF27)</f>
        <v>0</v>
      </c>
    </row>
    <row r="29" spans="1:32" x14ac:dyDescent="0.2">
      <c r="A29" s="106" t="s">
        <v>210</v>
      </c>
      <c r="B29" s="427" t="s">
        <v>211</v>
      </c>
      <c r="C29" s="427"/>
      <c r="D29" s="427"/>
      <c r="E29" s="427"/>
      <c r="F29" s="427"/>
      <c r="G29" s="427"/>
      <c r="H29" s="427"/>
      <c r="I29" s="427"/>
      <c r="J29" s="427"/>
      <c r="K29" s="427"/>
      <c r="L29" s="442">
        <v>203775760</v>
      </c>
      <c r="M29" s="443">
        <v>203775760</v>
      </c>
      <c r="N29" s="305">
        <f t="shared" si="0"/>
        <v>204963700</v>
      </c>
      <c r="O29" s="107">
        <f>SUM(O24,O28,)</f>
        <v>11842360</v>
      </c>
      <c r="P29" s="107">
        <f t="shared" ref="P29:AD29" si="3">SUM(P24,P28,)</f>
        <v>0</v>
      </c>
      <c r="Q29" s="107"/>
      <c r="R29" s="107">
        <f t="shared" si="3"/>
        <v>0</v>
      </c>
      <c r="S29" s="107">
        <f t="shared" si="3"/>
        <v>0</v>
      </c>
      <c r="T29" s="107">
        <f t="shared" si="3"/>
        <v>0</v>
      </c>
      <c r="U29" s="107">
        <f t="shared" si="3"/>
        <v>19228000</v>
      </c>
      <c r="V29" s="107">
        <f t="shared" si="3"/>
        <v>19817450</v>
      </c>
      <c r="W29" s="107">
        <f t="shared" si="3"/>
        <v>5122680</v>
      </c>
      <c r="X29" s="107">
        <f t="shared" si="3"/>
        <v>0</v>
      </c>
      <c r="Y29" s="107">
        <f t="shared" si="3"/>
        <v>2887000</v>
      </c>
      <c r="Z29" s="107">
        <f t="shared" si="3"/>
        <v>31230000</v>
      </c>
      <c r="AA29" s="107">
        <f t="shared" si="3"/>
        <v>5566000</v>
      </c>
      <c r="AB29" s="107">
        <f t="shared" si="3"/>
        <v>0</v>
      </c>
      <c r="AC29" s="107">
        <f t="shared" si="3"/>
        <v>0</v>
      </c>
      <c r="AD29" s="107">
        <f t="shared" si="3"/>
        <v>0</v>
      </c>
      <c r="AE29" s="107">
        <f>SUM(AE24,AE28,)</f>
        <v>17249390</v>
      </c>
      <c r="AF29" s="107">
        <f>SUM(AF24,AF28,)</f>
        <v>92020820</v>
      </c>
    </row>
    <row r="30" spans="1:32" x14ac:dyDescent="0.2">
      <c r="A30" s="106" t="s">
        <v>127</v>
      </c>
      <c r="B30" s="427" t="s">
        <v>212</v>
      </c>
      <c r="C30" s="427"/>
      <c r="D30" s="427"/>
      <c r="E30" s="427"/>
      <c r="F30" s="427"/>
      <c r="G30" s="427"/>
      <c r="H30" s="427"/>
      <c r="I30" s="427"/>
      <c r="J30" s="427"/>
      <c r="K30" s="427"/>
      <c r="L30" s="442">
        <v>37200462</v>
      </c>
      <c r="M30" s="443">
        <v>37200462</v>
      </c>
      <c r="N30" s="305">
        <f t="shared" si="0"/>
        <v>37200462</v>
      </c>
      <c r="O30" s="107">
        <v>1651103</v>
      </c>
      <c r="P30" s="107"/>
      <c r="Q30" s="107"/>
      <c r="R30" s="107"/>
      <c r="S30" s="107"/>
      <c r="T30" s="107"/>
      <c r="U30" s="107">
        <v>3676900</v>
      </c>
      <c r="V30" s="107">
        <v>3535975</v>
      </c>
      <c r="W30" s="107">
        <v>873969</v>
      </c>
      <c r="X30" s="107"/>
      <c r="Y30" s="107">
        <v>549225</v>
      </c>
      <c r="Z30" s="107">
        <v>6050250</v>
      </c>
      <c r="AA30" s="107">
        <v>1009050</v>
      </c>
      <c r="AB30" s="107"/>
      <c r="AC30" s="107"/>
      <c r="AD30" s="107"/>
      <c r="AE30" s="107">
        <v>3230990</v>
      </c>
      <c r="AF30" s="107">
        <v>16623000</v>
      </c>
    </row>
    <row r="31" spans="1:32" x14ac:dyDescent="0.2">
      <c r="A31" s="105" t="s">
        <v>213</v>
      </c>
      <c r="B31" s="430" t="s">
        <v>214</v>
      </c>
      <c r="C31" s="430"/>
      <c r="D31" s="430"/>
      <c r="E31" s="430"/>
      <c r="F31" s="430"/>
      <c r="G31" s="430"/>
      <c r="H31" s="430"/>
      <c r="I31" s="430"/>
      <c r="J31" s="430"/>
      <c r="K31" s="430"/>
      <c r="L31" s="415">
        <v>2295000</v>
      </c>
      <c r="M31" s="416">
        <v>2295000</v>
      </c>
      <c r="N31" s="309">
        <f t="shared" si="0"/>
        <v>2295000</v>
      </c>
      <c r="O31" s="92">
        <v>80000</v>
      </c>
      <c r="P31" s="92"/>
      <c r="Q31" s="92"/>
      <c r="R31" s="92"/>
      <c r="S31" s="92"/>
      <c r="T31" s="92"/>
      <c r="U31" s="92"/>
      <c r="V31" s="92"/>
      <c r="W31" s="92">
        <v>50000</v>
      </c>
      <c r="X31" s="92"/>
      <c r="Y31" s="92">
        <v>200000</v>
      </c>
      <c r="Z31" s="92"/>
      <c r="AA31" s="92"/>
      <c r="AB31" s="92"/>
      <c r="AC31" s="92"/>
      <c r="AD31" s="92"/>
      <c r="AE31" s="92">
        <v>315000</v>
      </c>
      <c r="AF31" s="92">
        <v>1650000</v>
      </c>
    </row>
    <row r="32" spans="1:32" x14ac:dyDescent="0.2">
      <c r="A32" s="105" t="s">
        <v>215</v>
      </c>
      <c r="B32" s="430" t="s">
        <v>216</v>
      </c>
      <c r="C32" s="430"/>
      <c r="D32" s="430"/>
      <c r="E32" s="430"/>
      <c r="F32" s="430"/>
      <c r="G32" s="430"/>
      <c r="H32" s="430"/>
      <c r="I32" s="430"/>
      <c r="J32" s="430"/>
      <c r="K32" s="430"/>
      <c r="L32" s="415">
        <v>12810000</v>
      </c>
      <c r="M32" s="416">
        <v>12810000</v>
      </c>
      <c r="N32" s="309">
        <f t="shared" si="0"/>
        <v>12810000</v>
      </c>
      <c r="O32" s="92">
        <v>200000</v>
      </c>
      <c r="P32" s="92">
        <v>60000</v>
      </c>
      <c r="Q32" s="92">
        <v>600000</v>
      </c>
      <c r="R32" s="92">
        <v>150000</v>
      </c>
      <c r="S32" s="92"/>
      <c r="T32" s="92">
        <v>2000000</v>
      </c>
      <c r="U32" s="92">
        <v>3000000</v>
      </c>
      <c r="V32" s="92">
        <v>4300000</v>
      </c>
      <c r="W32" s="92">
        <v>100000</v>
      </c>
      <c r="X32" s="92"/>
      <c r="Y32" s="92">
        <v>100000</v>
      </c>
      <c r="Z32" s="92">
        <v>2000000</v>
      </c>
      <c r="AA32" s="92"/>
      <c r="AB32" s="92"/>
      <c r="AC32" s="92"/>
      <c r="AD32" s="92"/>
      <c r="AE32" s="92">
        <v>300000</v>
      </c>
      <c r="AF32" s="92"/>
    </row>
    <row r="33" spans="1:32" x14ac:dyDescent="0.2">
      <c r="A33" s="105" t="s">
        <v>217</v>
      </c>
      <c r="B33" s="430" t="s">
        <v>218</v>
      </c>
      <c r="C33" s="430"/>
      <c r="D33" s="430"/>
      <c r="E33" s="430"/>
      <c r="F33" s="430"/>
      <c r="G33" s="430"/>
      <c r="H33" s="430"/>
      <c r="I33" s="430"/>
      <c r="J33" s="430"/>
      <c r="K33" s="430"/>
      <c r="L33" s="415">
        <v>0</v>
      </c>
      <c r="M33" s="416">
        <v>0</v>
      </c>
      <c r="N33" s="309">
        <f t="shared" si="0"/>
        <v>0</v>
      </c>
      <c r="O33" s="92"/>
      <c r="P33" s="92"/>
      <c r="Q33" s="92"/>
      <c r="R33" s="92"/>
      <c r="S33" s="92"/>
      <c r="T33" s="92"/>
      <c r="U33" s="92"/>
      <c r="V33" s="92"/>
      <c r="W33" s="92"/>
      <c r="X33" s="92"/>
      <c r="Y33" s="92"/>
      <c r="Z33" s="92"/>
      <c r="AA33" s="92"/>
      <c r="AB33" s="92"/>
      <c r="AC33" s="92"/>
      <c r="AD33" s="92"/>
      <c r="AE33" s="92"/>
      <c r="AF33" s="92"/>
    </row>
    <row r="34" spans="1:32" x14ac:dyDescent="0.2">
      <c r="A34" s="106" t="s">
        <v>219</v>
      </c>
      <c r="B34" s="427" t="s">
        <v>220</v>
      </c>
      <c r="C34" s="427"/>
      <c r="D34" s="427"/>
      <c r="E34" s="427"/>
      <c r="F34" s="427"/>
      <c r="G34" s="427"/>
      <c r="H34" s="427"/>
      <c r="I34" s="427"/>
      <c r="J34" s="427"/>
      <c r="K34" s="427"/>
      <c r="L34" s="442">
        <v>15105000</v>
      </c>
      <c r="M34" s="443">
        <v>15105000</v>
      </c>
      <c r="N34" s="305">
        <f t="shared" si="0"/>
        <v>15105000</v>
      </c>
      <c r="O34" s="108">
        <f>SUM(O31:O33)</f>
        <v>280000</v>
      </c>
      <c r="P34" s="108">
        <f>SUM(P31:P33)</f>
        <v>60000</v>
      </c>
      <c r="Q34" s="109">
        <f>SUM(Q31:Q33)</f>
        <v>600000</v>
      </c>
      <c r="R34" s="109">
        <f>SUM(R31:R33)</f>
        <v>150000</v>
      </c>
      <c r="S34" s="107"/>
      <c r="T34" s="107">
        <f>SUM(T32:T33)</f>
        <v>2000000</v>
      </c>
      <c r="U34" s="107">
        <f>SUM(U32:U33)</f>
        <v>3000000</v>
      </c>
      <c r="V34" s="107">
        <f>SUM(V32:V33)</f>
        <v>4300000</v>
      </c>
      <c r="W34" s="108">
        <f>SUM(W31:W33)</f>
        <v>150000</v>
      </c>
      <c r="X34" s="107">
        <f>SUM(X32:X33)</f>
        <v>0</v>
      </c>
      <c r="Y34" s="108">
        <f>SUM(Y31:Y33)</f>
        <v>300000</v>
      </c>
      <c r="Z34" s="108">
        <f>SUM(Z31:Z33)</f>
        <v>2000000</v>
      </c>
      <c r="AA34" s="107">
        <f>SUM(AA32:AA33)</f>
        <v>0</v>
      </c>
      <c r="AB34" s="107">
        <f>SUM(AB31:AB33)</f>
        <v>0</v>
      </c>
      <c r="AC34" s="107">
        <f>SUM(AC32:AC33)</f>
        <v>0</v>
      </c>
      <c r="AD34" s="107">
        <f>SUM(AD32:AD33)</f>
        <v>0</v>
      </c>
      <c r="AE34" s="108">
        <f>SUM(AE31:AE33)</f>
        <v>615000</v>
      </c>
      <c r="AF34" s="108">
        <f>SUM(AF31:AF33)</f>
        <v>1650000</v>
      </c>
    </row>
    <row r="35" spans="1:32" x14ac:dyDescent="0.2">
      <c r="A35" s="105" t="s">
        <v>221</v>
      </c>
      <c r="B35" s="430" t="s">
        <v>222</v>
      </c>
      <c r="C35" s="430"/>
      <c r="D35" s="430"/>
      <c r="E35" s="430"/>
      <c r="F35" s="430"/>
      <c r="G35" s="430"/>
      <c r="H35" s="430"/>
      <c r="I35" s="430"/>
      <c r="J35" s="430"/>
      <c r="K35" s="430"/>
      <c r="L35" s="415">
        <v>2610000</v>
      </c>
      <c r="M35" s="416">
        <v>2610000</v>
      </c>
      <c r="N35" s="309">
        <f t="shared" si="0"/>
        <v>2610000</v>
      </c>
      <c r="O35" s="92">
        <v>400000</v>
      </c>
      <c r="P35" s="92"/>
      <c r="Q35" s="92">
        <v>100000</v>
      </c>
      <c r="R35" s="92"/>
      <c r="S35" s="92"/>
      <c r="T35" s="92"/>
      <c r="U35" s="92">
        <v>80000</v>
      </c>
      <c r="V35" s="92">
        <v>210000</v>
      </c>
      <c r="W35" s="92"/>
      <c r="X35" s="92"/>
      <c r="Y35" s="92">
        <v>120000</v>
      </c>
      <c r="Z35" s="92"/>
      <c r="AA35" s="92"/>
      <c r="AB35" s="92"/>
      <c r="AC35" s="92"/>
      <c r="AD35" s="92"/>
      <c r="AE35" s="92"/>
      <c r="AF35" s="92">
        <v>1700000</v>
      </c>
    </row>
    <row r="36" spans="1:32" x14ac:dyDescent="0.2">
      <c r="A36" s="105" t="s">
        <v>223</v>
      </c>
      <c r="B36" s="430" t="s">
        <v>224</v>
      </c>
      <c r="C36" s="430"/>
      <c r="D36" s="430"/>
      <c r="E36" s="430"/>
      <c r="F36" s="430"/>
      <c r="G36" s="430"/>
      <c r="H36" s="430"/>
      <c r="I36" s="430"/>
      <c r="J36" s="430"/>
      <c r="K36" s="430"/>
      <c r="L36" s="415">
        <v>1485000</v>
      </c>
      <c r="M36" s="416">
        <v>1485000</v>
      </c>
      <c r="N36" s="309">
        <f t="shared" si="0"/>
        <v>1485000</v>
      </c>
      <c r="O36" s="92">
        <v>550000</v>
      </c>
      <c r="P36" s="92"/>
      <c r="Q36" s="92"/>
      <c r="R36" s="92"/>
      <c r="S36" s="92"/>
      <c r="T36" s="92"/>
      <c r="U36" s="92">
        <v>60000</v>
      </c>
      <c r="V36" s="92">
        <v>110000</v>
      </c>
      <c r="W36" s="92">
        <v>50000</v>
      </c>
      <c r="X36" s="92"/>
      <c r="Y36" s="92">
        <v>150000</v>
      </c>
      <c r="Z36" s="92"/>
      <c r="AA36" s="92"/>
      <c r="AB36" s="92"/>
      <c r="AC36" s="92"/>
      <c r="AD36" s="92"/>
      <c r="AE36" s="92">
        <v>65000</v>
      </c>
      <c r="AF36" s="92">
        <v>500000</v>
      </c>
    </row>
    <row r="37" spans="1:32" x14ac:dyDescent="0.2">
      <c r="A37" s="106" t="s">
        <v>225</v>
      </c>
      <c r="B37" s="427" t="s">
        <v>226</v>
      </c>
      <c r="C37" s="427"/>
      <c r="D37" s="427"/>
      <c r="E37" s="427"/>
      <c r="F37" s="427"/>
      <c r="G37" s="427"/>
      <c r="H37" s="427"/>
      <c r="I37" s="427"/>
      <c r="J37" s="427"/>
      <c r="K37" s="427"/>
      <c r="L37" s="442">
        <v>4095000</v>
      </c>
      <c r="M37" s="443">
        <v>4095000</v>
      </c>
      <c r="N37" s="305">
        <f t="shared" si="0"/>
        <v>4095000</v>
      </c>
      <c r="O37" s="107">
        <f>SUM(O35:O36)</f>
        <v>950000</v>
      </c>
      <c r="P37" s="107">
        <f t="shared" ref="P37:AD37" si="4">SUM(P35:P36)</f>
        <v>0</v>
      </c>
      <c r="Q37" s="107">
        <f t="shared" si="4"/>
        <v>100000</v>
      </c>
      <c r="R37" s="107">
        <f t="shared" si="4"/>
        <v>0</v>
      </c>
      <c r="S37" s="107">
        <f t="shared" si="4"/>
        <v>0</v>
      </c>
      <c r="T37" s="107">
        <f t="shared" si="4"/>
        <v>0</v>
      </c>
      <c r="U37" s="107">
        <f t="shared" si="4"/>
        <v>140000</v>
      </c>
      <c r="V37" s="107">
        <f t="shared" si="4"/>
        <v>320000</v>
      </c>
      <c r="W37" s="107">
        <f t="shared" si="4"/>
        <v>50000</v>
      </c>
      <c r="X37" s="107">
        <f t="shared" si="4"/>
        <v>0</v>
      </c>
      <c r="Y37" s="107">
        <f t="shared" si="4"/>
        <v>270000</v>
      </c>
      <c r="Z37" s="107">
        <f t="shared" si="4"/>
        <v>0</v>
      </c>
      <c r="AA37" s="107">
        <f t="shared" si="4"/>
        <v>0</v>
      </c>
      <c r="AB37" s="107">
        <f t="shared" si="4"/>
        <v>0</v>
      </c>
      <c r="AC37" s="107">
        <f t="shared" si="4"/>
        <v>0</v>
      </c>
      <c r="AD37" s="107">
        <f t="shared" si="4"/>
        <v>0</v>
      </c>
      <c r="AE37" s="107">
        <f>SUM(AE35:AE36)</f>
        <v>65000</v>
      </c>
      <c r="AF37" s="107">
        <f>SUM(AF35:AF36)</f>
        <v>2200000</v>
      </c>
    </row>
    <row r="38" spans="1:32" x14ac:dyDescent="0.2">
      <c r="A38" s="105" t="s">
        <v>227</v>
      </c>
      <c r="B38" s="430" t="s">
        <v>228</v>
      </c>
      <c r="C38" s="430"/>
      <c r="D38" s="430"/>
      <c r="E38" s="430"/>
      <c r="F38" s="430"/>
      <c r="G38" s="430"/>
      <c r="H38" s="430"/>
      <c r="I38" s="430"/>
      <c r="J38" s="430"/>
      <c r="K38" s="430"/>
      <c r="L38" s="415">
        <v>17780000</v>
      </c>
      <c r="M38" s="416">
        <v>17780000</v>
      </c>
      <c r="N38" s="308">
        <f t="shared" si="0"/>
        <v>17780000</v>
      </c>
      <c r="O38" s="92">
        <v>510000</v>
      </c>
      <c r="P38" s="92">
        <v>220000</v>
      </c>
      <c r="Q38" s="92">
        <v>4500000</v>
      </c>
      <c r="R38" s="92"/>
      <c r="S38" s="92">
        <v>5200000</v>
      </c>
      <c r="T38" s="92"/>
      <c r="U38" s="92">
        <v>3450000</v>
      </c>
      <c r="V38" s="92">
        <v>270000</v>
      </c>
      <c r="W38" s="92">
        <v>100000</v>
      </c>
      <c r="X38" s="92"/>
      <c r="Y38" s="92">
        <v>750000</v>
      </c>
      <c r="Z38" s="92">
        <v>1000000</v>
      </c>
      <c r="AA38" s="92"/>
      <c r="AB38" s="92"/>
      <c r="AC38" s="92"/>
      <c r="AD38" s="92"/>
      <c r="AE38" s="92">
        <v>1780000</v>
      </c>
      <c r="AF38" s="92"/>
    </row>
    <row r="39" spans="1:32" x14ac:dyDescent="0.2">
      <c r="A39" s="105" t="s">
        <v>229</v>
      </c>
      <c r="B39" s="430" t="s">
        <v>230</v>
      </c>
      <c r="C39" s="430"/>
      <c r="D39" s="430"/>
      <c r="E39" s="430"/>
      <c r="F39" s="430"/>
      <c r="G39" s="430"/>
      <c r="H39" s="430"/>
      <c r="I39" s="430"/>
      <c r="J39" s="430"/>
      <c r="K39" s="430"/>
      <c r="L39" s="415">
        <v>13040600</v>
      </c>
      <c r="M39" s="416">
        <v>13040600</v>
      </c>
      <c r="N39" s="308">
        <f t="shared" si="0"/>
        <v>13040600</v>
      </c>
      <c r="O39" s="92"/>
      <c r="P39" s="92"/>
      <c r="Q39" s="92"/>
      <c r="R39" s="92"/>
      <c r="S39" s="92"/>
      <c r="T39" s="92"/>
      <c r="U39" s="92"/>
      <c r="V39" s="92"/>
      <c r="W39" s="92"/>
      <c r="X39" s="92"/>
      <c r="Y39" s="92"/>
      <c r="Z39" s="92"/>
      <c r="AA39" s="92"/>
      <c r="AB39" s="92"/>
      <c r="AC39" s="92"/>
      <c r="AD39" s="92"/>
      <c r="AE39" s="92">
        <v>13040600</v>
      </c>
      <c r="AF39" s="92"/>
    </row>
    <row r="40" spans="1:32" x14ac:dyDescent="0.2">
      <c r="A40" s="105" t="s">
        <v>231</v>
      </c>
      <c r="B40" s="430" t="s">
        <v>232</v>
      </c>
      <c r="C40" s="430"/>
      <c r="D40" s="430"/>
      <c r="E40" s="430"/>
      <c r="F40" s="430"/>
      <c r="G40" s="430"/>
      <c r="H40" s="430"/>
      <c r="I40" s="430"/>
      <c r="J40" s="430"/>
      <c r="K40" s="430"/>
      <c r="L40" s="415">
        <v>15300000</v>
      </c>
      <c r="M40" s="416">
        <v>15300000</v>
      </c>
      <c r="N40" s="308">
        <f t="shared" si="0"/>
        <v>15300000</v>
      </c>
      <c r="O40" s="92"/>
      <c r="P40" s="92"/>
      <c r="Q40" s="92">
        <v>300000</v>
      </c>
      <c r="R40" s="92"/>
      <c r="S40" s="92"/>
      <c r="T40" s="92"/>
      <c r="U40" s="92">
        <v>15000000</v>
      </c>
      <c r="V40" s="92"/>
      <c r="W40" s="92"/>
      <c r="X40" s="92"/>
      <c r="Y40" s="92"/>
      <c r="Z40" s="92"/>
      <c r="AA40" s="92"/>
      <c r="AB40" s="92"/>
      <c r="AC40" s="92"/>
      <c r="AD40" s="92"/>
      <c r="AE40" s="92"/>
      <c r="AF40" s="92"/>
    </row>
    <row r="41" spans="1:32" x14ac:dyDescent="0.2">
      <c r="A41" s="105" t="s">
        <v>233</v>
      </c>
      <c r="B41" s="430" t="s">
        <v>234</v>
      </c>
      <c r="C41" s="430"/>
      <c r="D41" s="430"/>
      <c r="E41" s="430"/>
      <c r="F41" s="430"/>
      <c r="G41" s="430"/>
      <c r="H41" s="430"/>
      <c r="I41" s="430"/>
      <c r="J41" s="430"/>
      <c r="K41" s="430"/>
      <c r="L41" s="415">
        <v>12300000</v>
      </c>
      <c r="M41" s="416">
        <v>12300000</v>
      </c>
      <c r="N41" s="308">
        <f t="shared" si="0"/>
        <v>12300000</v>
      </c>
      <c r="O41" s="92"/>
      <c r="P41" s="92">
        <v>100000</v>
      </c>
      <c r="Q41" s="92">
        <v>3000000</v>
      </c>
      <c r="R41" s="92">
        <v>400000</v>
      </c>
      <c r="S41" s="92"/>
      <c r="T41" s="92"/>
      <c r="U41" s="92">
        <v>2500000</v>
      </c>
      <c r="V41" s="92">
        <v>1900000</v>
      </c>
      <c r="W41" s="92">
        <v>120000</v>
      </c>
      <c r="X41" s="92"/>
      <c r="Y41" s="92">
        <v>100000</v>
      </c>
      <c r="Z41" s="92">
        <v>4000000</v>
      </c>
      <c r="AA41" s="92"/>
      <c r="AB41" s="92"/>
      <c r="AC41" s="92"/>
      <c r="AD41" s="92"/>
      <c r="AE41" s="92">
        <v>100000</v>
      </c>
      <c r="AF41" s="92">
        <v>80000</v>
      </c>
    </row>
    <row r="42" spans="1:32" x14ac:dyDescent="0.2">
      <c r="A42" s="105" t="s">
        <v>235</v>
      </c>
      <c r="B42" s="430" t="s">
        <v>236</v>
      </c>
      <c r="C42" s="430"/>
      <c r="D42" s="430"/>
      <c r="E42" s="430"/>
      <c r="F42" s="430"/>
      <c r="G42" s="430"/>
      <c r="H42" s="430"/>
      <c r="I42" s="430"/>
      <c r="J42" s="430"/>
      <c r="K42" s="430"/>
      <c r="L42" s="415">
        <v>5700000</v>
      </c>
      <c r="M42" s="416">
        <v>5700000</v>
      </c>
      <c r="N42" s="308">
        <f t="shared" si="0"/>
        <v>5700000</v>
      </c>
      <c r="O42" s="92"/>
      <c r="P42" s="92"/>
      <c r="Q42" s="92">
        <v>5000000</v>
      </c>
      <c r="R42" s="92"/>
      <c r="S42" s="92"/>
      <c r="T42" s="92"/>
      <c r="U42" s="92"/>
      <c r="V42" s="92"/>
      <c r="W42" s="92"/>
      <c r="X42" s="92"/>
      <c r="Y42" s="92"/>
      <c r="Z42" s="92"/>
      <c r="AA42" s="92"/>
      <c r="AB42" s="92"/>
      <c r="AC42" s="92"/>
      <c r="AD42" s="92"/>
      <c r="AE42" s="92"/>
      <c r="AF42" s="92">
        <v>700000</v>
      </c>
    </row>
    <row r="43" spans="1:32" x14ac:dyDescent="0.2">
      <c r="A43" s="105" t="s">
        <v>237</v>
      </c>
      <c r="B43" s="430" t="s">
        <v>238</v>
      </c>
      <c r="C43" s="430"/>
      <c r="D43" s="430"/>
      <c r="E43" s="430"/>
      <c r="F43" s="430"/>
      <c r="G43" s="430"/>
      <c r="H43" s="430"/>
      <c r="I43" s="430"/>
      <c r="J43" s="430"/>
      <c r="K43" s="430"/>
      <c r="L43" s="415">
        <v>3790000</v>
      </c>
      <c r="M43" s="416">
        <v>3790000</v>
      </c>
      <c r="N43" s="308">
        <f t="shared" si="0"/>
        <v>3790000</v>
      </c>
      <c r="O43" s="92"/>
      <c r="P43" s="92"/>
      <c r="Q43" s="92"/>
      <c r="R43" s="92"/>
      <c r="S43" s="92"/>
      <c r="T43" s="92"/>
      <c r="U43" s="92"/>
      <c r="V43" s="92">
        <v>1080000</v>
      </c>
      <c r="W43" s="92"/>
      <c r="X43" s="92"/>
      <c r="Y43" s="92"/>
      <c r="Z43" s="92">
        <v>2300000</v>
      </c>
      <c r="AA43" s="92"/>
      <c r="AB43" s="92"/>
      <c r="AC43" s="92"/>
      <c r="AD43" s="92"/>
      <c r="AE43" s="92">
        <v>410000</v>
      </c>
      <c r="AF43" s="92"/>
    </row>
    <row r="44" spans="1:32" x14ac:dyDescent="0.2">
      <c r="A44" s="105" t="s">
        <v>239</v>
      </c>
      <c r="B44" s="430" t="s">
        <v>240</v>
      </c>
      <c r="C44" s="430"/>
      <c r="D44" s="430"/>
      <c r="E44" s="430"/>
      <c r="F44" s="430"/>
      <c r="G44" s="430"/>
      <c r="H44" s="430"/>
      <c r="I44" s="430"/>
      <c r="J44" s="430"/>
      <c r="K44" s="430"/>
      <c r="L44" s="415">
        <v>71177000</v>
      </c>
      <c r="M44" s="416">
        <v>71177000</v>
      </c>
      <c r="N44" s="308">
        <f t="shared" si="0"/>
        <v>71545494</v>
      </c>
      <c r="O44" s="92">
        <v>4200000</v>
      </c>
      <c r="P44" s="92">
        <v>400000</v>
      </c>
      <c r="Q44" s="92">
        <v>2300000</v>
      </c>
      <c r="R44" s="92">
        <v>300000</v>
      </c>
      <c r="S44" s="92">
        <v>368494</v>
      </c>
      <c r="T44" s="92">
        <v>5000000</v>
      </c>
      <c r="U44" s="92">
        <v>13150000</v>
      </c>
      <c r="V44" s="92">
        <v>11900000</v>
      </c>
      <c r="W44" s="92">
        <v>250000</v>
      </c>
      <c r="X44" s="92">
        <v>167000</v>
      </c>
      <c r="Y44" s="92">
        <v>100000</v>
      </c>
      <c r="Z44" s="92">
        <v>20000000</v>
      </c>
      <c r="AA44" s="92">
        <v>6000000</v>
      </c>
      <c r="AB44" s="92"/>
      <c r="AC44" s="92"/>
      <c r="AD44" s="92"/>
      <c r="AE44" s="92">
        <v>1080000</v>
      </c>
      <c r="AF44" s="92">
        <v>6330000</v>
      </c>
    </row>
    <row r="45" spans="1:32" x14ac:dyDescent="0.2">
      <c r="A45" s="106"/>
      <c r="B45" s="427" t="s">
        <v>241</v>
      </c>
      <c r="C45" s="427"/>
      <c r="D45" s="427"/>
      <c r="E45" s="427"/>
      <c r="F45" s="427"/>
      <c r="G45" s="427"/>
      <c r="H45" s="427"/>
      <c r="I45" s="427"/>
      <c r="J45" s="427"/>
      <c r="K45" s="427"/>
      <c r="L45" s="442">
        <v>139087600</v>
      </c>
      <c r="M45" s="443">
        <v>139087600</v>
      </c>
      <c r="N45" s="305">
        <f t="shared" si="0"/>
        <v>139456094</v>
      </c>
      <c r="O45" s="107">
        <f>SUM(O38:O44)</f>
        <v>4710000</v>
      </c>
      <c r="P45" s="107">
        <f t="shared" ref="P45:AD45" si="5">SUM(P38:P44)</f>
        <v>720000</v>
      </c>
      <c r="Q45" s="107">
        <f>SUM(Q38:Q44)</f>
        <v>15100000</v>
      </c>
      <c r="R45" s="107">
        <f t="shared" si="5"/>
        <v>700000</v>
      </c>
      <c r="S45" s="107">
        <f t="shared" si="5"/>
        <v>5568494</v>
      </c>
      <c r="T45" s="107">
        <f t="shared" si="5"/>
        <v>5000000</v>
      </c>
      <c r="U45" s="107">
        <f t="shared" si="5"/>
        <v>34100000</v>
      </c>
      <c r="V45" s="107">
        <f t="shared" si="5"/>
        <v>15150000</v>
      </c>
      <c r="W45" s="107">
        <f t="shared" si="5"/>
        <v>470000</v>
      </c>
      <c r="X45" s="107">
        <f t="shared" si="5"/>
        <v>167000</v>
      </c>
      <c r="Y45" s="107">
        <f t="shared" si="5"/>
        <v>950000</v>
      </c>
      <c r="Z45" s="107">
        <f t="shared" si="5"/>
        <v>27300000</v>
      </c>
      <c r="AA45" s="107">
        <f t="shared" si="5"/>
        <v>6000000</v>
      </c>
      <c r="AB45" s="107">
        <f t="shared" si="5"/>
        <v>0</v>
      </c>
      <c r="AC45" s="107">
        <f t="shared" si="5"/>
        <v>0</v>
      </c>
      <c r="AD45" s="107">
        <f t="shared" si="5"/>
        <v>0</v>
      </c>
      <c r="AE45" s="107">
        <f>SUM(AE38:AE44)</f>
        <v>16410600</v>
      </c>
      <c r="AF45" s="107">
        <f>SUM(AF38:AF44)</f>
        <v>7110000</v>
      </c>
    </row>
    <row r="46" spans="1:32" x14ac:dyDescent="0.2">
      <c r="A46" s="105" t="s">
        <v>242</v>
      </c>
      <c r="B46" s="430" t="s">
        <v>243</v>
      </c>
      <c r="C46" s="430"/>
      <c r="D46" s="430"/>
      <c r="E46" s="430"/>
      <c r="F46" s="430"/>
      <c r="G46" s="430"/>
      <c r="H46" s="430"/>
      <c r="I46" s="430"/>
      <c r="J46" s="430"/>
      <c r="K46" s="430"/>
      <c r="L46" s="415">
        <v>1105000</v>
      </c>
      <c r="M46" s="416">
        <v>1105000</v>
      </c>
      <c r="N46" s="308">
        <f t="shared" si="0"/>
        <v>865000</v>
      </c>
      <c r="O46" s="92">
        <v>260000</v>
      </c>
      <c r="P46" s="92"/>
      <c r="Q46" s="92"/>
      <c r="R46" s="92"/>
      <c r="S46" s="92"/>
      <c r="T46" s="92"/>
      <c r="U46" s="92">
        <v>60000</v>
      </c>
      <c r="V46" s="92">
        <v>130000</v>
      </c>
      <c r="W46" s="92">
        <v>50000</v>
      </c>
      <c r="X46" s="92"/>
      <c r="Y46" s="92">
        <v>100000</v>
      </c>
      <c r="Z46" s="92">
        <v>50000</v>
      </c>
      <c r="AA46" s="92"/>
      <c r="AB46" s="92"/>
      <c r="AC46" s="92"/>
      <c r="AD46" s="92"/>
      <c r="AE46" s="92">
        <v>15000</v>
      </c>
      <c r="AF46" s="92">
        <v>200000</v>
      </c>
    </row>
    <row r="47" spans="1:32" x14ac:dyDescent="0.2">
      <c r="A47" s="105" t="s">
        <v>244</v>
      </c>
      <c r="B47" s="430" t="s">
        <v>245</v>
      </c>
      <c r="C47" s="430"/>
      <c r="D47" s="430"/>
      <c r="E47" s="430"/>
      <c r="F47" s="430"/>
      <c r="G47" s="430"/>
      <c r="H47" s="430"/>
      <c r="I47" s="430"/>
      <c r="J47" s="430"/>
      <c r="K47" s="430"/>
      <c r="L47" s="415">
        <v>750000</v>
      </c>
      <c r="M47" s="416">
        <v>750000</v>
      </c>
      <c r="N47" s="308">
        <f t="shared" si="0"/>
        <v>750000</v>
      </c>
      <c r="O47" s="92"/>
      <c r="P47" s="92"/>
      <c r="Q47" s="92"/>
      <c r="R47" s="92"/>
      <c r="S47" s="92"/>
      <c r="T47" s="92"/>
      <c r="U47" s="92"/>
      <c r="V47" s="92">
        <v>500000</v>
      </c>
      <c r="W47" s="92"/>
      <c r="X47" s="92"/>
      <c r="Y47" s="92"/>
      <c r="Z47" s="92">
        <v>250000</v>
      </c>
      <c r="AA47" s="92"/>
      <c r="AB47" s="92"/>
      <c r="AC47" s="92"/>
      <c r="AD47" s="92"/>
      <c r="AE47" s="92"/>
      <c r="AF47" s="92"/>
    </row>
    <row r="48" spans="1:32" x14ac:dyDescent="0.2">
      <c r="A48" s="106" t="s">
        <v>246</v>
      </c>
      <c r="B48" s="427" t="s">
        <v>247</v>
      </c>
      <c r="C48" s="427"/>
      <c r="D48" s="427"/>
      <c r="E48" s="427"/>
      <c r="F48" s="427"/>
      <c r="G48" s="427"/>
      <c r="H48" s="427"/>
      <c r="I48" s="427"/>
      <c r="J48" s="427"/>
      <c r="K48" s="427"/>
      <c r="L48" s="442">
        <v>1855000</v>
      </c>
      <c r="M48" s="443">
        <v>1855000</v>
      </c>
      <c r="N48" s="305">
        <f t="shared" si="0"/>
        <v>1615000</v>
      </c>
      <c r="O48" s="107">
        <f>SUM(O46:O47)</f>
        <v>260000</v>
      </c>
      <c r="P48" s="107">
        <f t="shared" ref="P48:AD48" si="6">SUM(P46:P47)</f>
        <v>0</v>
      </c>
      <c r="Q48" s="107">
        <f>SUM(Q46:Q47)</f>
        <v>0</v>
      </c>
      <c r="R48" s="107">
        <f t="shared" si="6"/>
        <v>0</v>
      </c>
      <c r="S48" s="107">
        <f t="shared" si="6"/>
        <v>0</v>
      </c>
      <c r="T48" s="107">
        <f t="shared" si="6"/>
        <v>0</v>
      </c>
      <c r="U48" s="107">
        <f t="shared" si="6"/>
        <v>60000</v>
      </c>
      <c r="V48" s="107">
        <f t="shared" si="6"/>
        <v>630000</v>
      </c>
      <c r="W48" s="107">
        <f t="shared" si="6"/>
        <v>50000</v>
      </c>
      <c r="X48" s="107">
        <f t="shared" si="6"/>
        <v>0</v>
      </c>
      <c r="Y48" s="107">
        <f t="shared" si="6"/>
        <v>100000</v>
      </c>
      <c r="Z48" s="107">
        <f t="shared" si="6"/>
        <v>300000</v>
      </c>
      <c r="AA48" s="107">
        <f t="shared" si="6"/>
        <v>0</v>
      </c>
      <c r="AB48" s="107">
        <f t="shared" si="6"/>
        <v>0</v>
      </c>
      <c r="AC48" s="107">
        <f t="shared" si="6"/>
        <v>0</v>
      </c>
      <c r="AD48" s="107">
        <f t="shared" si="6"/>
        <v>0</v>
      </c>
      <c r="AE48" s="107">
        <f>SUM(AE46:AE47)</f>
        <v>15000</v>
      </c>
      <c r="AF48" s="107">
        <f>SUM(AF46:AF47)</f>
        <v>200000</v>
      </c>
    </row>
    <row r="49" spans="1:32" x14ac:dyDescent="0.2">
      <c r="A49" s="105" t="s">
        <v>248</v>
      </c>
      <c r="B49" s="430" t="s">
        <v>249</v>
      </c>
      <c r="C49" s="430"/>
      <c r="D49" s="430"/>
      <c r="E49" s="430"/>
      <c r="F49" s="430"/>
      <c r="G49" s="430"/>
      <c r="H49" s="430"/>
      <c r="I49" s="430"/>
      <c r="J49" s="430"/>
      <c r="K49" s="430"/>
      <c r="L49" s="415">
        <v>32940900</v>
      </c>
      <c r="M49" s="416">
        <v>32940900</v>
      </c>
      <c r="N49" s="308">
        <f t="shared" si="0"/>
        <v>32940900</v>
      </c>
      <c r="O49" s="92">
        <v>1118000</v>
      </c>
      <c r="P49" s="92">
        <v>211000</v>
      </c>
      <c r="Q49" s="92">
        <v>4266000</v>
      </c>
      <c r="R49" s="92">
        <v>135000</v>
      </c>
      <c r="S49" s="92">
        <v>1404000</v>
      </c>
      <c r="T49" s="92">
        <v>1620000</v>
      </c>
      <c r="U49" s="92">
        <v>6200000</v>
      </c>
      <c r="V49" s="92">
        <v>4360000</v>
      </c>
      <c r="W49" s="92">
        <v>122000</v>
      </c>
      <c r="X49" s="92"/>
      <c r="Y49" s="92">
        <v>410000</v>
      </c>
      <c r="Z49" s="92">
        <v>4500000</v>
      </c>
      <c r="AA49" s="92">
        <v>1620000</v>
      </c>
      <c r="AB49" s="92"/>
      <c r="AC49" s="92"/>
      <c r="AD49" s="92"/>
      <c r="AE49" s="92">
        <v>4755900</v>
      </c>
      <c r="AF49" s="92">
        <v>2219000</v>
      </c>
    </row>
    <row r="50" spans="1:32" x14ac:dyDescent="0.2">
      <c r="A50" s="105" t="s">
        <v>250</v>
      </c>
      <c r="B50" s="430" t="s">
        <v>251</v>
      </c>
      <c r="C50" s="430"/>
      <c r="D50" s="430"/>
      <c r="E50" s="430"/>
      <c r="F50" s="430"/>
      <c r="G50" s="430"/>
      <c r="H50" s="430"/>
      <c r="I50" s="430"/>
      <c r="J50" s="430"/>
      <c r="K50" s="430"/>
      <c r="L50" s="415">
        <v>44000000</v>
      </c>
      <c r="M50" s="416">
        <v>44000000</v>
      </c>
      <c r="N50" s="308">
        <f t="shared" si="0"/>
        <v>44000000</v>
      </c>
      <c r="O50" s="92"/>
      <c r="P50" s="92"/>
      <c r="Q50" s="92">
        <v>3000000</v>
      </c>
      <c r="R50" s="92"/>
      <c r="S50" s="92"/>
      <c r="T50" s="92"/>
      <c r="U50" s="92">
        <v>16000000</v>
      </c>
      <c r="V50" s="92">
        <v>10000000</v>
      </c>
      <c r="W50" s="92"/>
      <c r="X50" s="92"/>
      <c r="Y50" s="92"/>
      <c r="Z50" s="92">
        <v>15000000</v>
      </c>
      <c r="AA50" s="92"/>
      <c r="AB50" s="92"/>
      <c r="AC50" s="92"/>
      <c r="AD50" s="92"/>
      <c r="AE50" s="92"/>
      <c r="AF50" s="92"/>
    </row>
    <row r="51" spans="1:32" x14ac:dyDescent="0.2">
      <c r="A51" s="105" t="s">
        <v>252</v>
      </c>
      <c r="B51" s="430" t="s">
        <v>253</v>
      </c>
      <c r="C51" s="430"/>
      <c r="D51" s="430"/>
      <c r="E51" s="430"/>
      <c r="F51" s="430"/>
      <c r="G51" s="430"/>
      <c r="H51" s="430"/>
      <c r="I51" s="430"/>
      <c r="J51" s="430"/>
      <c r="K51" s="430"/>
      <c r="L51" s="415">
        <v>100000</v>
      </c>
      <c r="M51" s="416">
        <v>100000</v>
      </c>
      <c r="N51" s="308">
        <f t="shared" si="0"/>
        <v>100000</v>
      </c>
      <c r="O51" s="92"/>
      <c r="P51" s="92"/>
      <c r="Q51" s="92"/>
      <c r="R51" s="92"/>
      <c r="S51" s="92"/>
      <c r="T51" s="92"/>
      <c r="U51" s="92">
        <v>100000</v>
      </c>
      <c r="V51" s="92"/>
      <c r="W51" s="92"/>
      <c r="X51" s="92"/>
      <c r="Y51" s="92"/>
      <c r="Z51" s="92"/>
      <c r="AA51" s="92"/>
      <c r="AB51" s="92"/>
      <c r="AC51" s="92"/>
      <c r="AD51" s="92"/>
      <c r="AE51" s="92"/>
      <c r="AF51" s="92"/>
    </row>
    <row r="52" spans="1:32" x14ac:dyDescent="0.2">
      <c r="A52" s="105" t="s">
        <v>254</v>
      </c>
      <c r="B52" s="430" t="s">
        <v>255</v>
      </c>
      <c r="C52" s="430"/>
      <c r="D52" s="430"/>
      <c r="E52" s="430"/>
      <c r="F52" s="430"/>
      <c r="G52" s="430"/>
      <c r="H52" s="430"/>
      <c r="I52" s="430"/>
      <c r="J52" s="430"/>
      <c r="K52" s="430"/>
      <c r="L52" s="415">
        <v>0</v>
      </c>
      <c r="M52" s="416">
        <v>0</v>
      </c>
      <c r="N52" s="308">
        <f t="shared" si="0"/>
        <v>0</v>
      </c>
      <c r="O52" s="92"/>
      <c r="P52" s="92"/>
      <c r="Q52" s="92"/>
      <c r="R52" s="92"/>
      <c r="S52" s="92"/>
      <c r="T52" s="92"/>
      <c r="U52" s="92"/>
      <c r="V52" s="92"/>
      <c r="W52" s="92"/>
      <c r="X52" s="92"/>
      <c r="Y52" s="92"/>
      <c r="Z52" s="92"/>
      <c r="AA52" s="92"/>
      <c r="AB52" s="92"/>
      <c r="AC52" s="92"/>
      <c r="AD52" s="92"/>
      <c r="AE52" s="92"/>
      <c r="AF52" s="92"/>
    </row>
    <row r="53" spans="1:32" x14ac:dyDescent="0.2">
      <c r="A53" s="105" t="s">
        <v>256</v>
      </c>
      <c r="B53" s="430" t="s">
        <v>257</v>
      </c>
      <c r="C53" s="430"/>
      <c r="D53" s="430"/>
      <c r="E53" s="430"/>
      <c r="F53" s="430"/>
      <c r="G53" s="430"/>
      <c r="H53" s="430"/>
      <c r="I53" s="430"/>
      <c r="J53" s="430"/>
      <c r="K53" s="430"/>
      <c r="L53" s="415">
        <v>2300000</v>
      </c>
      <c r="M53" s="416">
        <v>2300000</v>
      </c>
      <c r="N53" s="308">
        <f t="shared" si="0"/>
        <v>2300000</v>
      </c>
      <c r="O53" s="92"/>
      <c r="P53" s="92"/>
      <c r="Q53" s="92"/>
      <c r="R53" s="92"/>
      <c r="S53" s="92"/>
      <c r="T53" s="92"/>
      <c r="U53" s="92"/>
      <c r="V53" s="92">
        <v>2300000</v>
      </c>
      <c r="W53" s="92"/>
      <c r="X53" s="92"/>
      <c r="Y53" s="92"/>
      <c r="Z53" s="92"/>
      <c r="AA53" s="92"/>
      <c r="AB53" s="92"/>
      <c r="AC53" s="92"/>
      <c r="AD53" s="92"/>
      <c r="AE53" s="92"/>
      <c r="AF53" s="92"/>
    </row>
    <row r="54" spans="1:32" x14ac:dyDescent="0.2">
      <c r="A54" s="106" t="s">
        <v>258</v>
      </c>
      <c r="B54" s="427" t="s">
        <v>259</v>
      </c>
      <c r="C54" s="427"/>
      <c r="D54" s="427"/>
      <c r="E54" s="427"/>
      <c r="F54" s="427"/>
      <c r="G54" s="427"/>
      <c r="H54" s="427"/>
      <c r="I54" s="427"/>
      <c r="J54" s="427"/>
      <c r="K54" s="427"/>
      <c r="L54" s="442">
        <v>79340900</v>
      </c>
      <c r="M54" s="443">
        <v>79340900</v>
      </c>
      <c r="N54" s="305">
        <f t="shared" si="0"/>
        <v>79340900</v>
      </c>
      <c r="O54" s="107">
        <f>SUM(O49:O53)</f>
        <v>1118000</v>
      </c>
      <c r="P54" s="107">
        <f t="shared" ref="P54:AD54" si="7">SUM(P49:P53)</f>
        <v>211000</v>
      </c>
      <c r="Q54" s="107">
        <f>SUM(Q49:Q53)</f>
        <v>7266000</v>
      </c>
      <c r="R54" s="107">
        <f t="shared" si="7"/>
        <v>135000</v>
      </c>
      <c r="S54" s="107">
        <f t="shared" si="7"/>
        <v>1404000</v>
      </c>
      <c r="T54" s="107">
        <f t="shared" si="7"/>
        <v>1620000</v>
      </c>
      <c r="U54" s="107">
        <f t="shared" si="7"/>
        <v>22300000</v>
      </c>
      <c r="V54" s="107">
        <f t="shared" si="7"/>
        <v>16660000</v>
      </c>
      <c r="W54" s="107">
        <f t="shared" si="7"/>
        <v>122000</v>
      </c>
      <c r="X54" s="107">
        <f t="shared" si="7"/>
        <v>0</v>
      </c>
      <c r="Y54" s="107">
        <f t="shared" si="7"/>
        <v>410000</v>
      </c>
      <c r="Z54" s="107">
        <f t="shared" si="7"/>
        <v>19500000</v>
      </c>
      <c r="AA54" s="107">
        <f t="shared" si="7"/>
        <v>1620000</v>
      </c>
      <c r="AB54" s="107">
        <f t="shared" si="7"/>
        <v>0</v>
      </c>
      <c r="AC54" s="107">
        <f t="shared" si="7"/>
        <v>0</v>
      </c>
      <c r="AD54" s="107">
        <f t="shared" si="7"/>
        <v>0</v>
      </c>
      <c r="AE54" s="107">
        <f>SUM(AE49:AE53)</f>
        <v>4755900</v>
      </c>
      <c r="AF54" s="107">
        <f>SUM(AF49:AF53)</f>
        <v>2219000</v>
      </c>
    </row>
    <row r="55" spans="1:32" x14ac:dyDescent="0.2">
      <c r="A55" s="106" t="s">
        <v>260</v>
      </c>
      <c r="B55" s="427" t="s">
        <v>261</v>
      </c>
      <c r="C55" s="427"/>
      <c r="D55" s="427"/>
      <c r="E55" s="427"/>
      <c r="F55" s="427"/>
      <c r="G55" s="427"/>
      <c r="H55" s="427"/>
      <c r="I55" s="427"/>
      <c r="J55" s="427"/>
      <c r="K55" s="427"/>
      <c r="L55" s="442">
        <v>239483500</v>
      </c>
      <c r="M55" s="443">
        <v>239483500</v>
      </c>
      <c r="N55" s="305">
        <f t="shared" si="0"/>
        <v>239611994</v>
      </c>
      <c r="O55" s="107">
        <f>SUM(O34,O37,O45,O48,O54,)</f>
        <v>7318000</v>
      </c>
      <c r="P55" s="107">
        <f t="shared" ref="P55:AD55" si="8">SUM(P34,P37,P45,P48,P54,)</f>
        <v>991000</v>
      </c>
      <c r="Q55" s="107">
        <f t="shared" si="8"/>
        <v>23066000</v>
      </c>
      <c r="R55" s="107">
        <f t="shared" si="8"/>
        <v>985000</v>
      </c>
      <c r="S55" s="107">
        <f t="shared" si="8"/>
        <v>6972494</v>
      </c>
      <c r="T55" s="107">
        <f>SUM(T34,T37,T45,T48,T54,)</f>
        <v>8620000</v>
      </c>
      <c r="U55" s="107">
        <f>SUM(U34,U37,U45,U48,U54,)</f>
        <v>59600000</v>
      </c>
      <c r="V55" s="107">
        <f t="shared" si="8"/>
        <v>37060000</v>
      </c>
      <c r="W55" s="107">
        <f t="shared" si="8"/>
        <v>842000</v>
      </c>
      <c r="X55" s="107">
        <f t="shared" si="8"/>
        <v>167000</v>
      </c>
      <c r="Y55" s="107">
        <f>SUM(Y34,Y37,Y45,Y48,Y54,)</f>
        <v>2030000</v>
      </c>
      <c r="Z55" s="107">
        <f t="shared" si="8"/>
        <v>49100000</v>
      </c>
      <c r="AA55" s="107">
        <f t="shared" si="8"/>
        <v>7620000</v>
      </c>
      <c r="AB55" s="107">
        <f t="shared" si="8"/>
        <v>0</v>
      </c>
      <c r="AC55" s="107">
        <f t="shared" si="8"/>
        <v>0</v>
      </c>
      <c r="AD55" s="107">
        <f t="shared" si="8"/>
        <v>0</v>
      </c>
      <c r="AE55" s="107">
        <f>SUM(AE34,AE37,AE45,AE48,AE54,)</f>
        <v>21861500</v>
      </c>
      <c r="AF55" s="107">
        <f>SUM(AF34,AF37,AF45,AF48,AF54,)</f>
        <v>13379000</v>
      </c>
    </row>
    <row r="56" spans="1:32" x14ac:dyDescent="0.2">
      <c r="A56" s="105" t="s">
        <v>262</v>
      </c>
      <c r="B56" s="430" t="s">
        <v>263</v>
      </c>
      <c r="C56" s="430"/>
      <c r="D56" s="430"/>
      <c r="E56" s="430"/>
      <c r="F56" s="430"/>
      <c r="G56" s="430"/>
      <c r="H56" s="430"/>
      <c r="I56" s="430"/>
      <c r="J56" s="430"/>
      <c r="K56" s="430"/>
      <c r="L56" s="415">
        <v>0</v>
      </c>
      <c r="M56" s="416">
        <v>0</v>
      </c>
      <c r="N56" s="308">
        <f t="shared" si="0"/>
        <v>0</v>
      </c>
      <c r="O56" s="92"/>
      <c r="P56" s="92"/>
      <c r="Q56" s="92"/>
      <c r="R56" s="92"/>
      <c r="S56" s="92"/>
      <c r="T56" s="92"/>
      <c r="U56" s="92"/>
      <c r="V56" s="92"/>
      <c r="W56" s="92"/>
      <c r="X56" s="92"/>
      <c r="Y56" s="92"/>
      <c r="Z56" s="92"/>
      <c r="AA56" s="92"/>
      <c r="AB56" s="92"/>
      <c r="AC56" s="92"/>
      <c r="AD56" s="92"/>
      <c r="AE56" s="92"/>
      <c r="AF56" s="92"/>
    </row>
    <row r="57" spans="1:32" x14ac:dyDescent="0.2">
      <c r="A57" s="105" t="s">
        <v>264</v>
      </c>
      <c r="B57" s="430" t="s">
        <v>265</v>
      </c>
      <c r="C57" s="430"/>
      <c r="D57" s="430"/>
      <c r="E57" s="430"/>
      <c r="F57" s="430"/>
      <c r="G57" s="430"/>
      <c r="H57" s="430"/>
      <c r="I57" s="430"/>
      <c r="J57" s="430"/>
      <c r="K57" s="430"/>
      <c r="L57" s="415">
        <v>0</v>
      </c>
      <c r="M57" s="416">
        <v>0</v>
      </c>
      <c r="N57" s="308">
        <f t="shared" si="0"/>
        <v>0</v>
      </c>
      <c r="O57" s="92"/>
      <c r="P57" s="92"/>
      <c r="Q57" s="92"/>
      <c r="R57" s="92"/>
      <c r="S57" s="92"/>
      <c r="T57" s="92"/>
      <c r="U57" s="92"/>
      <c r="V57" s="92"/>
      <c r="W57" s="92"/>
      <c r="X57" s="92"/>
      <c r="Y57" s="92"/>
      <c r="Z57" s="92"/>
      <c r="AA57" s="92"/>
      <c r="AB57" s="92"/>
      <c r="AC57" s="92"/>
      <c r="AD57" s="92"/>
      <c r="AE57" s="92"/>
      <c r="AF57" s="92"/>
    </row>
    <row r="58" spans="1:32" x14ac:dyDescent="0.2">
      <c r="A58" s="105" t="s">
        <v>266</v>
      </c>
      <c r="B58" s="430" t="s">
        <v>267</v>
      </c>
      <c r="C58" s="430"/>
      <c r="D58" s="430"/>
      <c r="E58" s="430"/>
      <c r="F58" s="430"/>
      <c r="G58" s="430"/>
      <c r="H58" s="430"/>
      <c r="I58" s="430"/>
      <c r="J58" s="430"/>
      <c r="K58" s="430"/>
      <c r="L58" s="415">
        <v>0</v>
      </c>
      <c r="M58" s="416">
        <v>0</v>
      </c>
      <c r="N58" s="308">
        <f t="shared" si="0"/>
        <v>0</v>
      </c>
      <c r="O58" s="92"/>
      <c r="P58" s="92"/>
      <c r="Q58" s="92"/>
      <c r="R58" s="92"/>
      <c r="S58" s="92"/>
      <c r="T58" s="92"/>
      <c r="U58" s="92"/>
      <c r="V58" s="92"/>
      <c r="W58" s="92"/>
      <c r="X58" s="92"/>
      <c r="Y58" s="92"/>
      <c r="Z58" s="92"/>
      <c r="AA58" s="92"/>
      <c r="AB58" s="92"/>
      <c r="AC58" s="92"/>
      <c r="AD58" s="92"/>
      <c r="AE58" s="92"/>
      <c r="AF58" s="92"/>
    </row>
    <row r="59" spans="1:32" x14ac:dyDescent="0.2">
      <c r="A59" s="105" t="s">
        <v>268</v>
      </c>
      <c r="B59" s="430" t="s">
        <v>269</v>
      </c>
      <c r="C59" s="430"/>
      <c r="D59" s="430"/>
      <c r="E59" s="430"/>
      <c r="F59" s="430"/>
      <c r="G59" s="430"/>
      <c r="H59" s="430"/>
      <c r="I59" s="430"/>
      <c r="J59" s="430"/>
      <c r="K59" s="430"/>
      <c r="L59" s="415">
        <v>0</v>
      </c>
      <c r="M59" s="416">
        <v>0</v>
      </c>
      <c r="N59" s="308">
        <f t="shared" si="0"/>
        <v>0</v>
      </c>
      <c r="O59" s="92"/>
      <c r="P59" s="92"/>
      <c r="Q59" s="92"/>
      <c r="R59" s="92"/>
      <c r="S59" s="92"/>
      <c r="T59" s="92"/>
      <c r="U59" s="92"/>
      <c r="V59" s="92"/>
      <c r="W59" s="92"/>
      <c r="X59" s="92"/>
      <c r="Y59" s="92"/>
      <c r="Z59" s="92"/>
      <c r="AA59" s="92"/>
      <c r="AB59" s="92"/>
      <c r="AC59" s="92"/>
      <c r="AD59" s="92"/>
      <c r="AE59" s="92"/>
      <c r="AF59" s="92"/>
    </row>
    <row r="60" spans="1:32" x14ac:dyDescent="0.2">
      <c r="A60" s="105" t="s">
        <v>270</v>
      </c>
      <c r="B60" s="430" t="s">
        <v>271</v>
      </c>
      <c r="C60" s="430"/>
      <c r="D60" s="430"/>
      <c r="E60" s="430"/>
      <c r="F60" s="430"/>
      <c r="G60" s="430"/>
      <c r="H60" s="430"/>
      <c r="I60" s="430"/>
      <c r="J60" s="430"/>
      <c r="K60" s="430"/>
      <c r="L60" s="415">
        <v>0</v>
      </c>
      <c r="M60" s="416">
        <v>0</v>
      </c>
      <c r="N60" s="308">
        <f t="shared" si="0"/>
        <v>0</v>
      </c>
      <c r="O60" s="92"/>
      <c r="P60" s="92"/>
      <c r="Q60" s="92"/>
      <c r="R60" s="92"/>
      <c r="S60" s="92"/>
      <c r="T60" s="92"/>
      <c r="U60" s="92"/>
      <c r="V60" s="92"/>
      <c r="W60" s="92"/>
      <c r="X60" s="92"/>
      <c r="Y60" s="92"/>
      <c r="Z60" s="92"/>
      <c r="AA60" s="92"/>
      <c r="AB60" s="92"/>
      <c r="AC60" s="92"/>
      <c r="AD60" s="92"/>
      <c r="AE60" s="92"/>
      <c r="AF60" s="92"/>
    </row>
    <row r="61" spans="1:32" x14ac:dyDescent="0.2">
      <c r="A61" s="105" t="s">
        <v>272</v>
      </c>
      <c r="B61" s="430" t="s">
        <v>273</v>
      </c>
      <c r="C61" s="430"/>
      <c r="D61" s="430"/>
      <c r="E61" s="430"/>
      <c r="F61" s="430"/>
      <c r="G61" s="430"/>
      <c r="H61" s="430"/>
      <c r="I61" s="430"/>
      <c r="J61" s="430"/>
      <c r="K61" s="430"/>
      <c r="L61" s="415">
        <v>0</v>
      </c>
      <c r="M61" s="416">
        <v>0</v>
      </c>
      <c r="N61" s="308">
        <f t="shared" si="0"/>
        <v>0</v>
      </c>
      <c r="O61" s="92"/>
      <c r="P61" s="92"/>
      <c r="Q61" s="92"/>
      <c r="R61" s="92"/>
      <c r="S61" s="92"/>
      <c r="T61" s="92"/>
      <c r="U61" s="92"/>
      <c r="V61" s="92"/>
      <c r="W61" s="92"/>
      <c r="X61" s="92"/>
      <c r="Y61" s="92"/>
      <c r="Z61" s="92"/>
      <c r="AA61" s="92"/>
      <c r="AB61" s="92"/>
      <c r="AC61" s="92"/>
      <c r="AD61" s="92"/>
      <c r="AE61" s="92"/>
      <c r="AF61" s="92"/>
    </row>
    <row r="62" spans="1:32" x14ac:dyDescent="0.2">
      <c r="A62" s="105" t="s">
        <v>274</v>
      </c>
      <c r="B62" s="430" t="s">
        <v>275</v>
      </c>
      <c r="C62" s="430"/>
      <c r="D62" s="430"/>
      <c r="E62" s="430"/>
      <c r="F62" s="430"/>
      <c r="G62" s="430"/>
      <c r="H62" s="430"/>
      <c r="I62" s="430"/>
      <c r="J62" s="430"/>
      <c r="K62" s="430"/>
      <c r="L62" s="415">
        <v>0</v>
      </c>
      <c r="M62" s="416">
        <v>0</v>
      </c>
      <c r="N62" s="308">
        <f t="shared" si="0"/>
        <v>0</v>
      </c>
      <c r="O62" s="92"/>
      <c r="P62" s="92"/>
      <c r="Q62" s="92"/>
      <c r="R62" s="92"/>
      <c r="S62" s="92"/>
      <c r="T62" s="92"/>
      <c r="U62" s="92"/>
      <c r="V62" s="92"/>
      <c r="W62" s="92"/>
      <c r="X62" s="92"/>
      <c r="Y62" s="92"/>
      <c r="Z62" s="92"/>
      <c r="AA62" s="92"/>
      <c r="AB62" s="92"/>
      <c r="AC62" s="92"/>
      <c r="AD62" s="92"/>
      <c r="AE62" s="92"/>
      <c r="AF62" s="92"/>
    </row>
    <row r="63" spans="1:32" x14ac:dyDescent="0.2">
      <c r="A63" s="105" t="s">
        <v>276</v>
      </c>
      <c r="B63" s="430" t="s">
        <v>277</v>
      </c>
      <c r="C63" s="430"/>
      <c r="D63" s="430"/>
      <c r="E63" s="430"/>
      <c r="F63" s="430"/>
      <c r="G63" s="430"/>
      <c r="H63" s="430"/>
      <c r="I63" s="430"/>
      <c r="J63" s="430"/>
      <c r="K63" s="430"/>
      <c r="L63" s="415">
        <v>5087800</v>
      </c>
      <c r="M63" s="416">
        <v>5087800</v>
      </c>
      <c r="N63" s="308">
        <f t="shared" si="0"/>
        <v>5087800</v>
      </c>
      <c r="O63" s="92"/>
      <c r="P63" s="92"/>
      <c r="Q63" s="92"/>
      <c r="R63" s="92"/>
      <c r="S63" s="92"/>
      <c r="T63" s="92"/>
      <c r="U63" s="92"/>
      <c r="V63" s="92"/>
      <c r="W63" s="92"/>
      <c r="X63" s="92"/>
      <c r="Y63" s="92"/>
      <c r="Z63" s="92"/>
      <c r="AA63" s="92"/>
      <c r="AB63" s="92"/>
      <c r="AC63" s="92">
        <v>5087800</v>
      </c>
      <c r="AD63" s="92"/>
      <c r="AE63" s="92"/>
      <c r="AF63" s="92"/>
    </row>
    <row r="64" spans="1:32" x14ac:dyDescent="0.2">
      <c r="A64" s="106" t="s">
        <v>278</v>
      </c>
      <c r="B64" s="427" t="s">
        <v>279</v>
      </c>
      <c r="C64" s="427"/>
      <c r="D64" s="427"/>
      <c r="E64" s="427"/>
      <c r="F64" s="427"/>
      <c r="G64" s="427"/>
      <c r="H64" s="427"/>
      <c r="I64" s="427"/>
      <c r="J64" s="427"/>
      <c r="K64" s="427"/>
      <c r="L64" s="442">
        <v>5087800</v>
      </c>
      <c r="M64" s="443">
        <v>5087800</v>
      </c>
      <c r="N64" s="305">
        <f t="shared" si="0"/>
        <v>5087800</v>
      </c>
      <c r="O64" s="107">
        <f>SUM(O56:O63)</f>
        <v>0</v>
      </c>
      <c r="P64" s="107">
        <f t="shared" ref="P64:AD64" si="9">SUM(P56:P63)</f>
        <v>0</v>
      </c>
      <c r="Q64" s="107">
        <v>0</v>
      </c>
      <c r="R64" s="107">
        <f t="shared" si="9"/>
        <v>0</v>
      </c>
      <c r="S64" s="107">
        <f t="shared" si="9"/>
        <v>0</v>
      </c>
      <c r="T64" s="107">
        <f t="shared" si="9"/>
        <v>0</v>
      </c>
      <c r="U64" s="107">
        <f t="shared" si="9"/>
        <v>0</v>
      </c>
      <c r="V64" s="107">
        <f t="shared" si="9"/>
        <v>0</v>
      </c>
      <c r="W64" s="107">
        <f t="shared" si="9"/>
        <v>0</v>
      </c>
      <c r="X64" s="107">
        <f t="shared" si="9"/>
        <v>0</v>
      </c>
      <c r="Y64" s="107">
        <f t="shared" si="9"/>
        <v>0</v>
      </c>
      <c r="Z64" s="107">
        <f t="shared" si="9"/>
        <v>0</v>
      </c>
      <c r="AA64" s="107">
        <f t="shared" si="9"/>
        <v>0</v>
      </c>
      <c r="AB64" s="107">
        <f t="shared" si="9"/>
        <v>0</v>
      </c>
      <c r="AC64" s="107">
        <f t="shared" si="9"/>
        <v>5087800</v>
      </c>
      <c r="AD64" s="107">
        <f t="shared" si="9"/>
        <v>0</v>
      </c>
      <c r="AE64" s="107">
        <f>SUM(AE56:AE63)</f>
        <v>0</v>
      </c>
      <c r="AF64" s="107">
        <f>SUM(AF56:AF63)</f>
        <v>0</v>
      </c>
    </row>
    <row r="65" spans="1:32" x14ac:dyDescent="0.2">
      <c r="A65" s="105" t="s">
        <v>280</v>
      </c>
      <c r="B65" s="430" t="s">
        <v>281</v>
      </c>
      <c r="C65" s="430"/>
      <c r="D65" s="430"/>
      <c r="E65" s="430"/>
      <c r="F65" s="430"/>
      <c r="G65" s="430"/>
      <c r="H65" s="430"/>
      <c r="I65" s="430"/>
      <c r="J65" s="430"/>
      <c r="K65" s="430"/>
      <c r="L65" s="415">
        <v>0</v>
      </c>
      <c r="M65" s="416">
        <v>0</v>
      </c>
      <c r="N65" s="308">
        <f t="shared" si="0"/>
        <v>0</v>
      </c>
      <c r="O65" s="92"/>
      <c r="P65" s="92"/>
      <c r="Q65" s="92"/>
      <c r="R65" s="92"/>
      <c r="S65" s="92"/>
      <c r="T65" s="92"/>
      <c r="U65" s="92"/>
      <c r="V65" s="92"/>
      <c r="W65" s="92"/>
      <c r="X65" s="92"/>
      <c r="Y65" s="92"/>
      <c r="Z65" s="92"/>
      <c r="AA65" s="92"/>
      <c r="AB65" s="92"/>
      <c r="AC65" s="92"/>
      <c r="AD65" s="92"/>
      <c r="AE65" s="92"/>
      <c r="AF65" s="92"/>
    </row>
    <row r="66" spans="1:32" x14ac:dyDescent="0.2">
      <c r="A66" s="105" t="s">
        <v>282</v>
      </c>
      <c r="B66" s="430" t="s">
        <v>283</v>
      </c>
      <c r="C66" s="430"/>
      <c r="D66" s="430"/>
      <c r="E66" s="430"/>
      <c r="F66" s="430"/>
      <c r="G66" s="430"/>
      <c r="H66" s="430"/>
      <c r="I66" s="430"/>
      <c r="J66" s="430"/>
      <c r="K66" s="430"/>
      <c r="L66" s="415">
        <v>0</v>
      </c>
      <c r="M66" s="416">
        <v>0</v>
      </c>
      <c r="N66" s="308">
        <f t="shared" si="0"/>
        <v>12000</v>
      </c>
      <c r="O66" s="92">
        <v>12000</v>
      </c>
      <c r="P66" s="92"/>
      <c r="Q66" s="92"/>
      <c r="R66" s="92"/>
      <c r="S66" s="92"/>
      <c r="T66" s="92"/>
      <c r="U66" s="92"/>
      <c r="V66" s="92"/>
      <c r="W66" s="92"/>
      <c r="X66" s="92"/>
      <c r="Y66" s="92"/>
      <c r="Z66" s="92"/>
      <c r="AA66" s="92"/>
      <c r="AB66" s="92"/>
      <c r="AC66" s="92"/>
      <c r="AD66" s="92"/>
      <c r="AE66" s="92"/>
      <c r="AF66" s="92"/>
    </row>
    <row r="67" spans="1:32" x14ac:dyDescent="0.2">
      <c r="A67" s="105" t="s">
        <v>284</v>
      </c>
      <c r="B67" s="430" t="s">
        <v>285</v>
      </c>
      <c r="C67" s="430"/>
      <c r="D67" s="430"/>
      <c r="E67" s="430"/>
      <c r="F67" s="430"/>
      <c r="G67" s="430"/>
      <c r="H67" s="430"/>
      <c r="I67" s="430"/>
      <c r="J67" s="430"/>
      <c r="K67" s="430"/>
      <c r="L67" s="415">
        <v>0</v>
      </c>
      <c r="M67" s="416">
        <v>0</v>
      </c>
      <c r="N67" s="308">
        <f t="shared" si="0"/>
        <v>0</v>
      </c>
      <c r="O67" s="92"/>
      <c r="P67" s="92"/>
      <c r="Q67" s="92"/>
      <c r="R67" s="92"/>
      <c r="S67" s="92"/>
      <c r="T67" s="92"/>
      <c r="U67" s="92"/>
      <c r="V67" s="92"/>
      <c r="W67" s="92"/>
      <c r="X67" s="92"/>
      <c r="Y67" s="92"/>
      <c r="Z67" s="92"/>
      <c r="AA67" s="92"/>
      <c r="AB67" s="92"/>
      <c r="AC67" s="92"/>
      <c r="AD67" s="92"/>
      <c r="AE67" s="92"/>
      <c r="AF67" s="92"/>
    </row>
    <row r="68" spans="1:32" x14ac:dyDescent="0.2">
      <c r="A68" s="105" t="s">
        <v>286</v>
      </c>
      <c r="B68" s="430" t="s">
        <v>287</v>
      </c>
      <c r="C68" s="430"/>
      <c r="D68" s="430"/>
      <c r="E68" s="430"/>
      <c r="F68" s="430"/>
      <c r="G68" s="430"/>
      <c r="H68" s="430"/>
      <c r="I68" s="430"/>
      <c r="J68" s="430"/>
      <c r="K68" s="430"/>
      <c r="L68" s="415">
        <v>0</v>
      </c>
      <c r="M68" s="416">
        <v>0</v>
      </c>
      <c r="N68" s="308">
        <f t="shared" si="0"/>
        <v>0</v>
      </c>
      <c r="O68" s="92"/>
      <c r="P68" s="92"/>
      <c r="Q68" s="92"/>
      <c r="R68" s="92"/>
      <c r="S68" s="92"/>
      <c r="T68" s="92"/>
      <c r="U68" s="92"/>
      <c r="V68" s="92"/>
      <c r="W68" s="92"/>
      <c r="X68" s="92"/>
      <c r="Y68" s="92"/>
      <c r="Z68" s="92"/>
      <c r="AA68" s="92"/>
      <c r="AB68" s="92"/>
      <c r="AC68" s="92"/>
      <c r="AD68" s="92"/>
      <c r="AE68" s="92"/>
      <c r="AF68" s="92"/>
    </row>
    <row r="69" spans="1:32" x14ac:dyDescent="0.2">
      <c r="A69" s="105" t="s">
        <v>288</v>
      </c>
      <c r="B69" s="430" t="s">
        <v>289</v>
      </c>
      <c r="C69" s="430"/>
      <c r="D69" s="430"/>
      <c r="E69" s="430"/>
      <c r="F69" s="430"/>
      <c r="G69" s="430"/>
      <c r="H69" s="430"/>
      <c r="I69" s="430"/>
      <c r="J69" s="430"/>
      <c r="K69" s="430"/>
      <c r="L69" s="415">
        <v>0</v>
      </c>
      <c r="M69" s="416">
        <v>0</v>
      </c>
      <c r="N69" s="308">
        <f t="shared" si="0"/>
        <v>0</v>
      </c>
      <c r="O69" s="92"/>
      <c r="P69" s="92"/>
      <c r="Q69" s="92"/>
      <c r="R69" s="92"/>
      <c r="S69" s="92"/>
      <c r="T69" s="92"/>
      <c r="U69" s="92"/>
      <c r="V69" s="92"/>
      <c r="W69" s="92"/>
      <c r="X69" s="92"/>
      <c r="Y69" s="92"/>
      <c r="Z69" s="92"/>
      <c r="AA69" s="92"/>
      <c r="AB69" s="92"/>
      <c r="AC69" s="92"/>
      <c r="AD69" s="92"/>
      <c r="AE69" s="92"/>
      <c r="AF69" s="92"/>
    </row>
    <row r="70" spans="1:32" x14ac:dyDescent="0.2">
      <c r="A70" s="105" t="s">
        <v>290</v>
      </c>
      <c r="B70" s="430" t="s">
        <v>291</v>
      </c>
      <c r="C70" s="430"/>
      <c r="D70" s="430"/>
      <c r="E70" s="430"/>
      <c r="F70" s="430"/>
      <c r="G70" s="430"/>
      <c r="H70" s="430"/>
      <c r="I70" s="430"/>
      <c r="J70" s="430"/>
      <c r="K70" s="430"/>
      <c r="L70" s="415">
        <v>2390000</v>
      </c>
      <c r="M70" s="416">
        <v>2390000</v>
      </c>
      <c r="N70" s="308">
        <f t="shared" si="0"/>
        <v>2390000</v>
      </c>
      <c r="O70" s="92"/>
      <c r="P70" s="92"/>
      <c r="Q70" s="92"/>
      <c r="R70" s="92"/>
      <c r="S70" s="92"/>
      <c r="T70" s="92"/>
      <c r="U70" s="92"/>
      <c r="V70" s="92"/>
      <c r="W70" s="92"/>
      <c r="X70" s="92"/>
      <c r="Y70" s="92"/>
      <c r="Z70" s="92"/>
      <c r="AA70" s="92"/>
      <c r="AB70" s="92"/>
      <c r="AC70" s="92"/>
      <c r="AD70" s="92">
        <v>2390000</v>
      </c>
      <c r="AE70" s="92"/>
      <c r="AF70" s="92"/>
    </row>
    <row r="71" spans="1:32" x14ac:dyDescent="0.2">
      <c r="A71" s="105" t="s">
        <v>292</v>
      </c>
      <c r="B71" s="430" t="s">
        <v>293</v>
      </c>
      <c r="C71" s="430"/>
      <c r="D71" s="430"/>
      <c r="E71" s="430"/>
      <c r="F71" s="430"/>
      <c r="G71" s="430"/>
      <c r="H71" s="430"/>
      <c r="I71" s="430"/>
      <c r="J71" s="430"/>
      <c r="K71" s="430"/>
      <c r="L71" s="415">
        <v>0</v>
      </c>
      <c r="M71" s="416">
        <v>0</v>
      </c>
      <c r="N71" s="308">
        <f t="shared" si="0"/>
        <v>0</v>
      </c>
      <c r="O71" s="92"/>
      <c r="P71" s="92"/>
      <c r="Q71" s="92"/>
      <c r="R71" s="92"/>
      <c r="S71" s="92"/>
      <c r="T71" s="92"/>
      <c r="U71" s="92"/>
      <c r="V71" s="92"/>
      <c r="W71" s="92"/>
      <c r="X71" s="92"/>
      <c r="Y71" s="92"/>
      <c r="Z71" s="92"/>
      <c r="AA71" s="92"/>
      <c r="AB71" s="92"/>
      <c r="AC71" s="92"/>
      <c r="AD71" s="92"/>
      <c r="AE71" s="92"/>
      <c r="AF71" s="92"/>
    </row>
    <row r="72" spans="1:32" x14ac:dyDescent="0.2">
      <c r="A72" s="105" t="s">
        <v>294</v>
      </c>
      <c r="B72" s="430" t="s">
        <v>295</v>
      </c>
      <c r="C72" s="430"/>
      <c r="D72" s="430"/>
      <c r="E72" s="430"/>
      <c r="F72" s="430"/>
      <c r="G72" s="430"/>
      <c r="H72" s="430"/>
      <c r="I72" s="430"/>
      <c r="J72" s="430"/>
      <c r="K72" s="430"/>
      <c r="L72" s="415">
        <v>0</v>
      </c>
      <c r="M72" s="416">
        <v>0</v>
      </c>
      <c r="N72" s="308">
        <f t="shared" si="0"/>
        <v>0</v>
      </c>
      <c r="O72" s="92"/>
      <c r="P72" s="92"/>
      <c r="Q72" s="92"/>
      <c r="R72" s="92"/>
      <c r="S72" s="92"/>
      <c r="T72" s="92"/>
      <c r="U72" s="92"/>
      <c r="V72" s="92"/>
      <c r="W72" s="92"/>
      <c r="X72" s="92"/>
      <c r="Y72" s="92"/>
      <c r="Z72" s="92"/>
      <c r="AA72" s="92"/>
      <c r="AB72" s="92"/>
      <c r="AC72" s="92"/>
      <c r="AD72" s="92"/>
      <c r="AE72" s="92"/>
      <c r="AF72" s="92"/>
    </row>
    <row r="73" spans="1:32" x14ac:dyDescent="0.2">
      <c r="A73" s="105" t="s">
        <v>296</v>
      </c>
      <c r="B73" s="430" t="s">
        <v>297</v>
      </c>
      <c r="C73" s="430"/>
      <c r="D73" s="430"/>
      <c r="E73" s="430"/>
      <c r="F73" s="430"/>
      <c r="G73" s="430"/>
      <c r="H73" s="430"/>
      <c r="I73" s="430"/>
      <c r="J73" s="430"/>
      <c r="K73" s="430"/>
      <c r="L73" s="415">
        <v>0</v>
      </c>
      <c r="M73" s="416">
        <v>0</v>
      </c>
      <c r="N73" s="308">
        <f t="shared" si="0"/>
        <v>0</v>
      </c>
      <c r="O73" s="92"/>
      <c r="P73" s="92"/>
      <c r="Q73" s="92"/>
      <c r="R73" s="92"/>
      <c r="S73" s="92"/>
      <c r="T73" s="92"/>
      <c r="U73" s="92"/>
      <c r="V73" s="92"/>
      <c r="W73" s="92"/>
      <c r="X73" s="92"/>
      <c r="Y73" s="92"/>
      <c r="Z73" s="92"/>
      <c r="AA73" s="92"/>
      <c r="AB73" s="92"/>
      <c r="AC73" s="92"/>
      <c r="AD73" s="92"/>
      <c r="AE73" s="92"/>
      <c r="AF73" s="92"/>
    </row>
    <row r="74" spans="1:32" x14ac:dyDescent="0.2">
      <c r="A74" s="105" t="s">
        <v>298</v>
      </c>
      <c r="B74" s="430" t="s">
        <v>417</v>
      </c>
      <c r="C74" s="430"/>
      <c r="D74" s="430"/>
      <c r="E74" s="430"/>
      <c r="F74" s="430"/>
      <c r="G74" s="430"/>
      <c r="H74" s="430"/>
      <c r="I74" s="430"/>
      <c r="J74" s="430"/>
      <c r="K74" s="430"/>
      <c r="L74" s="415">
        <v>0</v>
      </c>
      <c r="M74" s="416">
        <v>0</v>
      </c>
      <c r="N74" s="308">
        <f t="shared" si="0"/>
        <v>0</v>
      </c>
      <c r="O74" s="92"/>
      <c r="P74" s="255"/>
      <c r="Q74" s="92"/>
      <c r="R74" s="92"/>
      <c r="S74" s="92"/>
      <c r="T74" s="92"/>
      <c r="U74" s="92"/>
      <c r="V74" s="92"/>
      <c r="W74" s="92"/>
      <c r="X74" s="92"/>
      <c r="Y74" s="92"/>
      <c r="Z74" s="92"/>
      <c r="AA74" s="92"/>
      <c r="AB74" s="92"/>
      <c r="AC74" s="92"/>
      <c r="AD74" s="92"/>
      <c r="AE74" s="92"/>
      <c r="AF74" s="92"/>
    </row>
    <row r="75" spans="1:32" x14ac:dyDescent="0.2">
      <c r="A75" s="105" t="s">
        <v>299</v>
      </c>
      <c r="B75" s="430" t="s">
        <v>300</v>
      </c>
      <c r="C75" s="430"/>
      <c r="D75" s="430"/>
      <c r="E75" s="430"/>
      <c r="F75" s="430"/>
      <c r="G75" s="430"/>
      <c r="H75" s="430"/>
      <c r="I75" s="430"/>
      <c r="J75" s="430"/>
      <c r="K75" s="430"/>
      <c r="L75" s="415">
        <v>2680000</v>
      </c>
      <c r="M75" s="416">
        <v>2680000</v>
      </c>
      <c r="N75" s="308">
        <f t="shared" si="0"/>
        <v>2680000</v>
      </c>
      <c r="O75" s="92"/>
      <c r="P75" s="92"/>
      <c r="Q75" s="92"/>
      <c r="R75" s="92"/>
      <c r="S75" s="92"/>
      <c r="T75" s="92"/>
      <c r="U75" s="92"/>
      <c r="V75" s="92">
        <v>2680000</v>
      </c>
      <c r="W75" s="92"/>
      <c r="X75" s="92"/>
      <c r="Y75" s="92"/>
      <c r="Z75" s="92"/>
      <c r="AA75" s="92"/>
      <c r="AB75" s="92"/>
      <c r="AC75" s="92"/>
      <c r="AD75" s="92"/>
      <c r="AE75" s="92"/>
      <c r="AF75" s="92"/>
    </row>
    <row r="76" spans="1:32" x14ac:dyDescent="0.2">
      <c r="A76" s="105" t="s">
        <v>301</v>
      </c>
      <c r="B76" s="430" t="s">
        <v>302</v>
      </c>
      <c r="C76" s="430"/>
      <c r="D76" s="430"/>
      <c r="E76" s="430"/>
      <c r="F76" s="430"/>
      <c r="G76" s="430"/>
      <c r="H76" s="430"/>
      <c r="I76" s="430"/>
      <c r="J76" s="430"/>
      <c r="K76" s="430"/>
      <c r="L76" s="415">
        <v>52444815</v>
      </c>
      <c r="M76" s="416">
        <v>52444815</v>
      </c>
      <c r="N76" s="308">
        <f>SUM(O76:AF76)</f>
        <v>113988758</v>
      </c>
      <c r="O76" s="92">
        <v>96179957</v>
      </c>
      <c r="P76" s="92"/>
      <c r="Q76" s="92"/>
      <c r="R76" s="92"/>
      <c r="S76" s="92"/>
      <c r="T76" s="92"/>
      <c r="U76" s="92"/>
      <c r="V76" s="92"/>
      <c r="W76" s="92"/>
      <c r="X76" s="92"/>
      <c r="Y76" s="92"/>
      <c r="Z76" s="92"/>
      <c r="AA76" s="92"/>
      <c r="AB76" s="92"/>
      <c r="AC76" s="92"/>
      <c r="AD76" s="92"/>
      <c r="AE76" s="92"/>
      <c r="AF76" s="92">
        <v>17808801</v>
      </c>
    </row>
    <row r="77" spans="1:32" x14ac:dyDescent="0.2">
      <c r="A77" s="106" t="s">
        <v>303</v>
      </c>
      <c r="B77" s="427" t="s">
        <v>304</v>
      </c>
      <c r="C77" s="427"/>
      <c r="D77" s="427"/>
      <c r="E77" s="427"/>
      <c r="F77" s="427"/>
      <c r="G77" s="427"/>
      <c r="H77" s="427"/>
      <c r="I77" s="427"/>
      <c r="J77" s="427"/>
      <c r="K77" s="427"/>
      <c r="L77" s="442">
        <v>57514815</v>
      </c>
      <c r="M77" s="443">
        <v>57514815</v>
      </c>
      <c r="N77" s="305">
        <f>SUM(O77:AF77)</f>
        <v>119070758</v>
      </c>
      <c r="O77" s="107">
        <f>SUM(O65:O76)</f>
        <v>96191957</v>
      </c>
      <c r="P77" s="107">
        <f t="shared" ref="P77:AD77" si="10">SUM(P65:P76)</f>
        <v>0</v>
      </c>
      <c r="Q77" s="107">
        <f>SUM(Q65:Q76)</f>
        <v>0</v>
      </c>
      <c r="R77" s="107">
        <f t="shared" si="10"/>
        <v>0</v>
      </c>
      <c r="S77" s="107">
        <f t="shared" si="10"/>
        <v>0</v>
      </c>
      <c r="T77" s="107">
        <f t="shared" si="10"/>
        <v>0</v>
      </c>
      <c r="U77" s="107">
        <f t="shared" si="10"/>
        <v>0</v>
      </c>
      <c r="V77" s="107">
        <f t="shared" si="10"/>
        <v>2680000</v>
      </c>
      <c r="W77" s="107">
        <f t="shared" si="10"/>
        <v>0</v>
      </c>
      <c r="X77" s="107">
        <f t="shared" si="10"/>
        <v>0</v>
      </c>
      <c r="Y77" s="107">
        <f t="shared" si="10"/>
        <v>0</v>
      </c>
      <c r="Z77" s="107">
        <f t="shared" si="10"/>
        <v>0</v>
      </c>
      <c r="AA77" s="107">
        <f t="shared" si="10"/>
        <v>0</v>
      </c>
      <c r="AB77" s="107">
        <f t="shared" si="10"/>
        <v>0</v>
      </c>
      <c r="AC77" s="107">
        <f t="shared" si="10"/>
        <v>0</v>
      </c>
      <c r="AD77" s="107">
        <f t="shared" si="10"/>
        <v>2390000</v>
      </c>
      <c r="AE77" s="107">
        <f>SUM(AE65:AE76)</f>
        <v>0</v>
      </c>
      <c r="AF77" s="107">
        <f>SUM(AF65:AF76)</f>
        <v>17808801</v>
      </c>
    </row>
    <row r="78" spans="1:32" ht="12.75" customHeight="1" x14ac:dyDescent="0.2">
      <c r="A78" s="380"/>
      <c r="B78" s="380"/>
      <c r="C78" s="110"/>
      <c r="D78" s="110"/>
      <c r="E78" s="110"/>
      <c r="F78" s="110"/>
      <c r="G78" s="110"/>
      <c r="H78" s="110"/>
      <c r="I78" s="110"/>
      <c r="J78" s="111"/>
      <c r="K78" s="380"/>
      <c r="L78" s="381"/>
      <c r="M78" s="381"/>
      <c r="N78" s="295"/>
      <c r="O78" s="398" t="s">
        <v>584</v>
      </c>
      <c r="P78" s="444" t="s">
        <v>595</v>
      </c>
      <c r="Q78" s="399" t="s">
        <v>596</v>
      </c>
      <c r="R78" s="398" t="s">
        <v>592</v>
      </c>
      <c r="S78" s="398" t="s">
        <v>593</v>
      </c>
      <c r="T78" s="398" t="s">
        <v>594</v>
      </c>
      <c r="U78" s="398" t="s">
        <v>597</v>
      </c>
      <c r="V78" s="398" t="s">
        <v>578</v>
      </c>
      <c r="W78" s="398" t="s">
        <v>586</v>
      </c>
      <c r="X78" s="398" t="s">
        <v>602</v>
      </c>
      <c r="Y78" s="398" t="s">
        <v>588</v>
      </c>
      <c r="Z78" s="408" t="s">
        <v>576</v>
      </c>
      <c r="AA78" s="398" t="s">
        <v>153</v>
      </c>
      <c r="AB78" s="398" t="s">
        <v>603</v>
      </c>
      <c r="AC78" s="398" t="s">
        <v>590</v>
      </c>
      <c r="AD78" s="398" t="s">
        <v>591</v>
      </c>
      <c r="AE78" s="398" t="s">
        <v>600</v>
      </c>
      <c r="AF78" s="398" t="s">
        <v>601</v>
      </c>
    </row>
    <row r="79" spans="1:32" x14ac:dyDescent="0.2">
      <c r="A79" s="110"/>
      <c r="B79" s="110"/>
      <c r="C79" s="110"/>
      <c r="D79" s="110"/>
      <c r="E79" s="110"/>
      <c r="F79" s="110"/>
      <c r="G79" s="110"/>
      <c r="H79" s="110"/>
      <c r="I79" s="110"/>
      <c r="J79" s="110"/>
      <c r="K79" s="380"/>
      <c r="L79" s="381"/>
      <c r="M79" s="381"/>
      <c r="N79" s="295"/>
      <c r="O79" s="398"/>
      <c r="P79" s="400"/>
      <c r="Q79" s="400"/>
      <c r="R79" s="398"/>
      <c r="S79" s="398"/>
      <c r="T79" s="398"/>
      <c r="U79" s="398"/>
      <c r="V79" s="398"/>
      <c r="W79" s="398"/>
      <c r="X79" s="398"/>
      <c r="Y79" s="398"/>
      <c r="Z79" s="398"/>
      <c r="AA79" s="398"/>
      <c r="AB79" s="398"/>
      <c r="AC79" s="398"/>
      <c r="AD79" s="398"/>
      <c r="AE79" s="398"/>
      <c r="AF79" s="398"/>
    </row>
    <row r="80" spans="1:32" x14ac:dyDescent="0.2">
      <c r="A80" s="110"/>
      <c r="B80" s="110"/>
      <c r="C80" s="110"/>
      <c r="D80" s="110"/>
      <c r="E80" s="110"/>
      <c r="F80" s="110"/>
      <c r="G80" s="110"/>
      <c r="H80" s="110"/>
      <c r="I80" s="110"/>
      <c r="J80" s="110"/>
      <c r="K80" s="110"/>
      <c r="L80" s="378"/>
      <c r="M80" s="379"/>
      <c r="N80" s="293"/>
      <c r="O80" s="398"/>
      <c r="P80" s="400"/>
      <c r="Q80" s="400"/>
      <c r="R80" s="398"/>
      <c r="S80" s="398"/>
      <c r="T80" s="398"/>
      <c r="U80" s="398"/>
      <c r="V80" s="398"/>
      <c r="W80" s="398"/>
      <c r="X80" s="398"/>
      <c r="Y80" s="398"/>
      <c r="Z80" s="398"/>
      <c r="AA80" s="398"/>
      <c r="AB80" s="398"/>
      <c r="AC80" s="398"/>
      <c r="AD80" s="398"/>
      <c r="AE80" s="398"/>
      <c r="AF80" s="398"/>
    </row>
    <row r="81" spans="1:32" x14ac:dyDescent="0.2">
      <c r="A81" s="110"/>
      <c r="B81" s="110"/>
      <c r="C81" s="110"/>
      <c r="D81" s="110"/>
      <c r="E81" s="110"/>
      <c r="F81" s="110"/>
      <c r="G81" s="110"/>
      <c r="H81" s="110"/>
      <c r="I81" s="110"/>
      <c r="J81" s="110"/>
      <c r="K81" s="110"/>
      <c r="L81" s="378"/>
      <c r="M81" s="379"/>
      <c r="N81" s="293"/>
      <c r="O81" s="398"/>
      <c r="P81" s="400"/>
      <c r="Q81" s="400"/>
      <c r="R81" s="398"/>
      <c r="S81" s="398"/>
      <c r="T81" s="398"/>
      <c r="U81" s="398"/>
      <c r="V81" s="398"/>
      <c r="W81" s="398"/>
      <c r="X81" s="398"/>
      <c r="Y81" s="398"/>
      <c r="Z81" s="398"/>
      <c r="AA81" s="398"/>
      <c r="AB81" s="398"/>
      <c r="AC81" s="398"/>
      <c r="AD81" s="398"/>
      <c r="AE81" s="398"/>
      <c r="AF81" s="398"/>
    </row>
    <row r="82" spans="1:32" x14ac:dyDescent="0.2">
      <c r="A82" s="110"/>
      <c r="B82" s="110"/>
      <c r="C82" s="110"/>
      <c r="D82" s="110"/>
      <c r="E82" s="110"/>
      <c r="F82" s="110"/>
      <c r="G82" s="110"/>
      <c r="H82" s="110"/>
      <c r="I82" s="110"/>
      <c r="J82" s="110"/>
      <c r="K82" s="110"/>
      <c r="L82" s="378"/>
      <c r="M82" s="379"/>
      <c r="N82" s="293"/>
      <c r="O82" s="398"/>
      <c r="P82" s="400"/>
      <c r="Q82" s="400"/>
      <c r="R82" s="398"/>
      <c r="S82" s="398"/>
      <c r="T82" s="398"/>
      <c r="U82" s="398"/>
      <c r="V82" s="398"/>
      <c r="W82" s="398"/>
      <c r="X82" s="398"/>
      <c r="Y82" s="398"/>
      <c r="Z82" s="398"/>
      <c r="AA82" s="398"/>
      <c r="AB82" s="398"/>
      <c r="AC82" s="398"/>
      <c r="AD82" s="398"/>
      <c r="AE82" s="398"/>
      <c r="AF82" s="398"/>
    </row>
    <row r="83" spans="1:32" x14ac:dyDescent="0.2">
      <c r="A83" s="110"/>
      <c r="B83" s="110"/>
      <c r="C83" s="110"/>
      <c r="D83" s="110"/>
      <c r="E83" s="110"/>
      <c r="F83" s="110"/>
      <c r="G83" s="110"/>
      <c r="H83" s="110"/>
      <c r="I83" s="110"/>
      <c r="J83" s="110"/>
      <c r="K83" s="110"/>
      <c r="L83" s="378"/>
      <c r="M83" s="379"/>
      <c r="N83" s="293"/>
      <c r="O83" s="398"/>
      <c r="P83" s="400"/>
      <c r="Q83" s="400"/>
      <c r="R83" s="398"/>
      <c r="S83" s="398"/>
      <c r="T83" s="398"/>
      <c r="U83" s="398"/>
      <c r="V83" s="398"/>
      <c r="W83" s="398"/>
      <c r="X83" s="398"/>
      <c r="Y83" s="398"/>
      <c r="Z83" s="398"/>
      <c r="AA83" s="398"/>
      <c r="AB83" s="398"/>
      <c r="AC83" s="398"/>
      <c r="AD83" s="398"/>
      <c r="AE83" s="398"/>
      <c r="AF83" s="398"/>
    </row>
    <row r="84" spans="1:32" x14ac:dyDescent="0.2">
      <c r="A84" s="111"/>
      <c r="B84" s="111"/>
      <c r="C84" s="111"/>
      <c r="D84" s="111"/>
      <c r="E84" s="111"/>
      <c r="F84" s="111"/>
      <c r="G84" s="111"/>
      <c r="H84" s="111"/>
      <c r="I84" s="111"/>
      <c r="J84" s="111"/>
      <c r="K84" s="111"/>
      <c r="L84" s="376"/>
      <c r="M84" s="377"/>
      <c r="N84" s="294"/>
      <c r="O84" s="398"/>
      <c r="P84" s="401"/>
      <c r="Q84" s="401"/>
      <c r="R84" s="398"/>
      <c r="S84" s="398"/>
      <c r="T84" s="398"/>
      <c r="U84" s="398"/>
      <c r="V84" s="398"/>
      <c r="W84" s="398"/>
      <c r="X84" s="398"/>
      <c r="Y84" s="398"/>
      <c r="Z84" s="398"/>
      <c r="AA84" s="398"/>
      <c r="AB84" s="398"/>
      <c r="AC84" s="398"/>
      <c r="AD84" s="398"/>
      <c r="AE84" s="398"/>
      <c r="AF84" s="398"/>
    </row>
    <row r="85" spans="1:32" x14ac:dyDescent="0.2">
      <c r="A85" s="433" t="s">
        <v>155</v>
      </c>
      <c r="B85" s="434"/>
      <c r="C85" s="434"/>
      <c r="D85" s="434"/>
      <c r="E85" s="434"/>
      <c r="F85" s="434"/>
      <c r="G85" s="434"/>
      <c r="H85" s="434"/>
      <c r="I85" s="434"/>
      <c r="J85" s="435"/>
      <c r="K85" s="435"/>
      <c r="L85" s="436"/>
      <c r="M85" s="436"/>
      <c r="N85" s="303"/>
      <c r="O85" s="112"/>
      <c r="P85" s="112"/>
      <c r="Q85" s="112"/>
      <c r="R85" s="112"/>
      <c r="S85" s="112"/>
      <c r="T85" s="112"/>
      <c r="U85" s="112"/>
      <c r="V85" s="112"/>
      <c r="W85" s="112"/>
      <c r="X85" s="112"/>
      <c r="Y85" s="112"/>
      <c r="Z85" s="112"/>
      <c r="AA85" s="112"/>
      <c r="AB85" s="112"/>
      <c r="AC85" s="112"/>
      <c r="AD85" s="112"/>
      <c r="AE85" s="112"/>
      <c r="AF85" s="112"/>
    </row>
    <row r="86" spans="1:32" x14ac:dyDescent="0.2">
      <c r="A86" s="113"/>
      <c r="B86" s="437" t="s">
        <v>44</v>
      </c>
      <c r="C86" s="437"/>
      <c r="D86" s="437"/>
      <c r="E86" s="437"/>
      <c r="F86" s="437"/>
      <c r="G86" s="437"/>
      <c r="H86" s="437"/>
      <c r="I86" s="438"/>
      <c r="J86" s="438"/>
      <c r="K86" s="438"/>
      <c r="L86" s="439" t="s">
        <v>611</v>
      </c>
      <c r="M86" s="440"/>
      <c r="N86" s="297" t="s">
        <v>613</v>
      </c>
      <c r="O86" s="102"/>
      <c r="P86" s="102"/>
      <c r="Q86" s="102"/>
      <c r="R86" s="102"/>
      <c r="S86" s="102"/>
      <c r="T86" s="102"/>
      <c r="U86" s="102"/>
      <c r="V86" s="102"/>
      <c r="W86" s="102"/>
      <c r="X86" s="102"/>
      <c r="Y86" s="102"/>
      <c r="Z86" s="102"/>
      <c r="AA86" s="102"/>
      <c r="AB86" s="102"/>
      <c r="AC86" s="102"/>
      <c r="AD86" s="102"/>
      <c r="AE86" s="102"/>
      <c r="AF86" s="102"/>
    </row>
    <row r="87" spans="1:32" x14ac:dyDescent="0.2">
      <c r="A87" s="114"/>
      <c r="B87" s="437" t="s">
        <v>156</v>
      </c>
      <c r="C87" s="438"/>
      <c r="D87" s="438"/>
      <c r="E87" s="438"/>
      <c r="F87" s="438"/>
      <c r="G87" s="438"/>
      <c r="H87" s="438"/>
      <c r="I87" s="438"/>
      <c r="J87" s="438"/>
      <c r="K87" s="438"/>
      <c r="L87" s="437" t="s">
        <v>157</v>
      </c>
      <c r="M87" s="441"/>
      <c r="N87" s="304" t="s">
        <v>47</v>
      </c>
      <c r="O87" s="104" t="s">
        <v>158</v>
      </c>
      <c r="P87" s="104" t="s">
        <v>159</v>
      </c>
      <c r="Q87" s="104" t="s">
        <v>160</v>
      </c>
      <c r="R87" s="104" t="s">
        <v>161</v>
      </c>
      <c r="S87" s="104" t="s">
        <v>162</v>
      </c>
      <c r="T87" s="104" t="s">
        <v>163</v>
      </c>
      <c r="U87" s="104" t="s">
        <v>164</v>
      </c>
      <c r="V87" s="104" t="s">
        <v>165</v>
      </c>
      <c r="W87" s="104" t="s">
        <v>166</v>
      </c>
      <c r="X87" s="104" t="s">
        <v>167</v>
      </c>
      <c r="Y87" s="104" t="s">
        <v>305</v>
      </c>
      <c r="Z87" s="104" t="s">
        <v>169</v>
      </c>
      <c r="AA87" s="104" t="s">
        <v>170</v>
      </c>
      <c r="AB87" s="104" t="s">
        <v>171</v>
      </c>
      <c r="AC87" s="104" t="s">
        <v>172</v>
      </c>
      <c r="AD87" s="104" t="s">
        <v>173</v>
      </c>
      <c r="AE87" s="104" t="s">
        <v>173</v>
      </c>
      <c r="AF87" s="104" t="s">
        <v>173</v>
      </c>
    </row>
    <row r="88" spans="1:32" x14ac:dyDescent="0.2">
      <c r="A88" s="105" t="s">
        <v>306</v>
      </c>
      <c r="B88" s="430" t="s">
        <v>307</v>
      </c>
      <c r="C88" s="430"/>
      <c r="D88" s="430"/>
      <c r="E88" s="430"/>
      <c r="F88" s="430"/>
      <c r="G88" s="430"/>
      <c r="H88" s="430"/>
      <c r="I88" s="430"/>
      <c r="J88" s="430"/>
      <c r="K88" s="430"/>
      <c r="L88" s="431"/>
      <c r="M88" s="432"/>
      <c r="N88" s="296"/>
      <c r="O88" s="92"/>
      <c r="P88" s="92"/>
      <c r="Q88" s="92"/>
      <c r="R88" s="115"/>
      <c r="S88" s="92"/>
      <c r="T88" s="92"/>
      <c r="U88" s="92"/>
      <c r="V88" s="92"/>
      <c r="W88" s="92"/>
      <c r="X88" s="92"/>
      <c r="Y88" s="92"/>
      <c r="Z88" s="92"/>
      <c r="AA88" s="92"/>
      <c r="AB88" s="92"/>
      <c r="AC88" s="92"/>
      <c r="AD88" s="92"/>
      <c r="AE88" s="92"/>
      <c r="AF88" s="92"/>
    </row>
    <row r="89" spans="1:32" x14ac:dyDescent="0.2">
      <c r="A89" s="105" t="s">
        <v>308</v>
      </c>
      <c r="B89" s="430" t="s">
        <v>309</v>
      </c>
      <c r="C89" s="430"/>
      <c r="D89" s="430"/>
      <c r="E89" s="430"/>
      <c r="F89" s="430"/>
      <c r="G89" s="430"/>
      <c r="H89" s="430"/>
      <c r="I89" s="430"/>
      <c r="J89" s="430"/>
      <c r="K89" s="430"/>
      <c r="L89" s="431">
        <v>10000000</v>
      </c>
      <c r="M89" s="432">
        <v>10000000</v>
      </c>
      <c r="N89" s="308">
        <f t="shared" ref="N89:N110" si="11">SUM(O89:AF89)</f>
        <v>10000000</v>
      </c>
      <c r="O89" s="92"/>
      <c r="P89" s="92"/>
      <c r="Q89" s="92"/>
      <c r="R89" s="92">
        <v>10000000</v>
      </c>
      <c r="S89" s="92"/>
      <c r="T89" s="92"/>
      <c r="U89" s="92"/>
      <c r="V89" s="92"/>
      <c r="W89" s="92"/>
      <c r="X89" s="92"/>
      <c r="Y89" s="92"/>
      <c r="Z89" s="92"/>
      <c r="AA89" s="92"/>
      <c r="AB89" s="92"/>
      <c r="AC89" s="92"/>
      <c r="AD89" s="92"/>
      <c r="AE89" s="92"/>
      <c r="AF89" s="92"/>
    </row>
    <row r="90" spans="1:32" x14ac:dyDescent="0.2">
      <c r="A90" s="105" t="s">
        <v>310</v>
      </c>
      <c r="B90" s="430" t="s">
        <v>311</v>
      </c>
      <c r="C90" s="430"/>
      <c r="D90" s="430"/>
      <c r="E90" s="430"/>
      <c r="F90" s="430"/>
      <c r="G90" s="430"/>
      <c r="H90" s="430"/>
      <c r="I90" s="430"/>
      <c r="J90" s="430"/>
      <c r="K90" s="430"/>
      <c r="L90" s="431">
        <v>502000</v>
      </c>
      <c r="M90" s="432">
        <v>502000</v>
      </c>
      <c r="N90" s="308">
        <f t="shared" si="11"/>
        <v>502000</v>
      </c>
      <c r="O90" s="92">
        <v>502000</v>
      </c>
      <c r="P90" s="92"/>
      <c r="Q90" s="92"/>
      <c r="R90" s="92"/>
      <c r="S90" s="92"/>
      <c r="T90" s="92"/>
      <c r="U90" s="92"/>
      <c r="V90" s="92"/>
      <c r="W90" s="92"/>
      <c r="X90" s="92"/>
      <c r="Y90" s="92"/>
      <c r="Z90" s="92"/>
      <c r="AA90" s="92"/>
      <c r="AB90" s="92"/>
      <c r="AC90" s="92"/>
      <c r="AD90" s="92"/>
      <c r="AE90" s="92"/>
      <c r="AF90" s="92"/>
    </row>
    <row r="91" spans="1:32" x14ac:dyDescent="0.2">
      <c r="A91" s="105" t="s">
        <v>312</v>
      </c>
      <c r="B91" s="430" t="s">
        <v>313</v>
      </c>
      <c r="C91" s="430"/>
      <c r="D91" s="430"/>
      <c r="E91" s="430"/>
      <c r="F91" s="430"/>
      <c r="G91" s="430"/>
      <c r="H91" s="430"/>
      <c r="I91" s="430"/>
      <c r="J91" s="430"/>
      <c r="K91" s="430"/>
      <c r="L91" s="431">
        <v>15588700</v>
      </c>
      <c r="M91" s="432">
        <v>15588700</v>
      </c>
      <c r="N91" s="308">
        <f t="shared" si="11"/>
        <v>15588700</v>
      </c>
      <c r="O91" s="92"/>
      <c r="P91" s="92">
        <v>2362000</v>
      </c>
      <c r="Q91" s="92">
        <v>8109000</v>
      </c>
      <c r="R91" s="92">
        <v>1574000</v>
      </c>
      <c r="S91" s="92"/>
      <c r="T91" s="92"/>
      <c r="U91" s="92">
        <v>1970000</v>
      </c>
      <c r="V91" s="92">
        <v>1180000</v>
      </c>
      <c r="W91" s="92"/>
      <c r="X91" s="92"/>
      <c r="Y91" s="92"/>
      <c r="Z91" s="92"/>
      <c r="AA91" s="92"/>
      <c r="AB91" s="92"/>
      <c r="AC91" s="92"/>
      <c r="AD91" s="92"/>
      <c r="AE91" s="92">
        <v>393700</v>
      </c>
      <c r="AF91" s="92"/>
    </row>
    <row r="92" spans="1:32" x14ac:dyDescent="0.2">
      <c r="A92" s="105" t="s">
        <v>314</v>
      </c>
      <c r="B92" s="430" t="s">
        <v>315</v>
      </c>
      <c r="C92" s="430"/>
      <c r="D92" s="430"/>
      <c r="E92" s="430"/>
      <c r="F92" s="430"/>
      <c r="G92" s="430"/>
      <c r="H92" s="430"/>
      <c r="I92" s="430"/>
      <c r="J92" s="430"/>
      <c r="K92" s="430"/>
      <c r="L92" s="431">
        <v>0</v>
      </c>
      <c r="M92" s="432">
        <v>0</v>
      </c>
      <c r="N92" s="308">
        <f t="shared" si="11"/>
        <v>0</v>
      </c>
      <c r="O92" s="92"/>
      <c r="P92" s="92"/>
      <c r="Q92" s="92"/>
      <c r="R92" s="92"/>
      <c r="S92" s="92"/>
      <c r="T92" s="92"/>
      <c r="U92" s="92"/>
      <c r="V92" s="92"/>
      <c r="W92" s="92"/>
      <c r="X92" s="92"/>
      <c r="Y92" s="92"/>
      <c r="Z92" s="92"/>
      <c r="AA92" s="92"/>
      <c r="AB92" s="92"/>
      <c r="AC92" s="92"/>
      <c r="AD92" s="92"/>
      <c r="AE92" s="92"/>
      <c r="AF92" s="92"/>
    </row>
    <row r="93" spans="1:32" x14ac:dyDescent="0.2">
      <c r="A93" s="105" t="s">
        <v>316</v>
      </c>
      <c r="B93" s="430" t="s">
        <v>317</v>
      </c>
      <c r="C93" s="430"/>
      <c r="D93" s="430"/>
      <c r="E93" s="430"/>
      <c r="F93" s="430"/>
      <c r="G93" s="430"/>
      <c r="H93" s="430"/>
      <c r="I93" s="430"/>
      <c r="J93" s="430"/>
      <c r="K93" s="430"/>
      <c r="L93" s="431">
        <v>0</v>
      </c>
      <c r="M93" s="432">
        <v>0</v>
      </c>
      <c r="N93" s="308">
        <f t="shared" si="11"/>
        <v>0</v>
      </c>
      <c r="O93" s="92"/>
      <c r="P93" s="92"/>
      <c r="Q93" s="92"/>
      <c r="R93" s="92"/>
      <c r="S93" s="92"/>
      <c r="T93" s="92"/>
      <c r="U93" s="92"/>
      <c r="V93" s="92"/>
      <c r="W93" s="92"/>
      <c r="X93" s="92"/>
      <c r="Y93" s="92"/>
      <c r="Z93" s="92"/>
      <c r="AA93" s="92"/>
      <c r="AB93" s="92"/>
      <c r="AC93" s="92"/>
      <c r="AD93" s="92"/>
      <c r="AE93" s="92"/>
      <c r="AF93" s="92"/>
    </row>
    <row r="94" spans="1:32" x14ac:dyDescent="0.2">
      <c r="A94" s="105" t="s">
        <v>318</v>
      </c>
      <c r="B94" s="430" t="s">
        <v>319</v>
      </c>
      <c r="C94" s="430"/>
      <c r="D94" s="430"/>
      <c r="E94" s="430"/>
      <c r="F94" s="430"/>
      <c r="G94" s="430"/>
      <c r="H94" s="430"/>
      <c r="I94" s="430"/>
      <c r="J94" s="430"/>
      <c r="K94" s="430"/>
      <c r="L94" s="431">
        <v>4347300</v>
      </c>
      <c r="M94" s="432">
        <v>4347300</v>
      </c>
      <c r="N94" s="308">
        <f t="shared" si="11"/>
        <v>4347300</v>
      </c>
      <c r="O94" s="92">
        <v>136000</v>
      </c>
      <c r="P94" s="92">
        <v>638000</v>
      </c>
      <c r="Q94" s="92">
        <v>2191000</v>
      </c>
      <c r="R94" s="92">
        <v>426000</v>
      </c>
      <c r="S94" s="92"/>
      <c r="T94" s="92"/>
      <c r="U94" s="92">
        <v>530000</v>
      </c>
      <c r="V94" s="92">
        <v>320000</v>
      </c>
      <c r="W94" s="92"/>
      <c r="X94" s="92"/>
      <c r="Y94" s="92"/>
      <c r="Z94" s="92"/>
      <c r="AA94" s="92"/>
      <c r="AB94" s="92"/>
      <c r="AC94" s="92"/>
      <c r="AD94" s="92"/>
      <c r="AE94" s="92">
        <v>106300</v>
      </c>
      <c r="AF94" s="92"/>
    </row>
    <row r="95" spans="1:32" x14ac:dyDescent="0.2">
      <c r="A95" s="106" t="s">
        <v>320</v>
      </c>
      <c r="B95" s="427" t="s">
        <v>321</v>
      </c>
      <c r="C95" s="427"/>
      <c r="D95" s="427"/>
      <c r="E95" s="427"/>
      <c r="F95" s="427"/>
      <c r="G95" s="427"/>
      <c r="H95" s="427"/>
      <c r="I95" s="427"/>
      <c r="J95" s="427"/>
      <c r="K95" s="427"/>
      <c r="L95" s="428">
        <v>30438000</v>
      </c>
      <c r="M95" s="429">
        <v>30438000</v>
      </c>
      <c r="N95" s="305">
        <f t="shared" si="11"/>
        <v>30438000</v>
      </c>
      <c r="O95" s="107">
        <f>SUM(O88:O94)</f>
        <v>638000</v>
      </c>
      <c r="P95" s="107">
        <f t="shared" ref="P95:AD95" si="12">SUM(P88:P94)</f>
        <v>3000000</v>
      </c>
      <c r="Q95" s="107">
        <f>SUM(Q88:Q94)</f>
        <v>10300000</v>
      </c>
      <c r="R95" s="107">
        <f t="shared" si="12"/>
        <v>12000000</v>
      </c>
      <c r="S95" s="107">
        <f t="shared" si="12"/>
        <v>0</v>
      </c>
      <c r="T95" s="107">
        <f t="shared" si="12"/>
        <v>0</v>
      </c>
      <c r="U95" s="107">
        <f t="shared" si="12"/>
        <v>2500000</v>
      </c>
      <c r="V95" s="107">
        <f t="shared" si="12"/>
        <v>1500000</v>
      </c>
      <c r="W95" s="107">
        <f t="shared" si="12"/>
        <v>0</v>
      </c>
      <c r="X95" s="107">
        <f t="shared" si="12"/>
        <v>0</v>
      </c>
      <c r="Y95" s="107">
        <f t="shared" si="12"/>
        <v>0</v>
      </c>
      <c r="Z95" s="107">
        <f t="shared" si="12"/>
        <v>0</v>
      </c>
      <c r="AA95" s="107">
        <f t="shared" si="12"/>
        <v>0</v>
      </c>
      <c r="AB95" s="107">
        <f t="shared" si="12"/>
        <v>0</v>
      </c>
      <c r="AC95" s="107">
        <f t="shared" si="12"/>
        <v>0</v>
      </c>
      <c r="AD95" s="107">
        <f t="shared" si="12"/>
        <v>0</v>
      </c>
      <c r="AE95" s="107">
        <f>SUM(AE88:AE94)</f>
        <v>500000</v>
      </c>
      <c r="AF95" s="107">
        <f>SUM(AF88:AF94)</f>
        <v>0</v>
      </c>
    </row>
    <row r="96" spans="1:32" x14ac:dyDescent="0.2">
      <c r="A96" s="105" t="s">
        <v>322</v>
      </c>
      <c r="B96" s="430" t="s">
        <v>323</v>
      </c>
      <c r="C96" s="430"/>
      <c r="D96" s="430"/>
      <c r="E96" s="430"/>
      <c r="F96" s="430"/>
      <c r="G96" s="430"/>
      <c r="H96" s="430"/>
      <c r="I96" s="430"/>
      <c r="J96" s="430"/>
      <c r="K96" s="430"/>
      <c r="L96" s="431">
        <v>406097957</v>
      </c>
      <c r="M96" s="432">
        <v>406097957</v>
      </c>
      <c r="N96" s="308">
        <f t="shared" si="11"/>
        <v>461749170</v>
      </c>
      <c r="O96" s="92"/>
      <c r="P96" s="92"/>
      <c r="Q96" s="92">
        <v>95792213</v>
      </c>
      <c r="R96" s="92">
        <v>25197000</v>
      </c>
      <c r="S96" s="92"/>
      <c r="T96" s="92"/>
      <c r="U96" s="92">
        <v>31496000</v>
      </c>
      <c r="V96" s="92"/>
      <c r="W96" s="92"/>
      <c r="X96" s="92"/>
      <c r="Y96" s="92"/>
      <c r="Z96" s="92">
        <v>296677072</v>
      </c>
      <c r="AA96" s="92"/>
      <c r="AB96" s="92">
        <v>12586885</v>
      </c>
      <c r="AC96" s="92"/>
      <c r="AD96" s="92"/>
      <c r="AE96" s="92"/>
      <c r="AF96" s="92"/>
    </row>
    <row r="97" spans="1:32" x14ac:dyDescent="0.2">
      <c r="A97" s="105" t="s">
        <v>324</v>
      </c>
      <c r="B97" s="430" t="s">
        <v>325</v>
      </c>
      <c r="C97" s="430"/>
      <c r="D97" s="430"/>
      <c r="E97" s="430"/>
      <c r="F97" s="430"/>
      <c r="G97" s="430"/>
      <c r="H97" s="430"/>
      <c r="I97" s="430"/>
      <c r="J97" s="430"/>
      <c r="K97" s="430"/>
      <c r="L97" s="431">
        <v>0</v>
      </c>
      <c r="M97" s="432">
        <v>0</v>
      </c>
      <c r="N97" s="308">
        <f t="shared" si="11"/>
        <v>0</v>
      </c>
      <c r="O97" s="92"/>
      <c r="P97" s="92"/>
      <c r="Q97" s="92"/>
      <c r="R97" s="92"/>
      <c r="S97" s="92"/>
      <c r="T97" s="92"/>
      <c r="U97" s="92"/>
      <c r="V97" s="92"/>
      <c r="W97" s="92"/>
      <c r="X97" s="92"/>
      <c r="Y97" s="92"/>
      <c r="Z97" s="92"/>
      <c r="AA97" s="92"/>
      <c r="AB97" s="92"/>
      <c r="AC97" s="92"/>
      <c r="AD97" s="92"/>
      <c r="AE97" s="92"/>
      <c r="AF97" s="92"/>
    </row>
    <row r="98" spans="1:32" x14ac:dyDescent="0.2">
      <c r="A98" s="105" t="s">
        <v>326</v>
      </c>
      <c r="B98" s="430" t="s">
        <v>327</v>
      </c>
      <c r="C98" s="430"/>
      <c r="D98" s="430"/>
      <c r="E98" s="430"/>
      <c r="F98" s="430"/>
      <c r="G98" s="430"/>
      <c r="H98" s="430"/>
      <c r="I98" s="430"/>
      <c r="J98" s="430"/>
      <c r="K98" s="430"/>
      <c r="L98" s="431">
        <v>2360000</v>
      </c>
      <c r="M98" s="432">
        <v>2360000</v>
      </c>
      <c r="N98" s="308">
        <f t="shared" si="11"/>
        <v>2360000</v>
      </c>
      <c r="O98" s="92"/>
      <c r="P98" s="92"/>
      <c r="Q98" s="92"/>
      <c r="R98" s="92"/>
      <c r="S98" s="92"/>
      <c r="T98" s="92"/>
      <c r="U98" s="92">
        <v>2360000</v>
      </c>
      <c r="V98" s="92"/>
      <c r="W98" s="92"/>
      <c r="X98" s="92"/>
      <c r="Y98" s="92"/>
      <c r="Z98" s="92"/>
      <c r="AA98" s="92"/>
      <c r="AB98" s="92"/>
      <c r="AC98" s="92"/>
      <c r="AD98" s="92"/>
      <c r="AE98" s="92"/>
      <c r="AF98" s="92"/>
    </row>
    <row r="99" spans="1:32" x14ac:dyDescent="0.2">
      <c r="A99" s="105" t="s">
        <v>328</v>
      </c>
      <c r="B99" s="430" t="s">
        <v>329</v>
      </c>
      <c r="C99" s="430"/>
      <c r="D99" s="430"/>
      <c r="E99" s="430"/>
      <c r="F99" s="430"/>
      <c r="G99" s="430"/>
      <c r="H99" s="430"/>
      <c r="I99" s="430"/>
      <c r="J99" s="430"/>
      <c r="K99" s="430"/>
      <c r="L99" s="431">
        <v>39332023</v>
      </c>
      <c r="M99" s="432">
        <v>39332023</v>
      </c>
      <c r="N99" s="308">
        <f t="shared" si="11"/>
        <v>42968548</v>
      </c>
      <c r="O99" s="92"/>
      <c r="P99" s="92"/>
      <c r="Q99" s="92">
        <v>14477525</v>
      </c>
      <c r="R99" s="92">
        <v>6803000</v>
      </c>
      <c r="S99" s="92"/>
      <c r="T99" s="92"/>
      <c r="U99" s="92">
        <v>9144000</v>
      </c>
      <c r="V99" s="92"/>
      <c r="W99" s="92"/>
      <c r="X99" s="92"/>
      <c r="Y99" s="92"/>
      <c r="Z99" s="92">
        <v>9145563</v>
      </c>
      <c r="AA99" s="92"/>
      <c r="AB99" s="92">
        <v>3398460</v>
      </c>
      <c r="AC99" s="92"/>
      <c r="AD99" s="92"/>
      <c r="AE99" s="92"/>
      <c r="AF99" s="92"/>
    </row>
    <row r="100" spans="1:32" x14ac:dyDescent="0.2">
      <c r="A100" s="106" t="s">
        <v>330</v>
      </c>
      <c r="B100" s="427" t="s">
        <v>331</v>
      </c>
      <c r="C100" s="427"/>
      <c r="D100" s="427"/>
      <c r="E100" s="427"/>
      <c r="F100" s="427"/>
      <c r="G100" s="427"/>
      <c r="H100" s="427"/>
      <c r="I100" s="427"/>
      <c r="J100" s="427"/>
      <c r="K100" s="427"/>
      <c r="L100" s="428">
        <v>447789980</v>
      </c>
      <c r="M100" s="429">
        <v>447789980</v>
      </c>
      <c r="N100" s="305">
        <f t="shared" si="11"/>
        <v>507077718</v>
      </c>
      <c r="O100" s="107">
        <f>SUM(O96:O99)</f>
        <v>0</v>
      </c>
      <c r="P100" s="107">
        <f t="shared" ref="P100:AD100" si="13">SUM(P96:P99)</f>
        <v>0</v>
      </c>
      <c r="Q100" s="107">
        <f t="shared" si="13"/>
        <v>110269738</v>
      </c>
      <c r="R100" s="107">
        <f t="shared" si="13"/>
        <v>32000000</v>
      </c>
      <c r="S100" s="107">
        <f t="shared" si="13"/>
        <v>0</v>
      </c>
      <c r="T100" s="107">
        <f t="shared" si="13"/>
        <v>0</v>
      </c>
      <c r="U100" s="107">
        <f t="shared" si="13"/>
        <v>43000000</v>
      </c>
      <c r="V100" s="107">
        <f t="shared" si="13"/>
        <v>0</v>
      </c>
      <c r="W100" s="107">
        <f t="shared" si="13"/>
        <v>0</v>
      </c>
      <c r="X100" s="107">
        <f t="shared" si="13"/>
        <v>0</v>
      </c>
      <c r="Y100" s="107">
        <f t="shared" si="13"/>
        <v>0</v>
      </c>
      <c r="Z100" s="107">
        <f t="shared" si="13"/>
        <v>305822635</v>
      </c>
      <c r="AA100" s="107">
        <f t="shared" si="13"/>
        <v>0</v>
      </c>
      <c r="AB100" s="107">
        <f t="shared" si="13"/>
        <v>15985345</v>
      </c>
      <c r="AC100" s="107">
        <f t="shared" si="13"/>
        <v>0</v>
      </c>
      <c r="AD100" s="107">
        <f t="shared" si="13"/>
        <v>0</v>
      </c>
      <c r="AE100" s="107">
        <f>SUM(AE96:AE99)</f>
        <v>0</v>
      </c>
      <c r="AF100" s="107">
        <f>SUM(AF96:AF99)</f>
        <v>0</v>
      </c>
    </row>
    <row r="101" spans="1:32" x14ac:dyDescent="0.2">
      <c r="A101" s="105" t="s">
        <v>332</v>
      </c>
      <c r="B101" s="430" t="s">
        <v>333</v>
      </c>
      <c r="C101" s="430"/>
      <c r="D101" s="430"/>
      <c r="E101" s="430"/>
      <c r="F101" s="430"/>
      <c r="G101" s="430"/>
      <c r="H101" s="430"/>
      <c r="I101" s="430"/>
      <c r="J101" s="430"/>
      <c r="K101" s="430"/>
      <c r="L101" s="431">
        <v>0</v>
      </c>
      <c r="M101" s="432">
        <v>0</v>
      </c>
      <c r="N101" s="308">
        <f t="shared" si="11"/>
        <v>0</v>
      </c>
      <c r="O101" s="92"/>
      <c r="P101" s="92"/>
      <c r="Q101" s="92"/>
      <c r="R101" s="92"/>
      <c r="S101" s="92"/>
      <c r="T101" s="92"/>
      <c r="U101" s="92"/>
      <c r="V101" s="92"/>
      <c r="W101" s="92"/>
      <c r="X101" s="92"/>
      <c r="Y101" s="92"/>
      <c r="Z101" s="92"/>
      <c r="AA101" s="92"/>
      <c r="AB101" s="92"/>
      <c r="AC101" s="92"/>
      <c r="AD101" s="92"/>
      <c r="AE101" s="92"/>
      <c r="AF101" s="92"/>
    </row>
    <row r="102" spans="1:32" x14ac:dyDescent="0.2">
      <c r="A102" s="105" t="s">
        <v>334</v>
      </c>
      <c r="B102" s="430" t="s">
        <v>335</v>
      </c>
      <c r="C102" s="430"/>
      <c r="D102" s="430"/>
      <c r="E102" s="430"/>
      <c r="F102" s="430"/>
      <c r="G102" s="430"/>
      <c r="H102" s="430"/>
      <c r="I102" s="430"/>
      <c r="J102" s="430"/>
      <c r="K102" s="430"/>
      <c r="L102" s="431">
        <v>0</v>
      </c>
      <c r="M102" s="432">
        <v>0</v>
      </c>
      <c r="N102" s="308">
        <f t="shared" si="11"/>
        <v>0</v>
      </c>
      <c r="O102" s="92"/>
      <c r="P102" s="92"/>
      <c r="Q102" s="92"/>
      <c r="R102" s="92"/>
      <c r="S102" s="92"/>
      <c r="T102" s="92"/>
      <c r="U102" s="92"/>
      <c r="V102" s="92"/>
      <c r="W102" s="92"/>
      <c r="X102" s="92"/>
      <c r="Y102" s="92"/>
      <c r="Z102" s="92"/>
      <c r="AA102" s="92"/>
      <c r="AB102" s="92"/>
      <c r="AC102" s="92"/>
      <c r="AD102" s="92"/>
      <c r="AE102" s="92"/>
      <c r="AF102" s="92"/>
    </row>
    <row r="103" spans="1:32" x14ac:dyDescent="0.2">
      <c r="A103" s="105" t="s">
        <v>336</v>
      </c>
      <c r="B103" s="430" t="s">
        <v>337</v>
      </c>
      <c r="C103" s="430"/>
      <c r="D103" s="430"/>
      <c r="E103" s="430"/>
      <c r="F103" s="430"/>
      <c r="G103" s="430"/>
      <c r="H103" s="430"/>
      <c r="I103" s="430"/>
      <c r="J103" s="430"/>
      <c r="K103" s="430"/>
      <c r="L103" s="431">
        <v>0</v>
      </c>
      <c r="M103" s="432">
        <v>0</v>
      </c>
      <c r="N103" s="308">
        <f t="shared" si="11"/>
        <v>0</v>
      </c>
      <c r="O103" s="92"/>
      <c r="P103" s="92"/>
      <c r="Q103" s="92"/>
      <c r="R103" s="92"/>
      <c r="S103" s="92"/>
      <c r="T103" s="92"/>
      <c r="U103" s="92"/>
      <c r="V103" s="92"/>
      <c r="W103" s="92"/>
      <c r="X103" s="92"/>
      <c r="Y103" s="92"/>
      <c r="Z103" s="92"/>
      <c r="AA103" s="92"/>
      <c r="AB103" s="92"/>
      <c r="AC103" s="92"/>
      <c r="AD103" s="92"/>
      <c r="AE103" s="92"/>
      <c r="AF103" s="92"/>
    </row>
    <row r="104" spans="1:32" x14ac:dyDescent="0.2">
      <c r="A104" s="105" t="s">
        <v>338</v>
      </c>
      <c r="B104" s="430" t="s">
        <v>339</v>
      </c>
      <c r="C104" s="430"/>
      <c r="D104" s="430"/>
      <c r="E104" s="430"/>
      <c r="F104" s="430"/>
      <c r="G104" s="430"/>
      <c r="H104" s="430"/>
      <c r="I104" s="430"/>
      <c r="J104" s="430"/>
      <c r="K104" s="430"/>
      <c r="L104" s="431">
        <v>0</v>
      </c>
      <c r="M104" s="432">
        <v>0</v>
      </c>
      <c r="N104" s="308">
        <f t="shared" si="11"/>
        <v>0</v>
      </c>
      <c r="O104" s="92"/>
      <c r="P104" s="92"/>
      <c r="Q104" s="92"/>
      <c r="R104" s="92"/>
      <c r="S104" s="92"/>
      <c r="T104" s="92"/>
      <c r="U104" s="92"/>
      <c r="V104" s="92"/>
      <c r="W104" s="92"/>
      <c r="X104" s="92"/>
      <c r="Y104" s="92"/>
      <c r="Z104" s="92"/>
      <c r="AA104" s="92"/>
      <c r="AB104" s="92"/>
      <c r="AC104" s="92"/>
      <c r="AD104" s="92"/>
      <c r="AE104" s="92"/>
      <c r="AF104" s="92"/>
    </row>
    <row r="105" spans="1:32" x14ac:dyDescent="0.2">
      <c r="A105" s="105" t="s">
        <v>340</v>
      </c>
      <c r="B105" s="430" t="s">
        <v>341</v>
      </c>
      <c r="C105" s="430"/>
      <c r="D105" s="430"/>
      <c r="E105" s="430"/>
      <c r="F105" s="430"/>
      <c r="G105" s="430"/>
      <c r="H105" s="430"/>
      <c r="I105" s="430"/>
      <c r="J105" s="430"/>
      <c r="K105" s="430"/>
      <c r="L105" s="431">
        <v>0</v>
      </c>
      <c r="M105" s="432">
        <v>0</v>
      </c>
      <c r="N105" s="308">
        <f t="shared" si="11"/>
        <v>0</v>
      </c>
      <c r="O105" s="92"/>
      <c r="P105" s="92"/>
      <c r="Q105" s="92"/>
      <c r="R105" s="92"/>
      <c r="S105" s="92"/>
      <c r="T105" s="92"/>
      <c r="U105" s="92"/>
      <c r="V105" s="92"/>
      <c r="W105" s="92"/>
      <c r="X105" s="92"/>
      <c r="Y105" s="92"/>
      <c r="Z105" s="92"/>
      <c r="AA105" s="92"/>
      <c r="AB105" s="92"/>
      <c r="AC105" s="92"/>
      <c r="AD105" s="92"/>
      <c r="AE105" s="92"/>
      <c r="AF105" s="92"/>
    </row>
    <row r="106" spans="1:32" x14ac:dyDescent="0.2">
      <c r="A106" s="105" t="s">
        <v>342</v>
      </c>
      <c r="B106" s="430" t="s">
        <v>343</v>
      </c>
      <c r="C106" s="430"/>
      <c r="D106" s="430"/>
      <c r="E106" s="430"/>
      <c r="F106" s="430"/>
      <c r="G106" s="430"/>
      <c r="H106" s="430"/>
      <c r="I106" s="430"/>
      <c r="J106" s="430"/>
      <c r="K106" s="430"/>
      <c r="L106" s="431">
        <v>0</v>
      </c>
      <c r="M106" s="432">
        <v>0</v>
      </c>
      <c r="N106" s="308">
        <f t="shared" si="11"/>
        <v>0</v>
      </c>
      <c r="O106" s="92"/>
      <c r="P106" s="92"/>
      <c r="Q106" s="92"/>
      <c r="R106" s="92"/>
      <c r="S106" s="92"/>
      <c r="T106" s="92"/>
      <c r="U106" s="92"/>
      <c r="V106" s="92"/>
      <c r="W106" s="92"/>
      <c r="X106" s="92"/>
      <c r="Y106" s="92"/>
      <c r="Z106" s="92"/>
      <c r="AA106" s="92"/>
      <c r="AB106" s="92"/>
      <c r="AC106" s="92"/>
      <c r="AD106" s="92"/>
      <c r="AE106" s="92"/>
      <c r="AF106" s="92"/>
    </row>
    <row r="107" spans="1:32" x14ac:dyDescent="0.2">
      <c r="A107" s="105" t="s">
        <v>344</v>
      </c>
      <c r="B107" s="430" t="s">
        <v>345</v>
      </c>
      <c r="C107" s="430"/>
      <c r="D107" s="430"/>
      <c r="E107" s="430"/>
      <c r="F107" s="430"/>
      <c r="G107" s="430"/>
      <c r="H107" s="430"/>
      <c r="I107" s="430"/>
      <c r="J107" s="430"/>
      <c r="K107" s="430"/>
      <c r="L107" s="431">
        <v>0</v>
      </c>
      <c r="M107" s="432">
        <v>0</v>
      </c>
      <c r="N107" s="308">
        <f t="shared" si="11"/>
        <v>0</v>
      </c>
      <c r="O107" s="92"/>
      <c r="P107" s="92"/>
      <c r="Q107" s="92"/>
      <c r="R107" s="92"/>
      <c r="S107" s="92"/>
      <c r="T107" s="92"/>
      <c r="U107" s="92"/>
      <c r="V107" s="92"/>
      <c r="W107" s="92"/>
      <c r="X107" s="92"/>
      <c r="Y107" s="92"/>
      <c r="Z107" s="92"/>
      <c r="AA107" s="92"/>
      <c r="AB107" s="92"/>
      <c r="AC107" s="92"/>
      <c r="AD107" s="92"/>
      <c r="AE107" s="92"/>
      <c r="AF107" s="92"/>
    </row>
    <row r="108" spans="1:32" x14ac:dyDescent="0.2">
      <c r="A108" s="105" t="s">
        <v>346</v>
      </c>
      <c r="B108" s="430" t="s">
        <v>347</v>
      </c>
      <c r="C108" s="430"/>
      <c r="D108" s="430"/>
      <c r="E108" s="430"/>
      <c r="F108" s="430"/>
      <c r="G108" s="430"/>
      <c r="H108" s="430"/>
      <c r="I108" s="430"/>
      <c r="J108" s="430"/>
      <c r="K108" s="430"/>
      <c r="L108" s="431">
        <v>0</v>
      </c>
      <c r="M108" s="432">
        <v>0</v>
      </c>
      <c r="N108" s="308">
        <f t="shared" si="11"/>
        <v>0</v>
      </c>
      <c r="O108" s="92"/>
      <c r="P108" s="92"/>
      <c r="Q108" s="92"/>
      <c r="R108" s="92"/>
      <c r="S108" s="92"/>
      <c r="T108" s="92"/>
      <c r="U108" s="92"/>
      <c r="V108" s="92"/>
      <c r="W108" s="92"/>
      <c r="X108" s="92"/>
      <c r="Y108" s="92"/>
      <c r="Z108" s="92"/>
      <c r="AA108" s="92"/>
      <c r="AB108" s="92"/>
      <c r="AC108" s="92"/>
      <c r="AD108" s="92"/>
      <c r="AE108" s="92"/>
      <c r="AF108" s="92"/>
    </row>
    <row r="109" spans="1:32" x14ac:dyDescent="0.2">
      <c r="A109" s="106" t="s">
        <v>348</v>
      </c>
      <c r="B109" s="427" t="s">
        <v>349</v>
      </c>
      <c r="C109" s="427"/>
      <c r="D109" s="427"/>
      <c r="E109" s="427"/>
      <c r="F109" s="427"/>
      <c r="G109" s="427"/>
      <c r="H109" s="427"/>
      <c r="I109" s="427"/>
      <c r="J109" s="427"/>
      <c r="K109" s="427"/>
      <c r="L109" s="428">
        <v>0</v>
      </c>
      <c r="M109" s="429">
        <v>0</v>
      </c>
      <c r="N109" s="305">
        <f t="shared" si="11"/>
        <v>0</v>
      </c>
      <c r="O109" s="108">
        <f>SUM(O101:O108)</f>
        <v>0</v>
      </c>
      <c r="P109" s="108">
        <f t="shared" ref="P109:AD109" si="14">SUM(P101:P108)</f>
        <v>0</v>
      </c>
      <c r="Q109" s="108">
        <f>SUM(Q101:Q108)</f>
        <v>0</v>
      </c>
      <c r="R109" s="108">
        <f t="shared" si="14"/>
        <v>0</v>
      </c>
      <c r="S109" s="108">
        <f t="shared" si="14"/>
        <v>0</v>
      </c>
      <c r="T109" s="108">
        <f t="shared" si="14"/>
        <v>0</v>
      </c>
      <c r="U109" s="108">
        <f t="shared" si="14"/>
        <v>0</v>
      </c>
      <c r="V109" s="108">
        <f t="shared" si="14"/>
        <v>0</v>
      </c>
      <c r="W109" s="108">
        <f t="shared" si="14"/>
        <v>0</v>
      </c>
      <c r="X109" s="108">
        <f t="shared" si="14"/>
        <v>0</v>
      </c>
      <c r="Y109" s="108">
        <f t="shared" si="14"/>
        <v>0</v>
      </c>
      <c r="Z109" s="108">
        <f t="shared" si="14"/>
        <v>0</v>
      </c>
      <c r="AA109" s="108">
        <f t="shared" si="14"/>
        <v>0</v>
      </c>
      <c r="AB109" s="108">
        <f t="shared" si="14"/>
        <v>0</v>
      </c>
      <c r="AC109" s="108">
        <f t="shared" si="14"/>
        <v>0</v>
      </c>
      <c r="AD109" s="108">
        <f t="shared" si="14"/>
        <v>0</v>
      </c>
      <c r="AE109" s="108">
        <f>SUM(AE101:AE108)</f>
        <v>0</v>
      </c>
      <c r="AF109" s="108">
        <f>SUM(AF101:AF108)</f>
        <v>0</v>
      </c>
    </row>
    <row r="110" spans="1:32" x14ac:dyDescent="0.2">
      <c r="A110" s="106" t="s">
        <v>350</v>
      </c>
      <c r="B110" s="427" t="s">
        <v>351</v>
      </c>
      <c r="C110" s="427"/>
      <c r="D110" s="427"/>
      <c r="E110" s="427"/>
      <c r="F110" s="427"/>
      <c r="G110" s="427"/>
      <c r="H110" s="427"/>
      <c r="I110" s="427"/>
      <c r="J110" s="427"/>
      <c r="K110" s="427"/>
      <c r="L110" s="428">
        <v>1021290317</v>
      </c>
      <c r="M110" s="429">
        <v>1021290317</v>
      </c>
      <c r="N110" s="305">
        <f t="shared" si="11"/>
        <v>1143450432</v>
      </c>
      <c r="O110" s="107">
        <f>SUM(O29,O30,O55,O64,O77,O95,O100,O109,)</f>
        <v>117641420</v>
      </c>
      <c r="P110" s="107">
        <f>SUM(P29,P30,P55,P64,P77,P95,P100,P109,)</f>
        <v>3991000</v>
      </c>
      <c r="Q110" s="107">
        <f>SUM(Q29,Q30,Q55,Q64,Q77,Q95,Q100,Q109,)</f>
        <v>143635738</v>
      </c>
      <c r="R110" s="107">
        <f>SUM(R29,R30,R55,R64,R77,R95,R100,R109,)</f>
        <v>44985000</v>
      </c>
      <c r="S110" s="107">
        <f>SUM(S29,S30,S34,S55,S64,S77,S95,S100,S109,)</f>
        <v>6972494</v>
      </c>
      <c r="T110" s="107">
        <f t="shared" ref="T110:AD110" si="15">SUM(T29,T30,T55,T64,T77,T95,T100,T109,)</f>
        <v>8620000</v>
      </c>
      <c r="U110" s="107">
        <f t="shared" si="15"/>
        <v>128004900</v>
      </c>
      <c r="V110" s="107">
        <f t="shared" si="15"/>
        <v>64593425</v>
      </c>
      <c r="W110" s="107">
        <f t="shared" si="15"/>
        <v>6838649</v>
      </c>
      <c r="X110" s="107">
        <f t="shared" si="15"/>
        <v>167000</v>
      </c>
      <c r="Y110" s="107">
        <f t="shared" si="15"/>
        <v>5466225</v>
      </c>
      <c r="Z110" s="107">
        <f t="shared" si="15"/>
        <v>392202885</v>
      </c>
      <c r="AA110" s="107">
        <f t="shared" si="15"/>
        <v>14195050</v>
      </c>
      <c r="AB110" s="107">
        <f t="shared" si="15"/>
        <v>15985345</v>
      </c>
      <c r="AC110" s="107">
        <f t="shared" si="15"/>
        <v>5087800</v>
      </c>
      <c r="AD110" s="107">
        <f t="shared" si="15"/>
        <v>2390000</v>
      </c>
      <c r="AE110" s="107">
        <f>SUM(AE29,AE30,AE55,AE64,AE77,AE95,AE100,AE109,)</f>
        <v>42841880</v>
      </c>
      <c r="AF110" s="107">
        <f>SUM(AF29,AF30,AF55,AF64,AF77,AF95,AF100,AF109,)</f>
        <v>139831621</v>
      </c>
    </row>
    <row r="112" spans="1:32" x14ac:dyDescent="0.2">
      <c r="L112" s="134"/>
      <c r="P112" s="134"/>
    </row>
    <row r="113" spans="12:16" x14ac:dyDescent="0.2">
      <c r="L113" s="134"/>
      <c r="P113" s="134"/>
    </row>
    <row r="114" spans="12:16" x14ac:dyDescent="0.2">
      <c r="L114" s="134"/>
      <c r="P114" s="134"/>
    </row>
    <row r="115" spans="12:16" x14ac:dyDescent="0.2">
      <c r="L115" s="134"/>
    </row>
    <row r="116" spans="12:16" x14ac:dyDescent="0.2">
      <c r="L116" s="135"/>
    </row>
    <row r="118" spans="12:16" x14ac:dyDescent="0.2">
      <c r="L118" s="134"/>
    </row>
    <row r="119" spans="12:16" x14ac:dyDescent="0.2">
      <c r="L119" s="134"/>
    </row>
    <row r="120" spans="12:16" x14ac:dyDescent="0.2">
      <c r="L120" s="134"/>
    </row>
    <row r="121" spans="12:16" x14ac:dyDescent="0.2">
      <c r="L121" s="134"/>
    </row>
    <row r="124" spans="12:16" x14ac:dyDescent="0.2">
      <c r="L124" s="228"/>
    </row>
  </sheetData>
  <mergeCells count="239">
    <mergeCell ref="AB1:AB7"/>
    <mergeCell ref="AC1:AC7"/>
    <mergeCell ref="AD1:AD7"/>
    <mergeCell ref="A8:M8"/>
    <mergeCell ref="V1:V7"/>
    <mergeCell ref="W1:W7"/>
    <mergeCell ref="X1:X7"/>
    <mergeCell ref="Y1:Y7"/>
    <mergeCell ref="Z1:Z7"/>
    <mergeCell ref="AA1:AA7"/>
    <mergeCell ref="B9:K9"/>
    <mergeCell ref="L9:M9"/>
    <mergeCell ref="B10:K10"/>
    <mergeCell ref="L10:M10"/>
    <mergeCell ref="B11:K11"/>
    <mergeCell ref="L11:M11"/>
    <mergeCell ref="S1:S7"/>
    <mergeCell ref="T1:T7"/>
    <mergeCell ref="U1:U7"/>
    <mergeCell ref="O1:O7"/>
    <mergeCell ref="P1:P7"/>
    <mergeCell ref="Q1:Q7"/>
    <mergeCell ref="R1:R7"/>
    <mergeCell ref="E3:L3"/>
    <mergeCell ref="E4:L4"/>
    <mergeCell ref="E5:L5"/>
    <mergeCell ref="G7:M7"/>
    <mergeCell ref="A1:N1"/>
    <mergeCell ref="B12:K12"/>
    <mergeCell ref="L12:M12"/>
    <mergeCell ref="B13:K13"/>
    <mergeCell ref="L13:M13"/>
    <mergeCell ref="B14:K14"/>
    <mergeCell ref="L14:M14"/>
    <mergeCell ref="B15:K15"/>
    <mergeCell ref="L15:M15"/>
    <mergeCell ref="B16:K16"/>
    <mergeCell ref="L16:M16"/>
    <mergeCell ref="B17:K17"/>
    <mergeCell ref="L17:M17"/>
    <mergeCell ref="B18:K18"/>
    <mergeCell ref="L18:M18"/>
    <mergeCell ref="B19:K19"/>
    <mergeCell ref="L19:M19"/>
    <mergeCell ref="B20:K20"/>
    <mergeCell ref="L20:M20"/>
    <mergeCell ref="B21:K21"/>
    <mergeCell ref="L21:M21"/>
    <mergeCell ref="B22:K22"/>
    <mergeCell ref="L22:M22"/>
    <mergeCell ref="B23:K23"/>
    <mergeCell ref="L23:M23"/>
    <mergeCell ref="B24:K24"/>
    <mergeCell ref="L24:M24"/>
    <mergeCell ref="B25:K25"/>
    <mergeCell ref="L25:M25"/>
    <mergeCell ref="B26:K26"/>
    <mergeCell ref="L26:M26"/>
    <mergeCell ref="B27:K27"/>
    <mergeCell ref="L27:M27"/>
    <mergeCell ref="B28:K28"/>
    <mergeCell ref="L28:M28"/>
    <mergeCell ref="B29:K29"/>
    <mergeCell ref="L29:M29"/>
    <mergeCell ref="B30:K30"/>
    <mergeCell ref="L30:M30"/>
    <mergeCell ref="B31:K31"/>
    <mergeCell ref="L31:M31"/>
    <mergeCell ref="B32:K32"/>
    <mergeCell ref="L32:M32"/>
    <mergeCell ref="B33:K33"/>
    <mergeCell ref="L33:M33"/>
    <mergeCell ref="B34:K34"/>
    <mergeCell ref="L34:M34"/>
    <mergeCell ref="B35:K35"/>
    <mergeCell ref="L35:M35"/>
    <mergeCell ref="B36:K36"/>
    <mergeCell ref="L36:M36"/>
    <mergeCell ref="B37:K37"/>
    <mergeCell ref="L37:M37"/>
    <mergeCell ref="B38:K38"/>
    <mergeCell ref="L38:M38"/>
    <mergeCell ref="B39:K39"/>
    <mergeCell ref="L39:M39"/>
    <mergeCell ref="B40:K40"/>
    <mergeCell ref="L40:M40"/>
    <mergeCell ref="B41:K41"/>
    <mergeCell ref="L41:M41"/>
    <mergeCell ref="B42:K42"/>
    <mergeCell ref="L42:M42"/>
    <mergeCell ref="B43:K43"/>
    <mergeCell ref="L43:M43"/>
    <mergeCell ref="B44:K44"/>
    <mergeCell ref="L44:M44"/>
    <mergeCell ref="B45:K45"/>
    <mergeCell ref="L45:M45"/>
    <mergeCell ref="B46:K46"/>
    <mergeCell ref="L46:M46"/>
    <mergeCell ref="B47:K47"/>
    <mergeCell ref="L47:M47"/>
    <mergeCell ref="B48:K48"/>
    <mergeCell ref="L48:M48"/>
    <mergeCell ref="B49:K49"/>
    <mergeCell ref="L49:M49"/>
    <mergeCell ref="B50:K50"/>
    <mergeCell ref="L50:M50"/>
    <mergeCell ref="B51:K51"/>
    <mergeCell ref="L51:M51"/>
    <mergeCell ref="B52:K52"/>
    <mergeCell ref="L52:M52"/>
    <mergeCell ref="B53:K53"/>
    <mergeCell ref="L53:M53"/>
    <mergeCell ref="B54:K54"/>
    <mergeCell ref="L54:M54"/>
    <mergeCell ref="B55:K55"/>
    <mergeCell ref="L55:M55"/>
    <mergeCell ref="B56:K56"/>
    <mergeCell ref="L56:M56"/>
    <mergeCell ref="B57:K57"/>
    <mergeCell ref="L57:M57"/>
    <mergeCell ref="B58:K58"/>
    <mergeCell ref="L58:M58"/>
    <mergeCell ref="B59:K59"/>
    <mergeCell ref="L59:M59"/>
    <mergeCell ref="B60:K60"/>
    <mergeCell ref="L60:M60"/>
    <mergeCell ref="B61:K61"/>
    <mergeCell ref="L61:M61"/>
    <mergeCell ref="B62:K62"/>
    <mergeCell ref="L62:M62"/>
    <mergeCell ref="B63:K63"/>
    <mergeCell ref="L63:M63"/>
    <mergeCell ref="B64:K64"/>
    <mergeCell ref="L64:M64"/>
    <mergeCell ref="B65:K65"/>
    <mergeCell ref="L65:M65"/>
    <mergeCell ref="B66:K66"/>
    <mergeCell ref="L66:M66"/>
    <mergeCell ref="B67:K67"/>
    <mergeCell ref="L67:M67"/>
    <mergeCell ref="B68:K68"/>
    <mergeCell ref="L68:M68"/>
    <mergeCell ref="B69:K69"/>
    <mergeCell ref="L69:M69"/>
    <mergeCell ref="B70:K70"/>
    <mergeCell ref="L70:M70"/>
    <mergeCell ref="B71:K71"/>
    <mergeCell ref="L71:M71"/>
    <mergeCell ref="B72:K72"/>
    <mergeCell ref="L72:M72"/>
    <mergeCell ref="B73:K73"/>
    <mergeCell ref="L73:M73"/>
    <mergeCell ref="B74:K74"/>
    <mergeCell ref="L74:M74"/>
    <mergeCell ref="B75:K75"/>
    <mergeCell ref="L75:M75"/>
    <mergeCell ref="B76:K76"/>
    <mergeCell ref="L76:M76"/>
    <mergeCell ref="B77:K77"/>
    <mergeCell ref="L77:M77"/>
    <mergeCell ref="A78:B78"/>
    <mergeCell ref="K78:M78"/>
    <mergeCell ref="O78:O84"/>
    <mergeCell ref="P78:P84"/>
    <mergeCell ref="Y78:Y84"/>
    <mergeCell ref="Z78:Z84"/>
    <mergeCell ref="AA78:AA84"/>
    <mergeCell ref="K79:M79"/>
    <mergeCell ref="L80:M80"/>
    <mergeCell ref="L81:M81"/>
    <mergeCell ref="L82:M82"/>
    <mergeCell ref="L83:M83"/>
    <mergeCell ref="L84:M84"/>
    <mergeCell ref="AB78:AB84"/>
    <mergeCell ref="Q78:Q84"/>
    <mergeCell ref="R78:R84"/>
    <mergeCell ref="S78:S84"/>
    <mergeCell ref="T78:T84"/>
    <mergeCell ref="U78:U84"/>
    <mergeCell ref="V78:V84"/>
    <mergeCell ref="AC78:AC84"/>
    <mergeCell ref="AD78:AD84"/>
    <mergeCell ref="W78:W84"/>
    <mergeCell ref="X78:X84"/>
    <mergeCell ref="A85:M85"/>
    <mergeCell ref="B86:K86"/>
    <mergeCell ref="L86:M86"/>
    <mergeCell ref="B87:K87"/>
    <mergeCell ref="L87:M87"/>
    <mergeCell ref="B88:K88"/>
    <mergeCell ref="L88:M88"/>
    <mergeCell ref="B89:K89"/>
    <mergeCell ref="L89:M89"/>
    <mergeCell ref="B90:K90"/>
    <mergeCell ref="L90:M90"/>
    <mergeCell ref="B91:K91"/>
    <mergeCell ref="L91:M91"/>
    <mergeCell ref="B92:K92"/>
    <mergeCell ref="L92:M92"/>
    <mergeCell ref="B93:K93"/>
    <mergeCell ref="L93:M93"/>
    <mergeCell ref="B94:K94"/>
    <mergeCell ref="L94:M94"/>
    <mergeCell ref="L103:M103"/>
    <mergeCell ref="L108:M108"/>
    <mergeCell ref="B95:K95"/>
    <mergeCell ref="L95:M95"/>
    <mergeCell ref="B96:K96"/>
    <mergeCell ref="L96:M96"/>
    <mergeCell ref="B97:K97"/>
    <mergeCell ref="L97:M97"/>
    <mergeCell ref="B98:K98"/>
    <mergeCell ref="L98:M98"/>
    <mergeCell ref="B99:K99"/>
    <mergeCell ref="L99:M99"/>
    <mergeCell ref="AE1:AE7"/>
    <mergeCell ref="AE78:AE84"/>
    <mergeCell ref="AF1:AF7"/>
    <mergeCell ref="AF78:AF84"/>
    <mergeCell ref="B110:K110"/>
    <mergeCell ref="L110:M110"/>
    <mergeCell ref="B107:K107"/>
    <mergeCell ref="L107:M107"/>
    <mergeCell ref="B108:K108"/>
    <mergeCell ref="B109:K109"/>
    <mergeCell ref="L109:M109"/>
    <mergeCell ref="B104:K104"/>
    <mergeCell ref="L104:M104"/>
    <mergeCell ref="B105:K105"/>
    <mergeCell ref="L105:M105"/>
    <mergeCell ref="B106:K106"/>
    <mergeCell ref="L106:M106"/>
    <mergeCell ref="B100:K100"/>
    <mergeCell ref="L100:M100"/>
    <mergeCell ref="B101:K101"/>
    <mergeCell ref="L101:M101"/>
    <mergeCell ref="B102:K102"/>
    <mergeCell ref="L102:M102"/>
    <mergeCell ref="B103:K103"/>
  </mergeCells>
  <pageMargins left="0.25" right="0.25" top="0.75" bottom="0.75" header="0.3" footer="0.3"/>
  <pageSetup paperSize="8" scale="69" orientation="landscape" r:id="rId1"/>
  <rowBreaks count="1" manualBreakCount="1">
    <brk id="77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1001"/>
  <sheetViews>
    <sheetView zoomScaleNormal="100" workbookViewId="0">
      <selection activeCell="J11" sqref="J11"/>
    </sheetView>
  </sheetViews>
  <sheetFormatPr defaultColWidth="17.28515625" defaultRowHeight="15" customHeight="1" x14ac:dyDescent="0.2"/>
  <cols>
    <col min="1" max="1" width="7.5703125" style="89" customWidth="1"/>
    <col min="2" max="2" width="52" style="13" customWidth="1"/>
    <col min="3" max="4" width="14.7109375" style="13" customWidth="1"/>
    <col min="5" max="26" width="8" style="13" customWidth="1"/>
    <col min="27" max="16384" width="17.28515625" style="13"/>
  </cols>
  <sheetData>
    <row r="1" spans="1:5" s="285" customFormat="1" ht="56.25" customHeight="1" x14ac:dyDescent="0.2">
      <c r="A1" s="452" t="s">
        <v>628</v>
      </c>
      <c r="B1" s="453"/>
      <c r="C1" s="453"/>
      <c r="D1" s="453"/>
    </row>
    <row r="2" spans="1:5" ht="15.75" customHeight="1" x14ac:dyDescent="0.2">
      <c r="A2" s="454" t="s">
        <v>89</v>
      </c>
      <c r="B2" s="455"/>
      <c r="C2" s="455"/>
      <c r="D2" s="455"/>
    </row>
    <row r="3" spans="1:5" ht="15.75" customHeight="1" x14ac:dyDescent="0.2">
      <c r="A3" s="454" t="s">
        <v>424</v>
      </c>
      <c r="B3" s="455"/>
      <c r="C3" s="455"/>
      <c r="D3" s="455"/>
    </row>
    <row r="4" spans="1:5" ht="16.5" customHeight="1" x14ac:dyDescent="0.2">
      <c r="A4" s="454" t="s">
        <v>84</v>
      </c>
      <c r="B4" s="455"/>
      <c r="C4" s="455"/>
      <c r="D4" s="455"/>
    </row>
    <row r="5" spans="1:5" ht="15.75" customHeight="1" thickBot="1" x14ac:dyDescent="0.3">
      <c r="D5" s="315" t="s">
        <v>124</v>
      </c>
      <c r="E5" s="314"/>
    </row>
    <row r="6" spans="1:5" ht="12.75" customHeight="1" x14ac:dyDescent="0.2">
      <c r="A6" s="458" t="s">
        <v>90</v>
      </c>
      <c r="B6" s="460" t="s">
        <v>87</v>
      </c>
      <c r="C6" s="462" t="s">
        <v>45</v>
      </c>
      <c r="D6" s="456" t="s">
        <v>607</v>
      </c>
    </row>
    <row r="7" spans="1:5" ht="21.75" customHeight="1" x14ac:dyDescent="0.2">
      <c r="A7" s="459"/>
      <c r="B7" s="461"/>
      <c r="C7" s="463"/>
      <c r="D7" s="457"/>
    </row>
    <row r="8" spans="1:5" ht="21.75" customHeight="1" x14ac:dyDescent="0.2">
      <c r="A8" s="316">
        <v>1</v>
      </c>
      <c r="B8" s="271" t="s">
        <v>156</v>
      </c>
      <c r="C8" s="272" t="s">
        <v>157</v>
      </c>
      <c r="D8" s="317" t="s">
        <v>158</v>
      </c>
    </row>
    <row r="9" spans="1:5" ht="15.75" customHeight="1" x14ac:dyDescent="0.25">
      <c r="A9" s="318" t="s">
        <v>91</v>
      </c>
      <c r="B9" s="155" t="s">
        <v>76</v>
      </c>
      <c r="C9" s="311"/>
      <c r="D9" s="319"/>
    </row>
    <row r="10" spans="1:5" ht="15.75" customHeight="1" x14ac:dyDescent="0.2">
      <c r="A10" s="320" t="s">
        <v>92</v>
      </c>
      <c r="B10" s="128" t="s">
        <v>425</v>
      </c>
      <c r="C10" s="130">
        <v>2000000</v>
      </c>
      <c r="D10" s="321">
        <v>2000000</v>
      </c>
    </row>
    <row r="11" spans="1:5" ht="15.75" customHeight="1" x14ac:dyDescent="0.2">
      <c r="A11" s="320" t="s">
        <v>93</v>
      </c>
      <c r="B11" s="128" t="s">
        <v>426</v>
      </c>
      <c r="C11" s="130">
        <v>1000000</v>
      </c>
      <c r="D11" s="321">
        <v>1000000</v>
      </c>
    </row>
    <row r="12" spans="1:5" ht="15.75" customHeight="1" x14ac:dyDescent="0.2">
      <c r="A12" s="320" t="s">
        <v>94</v>
      </c>
      <c r="B12" s="128" t="s">
        <v>427</v>
      </c>
      <c r="C12" s="130">
        <v>500000</v>
      </c>
      <c r="D12" s="321">
        <v>500000</v>
      </c>
    </row>
    <row r="13" spans="1:5" ht="15.75" customHeight="1" x14ac:dyDescent="0.2">
      <c r="A13" s="320" t="s">
        <v>95</v>
      </c>
      <c r="B13" s="128" t="s">
        <v>428</v>
      </c>
      <c r="C13" s="130">
        <v>3000000</v>
      </c>
      <c r="D13" s="321">
        <v>3000000</v>
      </c>
    </row>
    <row r="14" spans="1:5" ht="15.75" customHeight="1" x14ac:dyDescent="0.2">
      <c r="A14" s="320" t="s">
        <v>96</v>
      </c>
      <c r="B14" s="128" t="s">
        <v>429</v>
      </c>
      <c r="C14" s="130">
        <v>10000000</v>
      </c>
      <c r="D14" s="321">
        <v>10000000</v>
      </c>
    </row>
    <row r="15" spans="1:5" ht="15.75" customHeight="1" x14ac:dyDescent="0.2">
      <c r="A15" s="320" t="s">
        <v>97</v>
      </c>
      <c r="B15" s="128" t="s">
        <v>430</v>
      </c>
      <c r="C15" s="130">
        <v>1000000</v>
      </c>
      <c r="D15" s="321">
        <v>1000000</v>
      </c>
    </row>
    <row r="16" spans="1:5" ht="15.75" customHeight="1" x14ac:dyDescent="0.2">
      <c r="A16" s="320" t="s">
        <v>98</v>
      </c>
      <c r="B16" s="128" t="s">
        <v>431</v>
      </c>
      <c r="C16" s="130">
        <v>800000</v>
      </c>
      <c r="D16" s="321">
        <v>800000</v>
      </c>
    </row>
    <row r="17" spans="1:4" ht="15.75" customHeight="1" x14ac:dyDescent="0.2">
      <c r="A17" s="320" t="s">
        <v>99</v>
      </c>
      <c r="B17" s="128" t="s">
        <v>432</v>
      </c>
      <c r="C17" s="130">
        <v>5000000</v>
      </c>
      <c r="D17" s="321">
        <v>5000000</v>
      </c>
    </row>
    <row r="18" spans="1:4" ht="15.75" customHeight="1" x14ac:dyDescent="0.2">
      <c r="A18" s="320" t="s">
        <v>100</v>
      </c>
      <c r="B18" s="128" t="s">
        <v>433</v>
      </c>
      <c r="C18" s="130">
        <v>1500000</v>
      </c>
      <c r="D18" s="321">
        <v>1500000</v>
      </c>
    </row>
    <row r="19" spans="1:4" ht="15.75" customHeight="1" x14ac:dyDescent="0.2">
      <c r="A19" s="320" t="s">
        <v>101</v>
      </c>
      <c r="B19" s="129" t="s">
        <v>434</v>
      </c>
      <c r="C19" s="130">
        <v>2000000</v>
      </c>
      <c r="D19" s="321">
        <v>2000000</v>
      </c>
    </row>
    <row r="20" spans="1:4" ht="15.75" customHeight="1" x14ac:dyDescent="0.2">
      <c r="A20" s="318" t="s">
        <v>102</v>
      </c>
      <c r="B20" s="6" t="s">
        <v>562</v>
      </c>
      <c r="C20" s="233">
        <v>638000</v>
      </c>
      <c r="D20" s="322">
        <v>638000</v>
      </c>
    </row>
    <row r="21" spans="1:4" ht="15.75" customHeight="1" x14ac:dyDescent="0.2">
      <c r="A21" s="318" t="s">
        <v>103</v>
      </c>
      <c r="B21" s="6" t="s">
        <v>563</v>
      </c>
      <c r="C21" s="232">
        <v>2500000</v>
      </c>
      <c r="D21" s="323">
        <v>2500000</v>
      </c>
    </row>
    <row r="22" spans="1:4" ht="15.75" customHeight="1" x14ac:dyDescent="0.2">
      <c r="A22" s="318" t="s">
        <v>104</v>
      </c>
      <c r="B22" s="85"/>
      <c r="C22" s="86"/>
      <c r="D22" s="324"/>
    </row>
    <row r="23" spans="1:4" ht="15.75" customHeight="1" x14ac:dyDescent="0.2">
      <c r="A23" s="318" t="s">
        <v>105</v>
      </c>
      <c r="B23" s="87" t="s">
        <v>125</v>
      </c>
      <c r="C23" s="131">
        <f>SUM(C10:C22)</f>
        <v>29938000</v>
      </c>
      <c r="D23" s="325">
        <f>SUM(D10:D22)</f>
        <v>29938000</v>
      </c>
    </row>
    <row r="24" spans="1:4" ht="15.75" customHeight="1" x14ac:dyDescent="0.2">
      <c r="A24" s="318" t="s">
        <v>106</v>
      </c>
      <c r="B24" s="87" t="s">
        <v>129</v>
      </c>
      <c r="C24" s="146">
        <v>500000</v>
      </c>
      <c r="D24" s="326">
        <v>500000</v>
      </c>
    </row>
    <row r="25" spans="1:4" ht="15.75" customHeight="1" x14ac:dyDescent="0.2">
      <c r="A25" s="318" t="s">
        <v>107</v>
      </c>
      <c r="B25" s="88"/>
      <c r="C25" s="86"/>
      <c r="D25" s="324"/>
    </row>
    <row r="26" spans="1:4" ht="15.75" customHeight="1" x14ac:dyDescent="0.2">
      <c r="A26" s="327" t="s">
        <v>108</v>
      </c>
      <c r="B26" s="107" t="s">
        <v>132</v>
      </c>
      <c r="C26" s="154">
        <f>SUM(C23:C25)</f>
        <v>30438000</v>
      </c>
      <c r="D26" s="328">
        <f>SUM(D23:D25)</f>
        <v>30438000</v>
      </c>
    </row>
    <row r="27" spans="1:4" s="89" customFormat="1" ht="12.75" customHeight="1" x14ac:dyDescent="0.2">
      <c r="A27" s="318" t="s">
        <v>109</v>
      </c>
      <c r="B27" s="310" t="s">
        <v>130</v>
      </c>
      <c r="C27" s="133"/>
      <c r="D27" s="329"/>
    </row>
    <row r="28" spans="1:4" ht="12.75" customHeight="1" x14ac:dyDescent="0.2">
      <c r="A28" s="320" t="s">
        <v>110</v>
      </c>
      <c r="B28" s="128" t="s">
        <v>435</v>
      </c>
      <c r="C28" s="130">
        <v>1000000</v>
      </c>
      <c r="D28" s="321">
        <v>1000000</v>
      </c>
    </row>
    <row r="29" spans="1:4" ht="12.75" customHeight="1" x14ac:dyDescent="0.2">
      <c r="A29" s="320" t="s">
        <v>111</v>
      </c>
      <c r="B29" s="128" t="s">
        <v>436</v>
      </c>
      <c r="C29" s="130">
        <v>12000000</v>
      </c>
      <c r="D29" s="321">
        <v>4927877</v>
      </c>
    </row>
    <row r="30" spans="1:4" ht="12.75" customHeight="1" x14ac:dyDescent="0.2">
      <c r="A30" s="320" t="s">
        <v>112</v>
      </c>
      <c r="B30" s="128" t="s">
        <v>437</v>
      </c>
      <c r="C30" s="130">
        <v>11985345</v>
      </c>
      <c r="D30" s="321">
        <v>14588223</v>
      </c>
    </row>
    <row r="31" spans="1:4" ht="12.75" customHeight="1" x14ac:dyDescent="0.2">
      <c r="A31" s="320" t="s">
        <v>113</v>
      </c>
      <c r="B31" s="128" t="s">
        <v>438</v>
      </c>
      <c r="C31" s="130">
        <v>4000000</v>
      </c>
      <c r="D31" s="321"/>
    </row>
    <row r="32" spans="1:4" ht="12.75" customHeight="1" x14ac:dyDescent="0.2">
      <c r="A32" s="320" t="s">
        <v>114</v>
      </c>
      <c r="B32" s="128" t="s">
        <v>439</v>
      </c>
      <c r="C32" s="130">
        <v>5000000</v>
      </c>
      <c r="D32" s="321">
        <v>5000000</v>
      </c>
    </row>
    <row r="33" spans="1:4" ht="12.75" customHeight="1" x14ac:dyDescent="0.2">
      <c r="A33" s="320" t="s">
        <v>115</v>
      </c>
      <c r="B33" s="128" t="s">
        <v>440</v>
      </c>
      <c r="C33" s="130">
        <v>32000000</v>
      </c>
      <c r="D33" s="321">
        <v>32000000</v>
      </c>
    </row>
    <row r="34" spans="1:4" ht="12.75" customHeight="1" x14ac:dyDescent="0.2">
      <c r="A34" s="320" t="s">
        <v>116</v>
      </c>
      <c r="B34" s="128" t="s">
        <v>441</v>
      </c>
      <c r="C34" s="130">
        <v>2000000</v>
      </c>
      <c r="D34" s="321">
        <v>2000000</v>
      </c>
    </row>
    <row r="35" spans="1:4" ht="12.75" customHeight="1" x14ac:dyDescent="0.2">
      <c r="A35" s="320" t="s">
        <v>117</v>
      </c>
      <c r="B35" s="128" t="s">
        <v>442</v>
      </c>
      <c r="C35" s="130">
        <v>16000000</v>
      </c>
      <c r="D35" s="321">
        <v>16000000</v>
      </c>
    </row>
    <row r="36" spans="1:4" ht="12.75" customHeight="1" x14ac:dyDescent="0.2">
      <c r="A36" s="320" t="s">
        <v>118</v>
      </c>
      <c r="B36" s="128" t="s">
        <v>443</v>
      </c>
      <c r="C36" s="130">
        <v>58000000</v>
      </c>
      <c r="D36" s="321">
        <v>58000000</v>
      </c>
    </row>
    <row r="37" spans="1:4" ht="12.75" customHeight="1" x14ac:dyDescent="0.2">
      <c r="A37" s="320" t="s">
        <v>119</v>
      </c>
      <c r="B37" s="128" t="s">
        <v>444</v>
      </c>
      <c r="C37" s="130">
        <v>40000000</v>
      </c>
      <c r="D37" s="321">
        <v>51493270</v>
      </c>
    </row>
    <row r="38" spans="1:4" ht="12.75" customHeight="1" x14ac:dyDescent="0.2">
      <c r="A38" s="320" t="s">
        <v>120</v>
      </c>
      <c r="B38" s="128" t="s">
        <v>133</v>
      </c>
      <c r="C38" s="130">
        <v>262804635</v>
      </c>
      <c r="D38" s="321">
        <v>262804635</v>
      </c>
    </row>
    <row r="39" spans="1:4" ht="12.75" customHeight="1" x14ac:dyDescent="0.2">
      <c r="A39" s="320" t="s">
        <v>121</v>
      </c>
      <c r="B39" s="128" t="s">
        <v>606</v>
      </c>
      <c r="C39" s="234">
        <v>3000000</v>
      </c>
      <c r="D39" s="330">
        <v>3000000</v>
      </c>
    </row>
    <row r="40" spans="1:4" s="338" customFormat="1" ht="12.75" customHeight="1" x14ac:dyDescent="0.2">
      <c r="A40" s="320" t="s">
        <v>122</v>
      </c>
      <c r="B40" s="339" t="s">
        <v>620</v>
      </c>
      <c r="C40" s="234"/>
      <c r="D40" s="330">
        <v>15000000</v>
      </c>
    </row>
    <row r="41" spans="1:4" s="338" customFormat="1" ht="12.75" customHeight="1" x14ac:dyDescent="0.2">
      <c r="A41" s="320" t="s">
        <v>123</v>
      </c>
      <c r="B41" s="339" t="s">
        <v>621</v>
      </c>
      <c r="C41" s="234"/>
      <c r="D41" s="330">
        <v>41263713</v>
      </c>
    </row>
    <row r="42" spans="1:4" s="338" customFormat="1" ht="12.75" customHeight="1" x14ac:dyDescent="0.2">
      <c r="A42" s="320" t="s">
        <v>622</v>
      </c>
      <c r="B42" s="339"/>
      <c r="C42" s="234"/>
      <c r="D42" s="330"/>
    </row>
    <row r="43" spans="1:4" ht="12.75" customHeight="1" x14ac:dyDescent="0.2">
      <c r="A43" s="318" t="s">
        <v>623</v>
      </c>
      <c r="B43" s="132"/>
      <c r="C43" s="86"/>
      <c r="D43" s="324"/>
    </row>
    <row r="44" spans="1:4" ht="12.75" customHeight="1" thickBot="1" x14ac:dyDescent="0.25">
      <c r="A44" s="331" t="s">
        <v>624</v>
      </c>
      <c r="B44" s="332" t="s">
        <v>131</v>
      </c>
      <c r="C44" s="333">
        <f>SUM(C28:C43)</f>
        <v>447789980</v>
      </c>
      <c r="D44" s="334">
        <f>SUM(D28:D43)</f>
        <v>507077718</v>
      </c>
    </row>
    <row r="45" spans="1:4" ht="12.75" customHeight="1" x14ac:dyDescent="0.2">
      <c r="B45" s="14"/>
      <c r="C45" s="14"/>
    </row>
    <row r="46" spans="1:4" ht="12.75" customHeight="1" x14ac:dyDescent="0.2">
      <c r="B46" s="14"/>
      <c r="C46" s="91"/>
    </row>
    <row r="47" spans="1:4" ht="12.75" customHeight="1" x14ac:dyDescent="0.2">
      <c r="B47" s="14"/>
      <c r="C47" s="14"/>
    </row>
    <row r="48" spans="1:4" ht="12.75" customHeight="1" x14ac:dyDescent="0.2">
      <c r="B48" s="14"/>
      <c r="C48" s="14"/>
    </row>
    <row r="49" spans="2:3" ht="12.75" customHeight="1" x14ac:dyDescent="0.2">
      <c r="B49" s="14"/>
      <c r="C49" s="14"/>
    </row>
    <row r="50" spans="2:3" ht="12.75" customHeight="1" x14ac:dyDescent="0.2">
      <c r="B50" s="14"/>
      <c r="C50" s="14"/>
    </row>
    <row r="51" spans="2:3" ht="12.75" customHeight="1" x14ac:dyDescent="0.2">
      <c r="B51" s="14"/>
      <c r="C51" s="14"/>
    </row>
    <row r="52" spans="2:3" ht="12.75" customHeight="1" x14ac:dyDescent="0.2">
      <c r="B52" s="14"/>
      <c r="C52" s="14"/>
    </row>
    <row r="53" spans="2:3" ht="12.75" customHeight="1" x14ac:dyDescent="0.2">
      <c r="B53" s="14"/>
      <c r="C53" s="14"/>
    </row>
    <row r="54" spans="2:3" ht="12.75" customHeight="1" x14ac:dyDescent="0.2">
      <c r="B54" s="14"/>
      <c r="C54" s="14"/>
    </row>
    <row r="55" spans="2:3" ht="12.75" customHeight="1" x14ac:dyDescent="0.2">
      <c r="B55" s="14"/>
      <c r="C55" s="14"/>
    </row>
    <row r="56" spans="2:3" ht="12.75" customHeight="1" x14ac:dyDescent="0.2">
      <c r="B56" s="14"/>
      <c r="C56" s="14"/>
    </row>
    <row r="57" spans="2:3" ht="12.75" customHeight="1" x14ac:dyDescent="0.2">
      <c r="B57" s="14"/>
      <c r="C57" s="14"/>
    </row>
    <row r="58" spans="2:3" ht="12.75" customHeight="1" x14ac:dyDescent="0.2">
      <c r="B58" s="14"/>
      <c r="C58" s="14"/>
    </row>
    <row r="59" spans="2:3" ht="12.75" customHeight="1" x14ac:dyDescent="0.2">
      <c r="B59" s="14"/>
      <c r="C59" s="14"/>
    </row>
    <row r="60" spans="2:3" ht="12.75" customHeight="1" x14ac:dyDescent="0.2">
      <c r="B60" s="14"/>
      <c r="C60" s="14"/>
    </row>
    <row r="61" spans="2:3" ht="12.75" customHeight="1" x14ac:dyDescent="0.2">
      <c r="B61" s="14"/>
      <c r="C61" s="14"/>
    </row>
    <row r="62" spans="2:3" ht="12.75" customHeight="1" x14ac:dyDescent="0.2">
      <c r="B62" s="14"/>
      <c r="C62" s="14"/>
    </row>
    <row r="63" spans="2:3" ht="12.75" customHeight="1" x14ac:dyDescent="0.2">
      <c r="B63" s="14"/>
      <c r="C63" s="14"/>
    </row>
    <row r="64" spans="2:3" ht="12.75" customHeight="1" x14ac:dyDescent="0.2">
      <c r="B64" s="14"/>
      <c r="C64" s="14"/>
    </row>
    <row r="65" spans="2:3" ht="12.75" customHeight="1" x14ac:dyDescent="0.2">
      <c r="B65" s="14"/>
      <c r="C65" s="14"/>
    </row>
    <row r="66" spans="2:3" ht="12.75" customHeight="1" x14ac:dyDescent="0.2">
      <c r="B66" s="14"/>
      <c r="C66" s="14"/>
    </row>
    <row r="67" spans="2:3" ht="12.75" customHeight="1" x14ac:dyDescent="0.2">
      <c r="B67" s="14"/>
      <c r="C67" s="14"/>
    </row>
    <row r="68" spans="2:3" ht="12.75" customHeight="1" x14ac:dyDescent="0.2">
      <c r="B68" s="14"/>
      <c r="C68" s="14"/>
    </row>
    <row r="69" spans="2:3" ht="12.75" customHeight="1" x14ac:dyDescent="0.2">
      <c r="B69" s="14"/>
      <c r="C69" s="14"/>
    </row>
    <row r="70" spans="2:3" ht="12.75" customHeight="1" x14ac:dyDescent="0.2">
      <c r="B70" s="14"/>
      <c r="C70" s="14"/>
    </row>
    <row r="71" spans="2:3" ht="12.75" customHeight="1" x14ac:dyDescent="0.2">
      <c r="B71" s="14"/>
      <c r="C71" s="14"/>
    </row>
    <row r="72" spans="2:3" ht="12.75" customHeight="1" x14ac:dyDescent="0.2">
      <c r="B72" s="14"/>
      <c r="C72" s="14"/>
    </row>
    <row r="73" spans="2:3" ht="12.75" customHeight="1" x14ac:dyDescent="0.2">
      <c r="B73" s="14"/>
      <c r="C73" s="14"/>
    </row>
    <row r="74" spans="2:3" ht="12.75" customHeight="1" x14ac:dyDescent="0.2">
      <c r="B74" s="14"/>
      <c r="C74" s="14"/>
    </row>
    <row r="75" spans="2:3" ht="12.75" customHeight="1" x14ac:dyDescent="0.2">
      <c r="B75" s="14"/>
      <c r="C75" s="14"/>
    </row>
    <row r="76" spans="2:3" ht="12.75" customHeight="1" x14ac:dyDescent="0.2">
      <c r="B76" s="14"/>
      <c r="C76" s="14"/>
    </row>
    <row r="77" spans="2:3" ht="12.75" customHeight="1" x14ac:dyDescent="0.2">
      <c r="B77" s="14"/>
      <c r="C77" s="14"/>
    </row>
    <row r="78" spans="2:3" ht="12.75" customHeight="1" x14ac:dyDescent="0.2">
      <c r="B78" s="14"/>
      <c r="C78" s="14"/>
    </row>
    <row r="79" spans="2:3" ht="12.75" customHeight="1" x14ac:dyDescent="0.2">
      <c r="B79" s="14"/>
      <c r="C79" s="14"/>
    </row>
    <row r="80" spans="2:3" ht="12.75" customHeight="1" x14ac:dyDescent="0.2">
      <c r="B80" s="14"/>
      <c r="C80" s="14"/>
    </row>
    <row r="81" spans="2:3" ht="12.75" customHeight="1" x14ac:dyDescent="0.2">
      <c r="B81" s="14"/>
      <c r="C81" s="14"/>
    </row>
    <row r="82" spans="2:3" ht="12.75" customHeight="1" x14ac:dyDescent="0.2">
      <c r="B82" s="14"/>
      <c r="C82" s="14"/>
    </row>
    <row r="83" spans="2:3" ht="12.75" customHeight="1" x14ac:dyDescent="0.2">
      <c r="B83" s="14"/>
      <c r="C83" s="14"/>
    </row>
    <row r="84" spans="2:3" ht="12.75" customHeight="1" x14ac:dyDescent="0.2">
      <c r="B84" s="14"/>
      <c r="C84" s="14"/>
    </row>
    <row r="85" spans="2:3" ht="12.75" customHeight="1" x14ac:dyDescent="0.2">
      <c r="B85" s="14"/>
      <c r="C85" s="14"/>
    </row>
    <row r="86" spans="2:3" ht="12.75" customHeight="1" x14ac:dyDescent="0.2">
      <c r="B86" s="14"/>
      <c r="C86" s="14"/>
    </row>
    <row r="87" spans="2:3" ht="12.75" customHeight="1" x14ac:dyDescent="0.2">
      <c r="B87" s="14"/>
      <c r="C87" s="14"/>
    </row>
    <row r="88" spans="2:3" ht="12.75" customHeight="1" x14ac:dyDescent="0.2">
      <c r="B88" s="14"/>
      <c r="C88" s="14"/>
    </row>
    <row r="89" spans="2:3" ht="12.75" customHeight="1" x14ac:dyDescent="0.2">
      <c r="B89" s="14"/>
      <c r="C89" s="14"/>
    </row>
    <row r="90" spans="2:3" ht="12.75" customHeight="1" x14ac:dyDescent="0.2">
      <c r="B90" s="14"/>
      <c r="C90" s="14"/>
    </row>
    <row r="91" spans="2:3" ht="12.75" customHeight="1" x14ac:dyDescent="0.2">
      <c r="B91" s="14"/>
      <c r="C91" s="14"/>
    </row>
    <row r="92" spans="2:3" ht="12.75" customHeight="1" x14ac:dyDescent="0.2">
      <c r="B92" s="14"/>
      <c r="C92" s="14"/>
    </row>
    <row r="93" spans="2:3" ht="12.75" customHeight="1" x14ac:dyDescent="0.2">
      <c r="B93" s="14"/>
      <c r="C93" s="14"/>
    </row>
    <row r="94" spans="2:3" ht="12.75" customHeight="1" x14ac:dyDescent="0.2">
      <c r="B94" s="14"/>
      <c r="C94" s="14"/>
    </row>
    <row r="95" spans="2:3" ht="12.75" customHeight="1" x14ac:dyDescent="0.2">
      <c r="B95" s="14"/>
      <c r="C95" s="14"/>
    </row>
    <row r="96" spans="2:3" ht="12.75" customHeight="1" x14ac:dyDescent="0.2">
      <c r="B96" s="14"/>
      <c r="C96" s="14"/>
    </row>
    <row r="97" spans="2:3" ht="12.75" customHeight="1" x14ac:dyDescent="0.2">
      <c r="B97" s="14"/>
      <c r="C97" s="14"/>
    </row>
    <row r="98" spans="2:3" ht="12.75" customHeight="1" x14ac:dyDescent="0.2">
      <c r="B98" s="14"/>
      <c r="C98" s="14"/>
    </row>
    <row r="99" spans="2:3" ht="12.75" customHeight="1" x14ac:dyDescent="0.2">
      <c r="B99" s="14"/>
      <c r="C99" s="14"/>
    </row>
    <row r="100" spans="2:3" ht="12.75" customHeight="1" x14ac:dyDescent="0.2">
      <c r="B100" s="14"/>
      <c r="C100" s="14"/>
    </row>
    <row r="101" spans="2:3" ht="12.75" customHeight="1" x14ac:dyDescent="0.2">
      <c r="B101" s="14"/>
      <c r="C101" s="14"/>
    </row>
    <row r="102" spans="2:3" ht="12.75" customHeight="1" x14ac:dyDescent="0.2">
      <c r="B102" s="14"/>
      <c r="C102" s="14"/>
    </row>
    <row r="103" spans="2:3" ht="12.75" customHeight="1" x14ac:dyDescent="0.2">
      <c r="B103" s="14"/>
      <c r="C103" s="14"/>
    </row>
    <row r="104" spans="2:3" ht="12.75" customHeight="1" x14ac:dyDescent="0.2">
      <c r="B104" s="14"/>
      <c r="C104" s="14"/>
    </row>
    <row r="105" spans="2:3" ht="12.75" customHeight="1" x14ac:dyDescent="0.2">
      <c r="B105" s="14"/>
      <c r="C105" s="14"/>
    </row>
    <row r="106" spans="2:3" ht="12.75" customHeight="1" x14ac:dyDescent="0.2">
      <c r="B106" s="14"/>
      <c r="C106" s="14"/>
    </row>
    <row r="107" spans="2:3" ht="12.75" customHeight="1" x14ac:dyDescent="0.2">
      <c r="B107" s="14"/>
      <c r="C107" s="14"/>
    </row>
    <row r="108" spans="2:3" ht="12.75" customHeight="1" x14ac:dyDescent="0.2">
      <c r="B108" s="14"/>
      <c r="C108" s="14"/>
    </row>
    <row r="109" spans="2:3" ht="12.75" customHeight="1" x14ac:dyDescent="0.2">
      <c r="B109" s="14"/>
      <c r="C109" s="14"/>
    </row>
    <row r="110" spans="2:3" ht="12.75" customHeight="1" x14ac:dyDescent="0.2">
      <c r="B110" s="14"/>
      <c r="C110" s="14"/>
    </row>
    <row r="111" spans="2:3" ht="12.75" customHeight="1" x14ac:dyDescent="0.2">
      <c r="B111" s="14"/>
      <c r="C111" s="14"/>
    </row>
    <row r="112" spans="2:3" ht="12.75" customHeight="1" x14ac:dyDescent="0.2">
      <c r="B112" s="14"/>
      <c r="C112" s="14"/>
    </row>
    <row r="113" spans="2:3" ht="12.75" customHeight="1" x14ac:dyDescent="0.2">
      <c r="B113" s="14"/>
      <c r="C113" s="14"/>
    </row>
    <row r="114" spans="2:3" ht="12.75" customHeight="1" x14ac:dyDescent="0.2">
      <c r="B114" s="14"/>
      <c r="C114" s="14"/>
    </row>
    <row r="115" spans="2:3" ht="12.75" customHeight="1" x14ac:dyDescent="0.2">
      <c r="B115" s="14"/>
      <c r="C115" s="14"/>
    </row>
    <row r="116" spans="2:3" ht="12.75" customHeight="1" x14ac:dyDescent="0.2">
      <c r="B116" s="14"/>
      <c r="C116" s="14"/>
    </row>
    <row r="117" spans="2:3" ht="12.75" customHeight="1" x14ac:dyDescent="0.2">
      <c r="B117" s="14"/>
      <c r="C117" s="14"/>
    </row>
    <row r="118" spans="2:3" ht="12.75" customHeight="1" x14ac:dyDescent="0.2">
      <c r="B118" s="14"/>
      <c r="C118" s="14"/>
    </row>
    <row r="119" spans="2:3" ht="12.75" customHeight="1" x14ac:dyDescent="0.2">
      <c r="B119" s="14"/>
      <c r="C119" s="14"/>
    </row>
    <row r="120" spans="2:3" ht="12.75" customHeight="1" x14ac:dyDescent="0.2">
      <c r="B120" s="14"/>
      <c r="C120" s="14"/>
    </row>
    <row r="121" spans="2:3" ht="12.75" customHeight="1" x14ac:dyDescent="0.2">
      <c r="B121" s="14"/>
      <c r="C121" s="14"/>
    </row>
    <row r="122" spans="2:3" ht="12.75" customHeight="1" x14ac:dyDescent="0.2">
      <c r="B122" s="14"/>
      <c r="C122" s="14"/>
    </row>
    <row r="123" spans="2:3" ht="12.75" customHeight="1" x14ac:dyDescent="0.2">
      <c r="B123" s="14"/>
      <c r="C123" s="14"/>
    </row>
    <row r="124" spans="2:3" ht="12.75" customHeight="1" x14ac:dyDescent="0.2">
      <c r="B124" s="14"/>
      <c r="C124" s="14"/>
    </row>
    <row r="125" spans="2:3" ht="12.75" customHeight="1" x14ac:dyDescent="0.2">
      <c r="B125" s="14"/>
      <c r="C125" s="14"/>
    </row>
    <row r="126" spans="2:3" ht="12.75" customHeight="1" x14ac:dyDescent="0.2">
      <c r="B126" s="14"/>
      <c r="C126" s="14"/>
    </row>
    <row r="127" spans="2:3" ht="12.75" customHeight="1" x14ac:dyDescent="0.2">
      <c r="B127" s="14"/>
      <c r="C127" s="14"/>
    </row>
    <row r="128" spans="2:3" ht="12.75" customHeight="1" x14ac:dyDescent="0.2">
      <c r="B128" s="14"/>
      <c r="C128" s="14"/>
    </row>
    <row r="129" spans="2:3" ht="12.75" customHeight="1" x14ac:dyDescent="0.2">
      <c r="B129" s="14"/>
      <c r="C129" s="14"/>
    </row>
    <row r="130" spans="2:3" ht="12.75" customHeight="1" x14ac:dyDescent="0.2">
      <c r="B130" s="14"/>
      <c r="C130" s="14"/>
    </row>
    <row r="131" spans="2:3" ht="12.75" customHeight="1" x14ac:dyDescent="0.2">
      <c r="B131" s="14"/>
      <c r="C131" s="14"/>
    </row>
    <row r="132" spans="2:3" ht="12.75" customHeight="1" x14ac:dyDescent="0.2">
      <c r="B132" s="14"/>
      <c r="C132" s="14"/>
    </row>
    <row r="133" spans="2:3" ht="12.75" customHeight="1" x14ac:dyDescent="0.2">
      <c r="B133" s="14"/>
      <c r="C133" s="14"/>
    </row>
    <row r="134" spans="2:3" ht="12.75" customHeight="1" x14ac:dyDescent="0.2">
      <c r="B134" s="14"/>
      <c r="C134" s="14"/>
    </row>
    <row r="135" spans="2:3" ht="12.75" customHeight="1" x14ac:dyDescent="0.2">
      <c r="B135" s="14"/>
      <c r="C135" s="14"/>
    </row>
    <row r="136" spans="2:3" ht="12.75" customHeight="1" x14ac:dyDescent="0.2">
      <c r="B136" s="14"/>
      <c r="C136" s="14"/>
    </row>
    <row r="137" spans="2:3" ht="12.75" customHeight="1" x14ac:dyDescent="0.2">
      <c r="B137" s="14"/>
      <c r="C137" s="14"/>
    </row>
    <row r="138" spans="2:3" ht="12.75" customHeight="1" x14ac:dyDescent="0.2">
      <c r="B138" s="14"/>
      <c r="C138" s="14"/>
    </row>
    <row r="139" spans="2:3" ht="12.75" customHeight="1" x14ac:dyDescent="0.2">
      <c r="B139" s="14"/>
      <c r="C139" s="14"/>
    </row>
    <row r="140" spans="2:3" ht="12.75" customHeight="1" x14ac:dyDescent="0.2">
      <c r="B140" s="14"/>
      <c r="C140" s="14"/>
    </row>
    <row r="141" spans="2:3" ht="12.75" customHeight="1" x14ac:dyDescent="0.2">
      <c r="B141" s="14"/>
      <c r="C141" s="14"/>
    </row>
    <row r="142" spans="2:3" ht="12.75" customHeight="1" x14ac:dyDescent="0.2">
      <c r="B142" s="14"/>
      <c r="C142" s="14"/>
    </row>
    <row r="143" spans="2:3" ht="12.75" customHeight="1" x14ac:dyDescent="0.2">
      <c r="B143" s="14"/>
      <c r="C143" s="14"/>
    </row>
    <row r="144" spans="2:3" ht="12.75" customHeight="1" x14ac:dyDescent="0.2">
      <c r="B144" s="14"/>
      <c r="C144" s="14"/>
    </row>
    <row r="145" spans="2:3" ht="12.75" customHeight="1" x14ac:dyDescent="0.2">
      <c r="B145" s="14"/>
      <c r="C145" s="14"/>
    </row>
    <row r="146" spans="2:3" ht="12.75" customHeight="1" x14ac:dyDescent="0.2">
      <c r="B146" s="14"/>
      <c r="C146" s="14"/>
    </row>
    <row r="147" spans="2:3" ht="12.75" customHeight="1" x14ac:dyDescent="0.2">
      <c r="B147" s="14"/>
      <c r="C147" s="14"/>
    </row>
    <row r="148" spans="2:3" ht="12.75" customHeight="1" x14ac:dyDescent="0.2">
      <c r="B148" s="14"/>
      <c r="C148" s="14"/>
    </row>
    <row r="149" spans="2:3" ht="12.75" customHeight="1" x14ac:dyDescent="0.2">
      <c r="B149" s="14"/>
      <c r="C149" s="14"/>
    </row>
    <row r="150" spans="2:3" ht="12.75" customHeight="1" x14ac:dyDescent="0.2">
      <c r="B150" s="14"/>
      <c r="C150" s="14"/>
    </row>
    <row r="151" spans="2:3" ht="12.75" customHeight="1" x14ac:dyDescent="0.2">
      <c r="B151" s="14"/>
      <c r="C151" s="14"/>
    </row>
    <row r="152" spans="2:3" ht="12.75" customHeight="1" x14ac:dyDescent="0.2">
      <c r="B152" s="14"/>
      <c r="C152" s="14"/>
    </row>
    <row r="153" spans="2:3" ht="12.75" customHeight="1" x14ac:dyDescent="0.2">
      <c r="B153" s="14"/>
      <c r="C153" s="14"/>
    </row>
    <row r="154" spans="2:3" ht="12.75" customHeight="1" x14ac:dyDescent="0.2">
      <c r="B154" s="14"/>
      <c r="C154" s="14"/>
    </row>
    <row r="155" spans="2:3" ht="12.75" customHeight="1" x14ac:dyDescent="0.2">
      <c r="B155" s="14"/>
      <c r="C155" s="14"/>
    </row>
    <row r="156" spans="2:3" ht="12.75" customHeight="1" x14ac:dyDescent="0.2">
      <c r="B156" s="14"/>
      <c r="C156" s="14"/>
    </row>
    <row r="157" spans="2:3" ht="12.75" customHeight="1" x14ac:dyDescent="0.2">
      <c r="B157" s="14"/>
      <c r="C157" s="14"/>
    </row>
    <row r="158" spans="2:3" ht="12.75" customHeight="1" x14ac:dyDescent="0.2">
      <c r="B158" s="14"/>
      <c r="C158" s="14"/>
    </row>
    <row r="159" spans="2:3" ht="12.75" customHeight="1" x14ac:dyDescent="0.2">
      <c r="B159" s="14"/>
      <c r="C159" s="14"/>
    </row>
    <row r="160" spans="2:3" ht="12.75" customHeight="1" x14ac:dyDescent="0.2">
      <c r="B160" s="14"/>
      <c r="C160" s="14"/>
    </row>
    <row r="161" spans="2:3" ht="12.75" customHeight="1" x14ac:dyDescent="0.2">
      <c r="B161" s="14"/>
      <c r="C161" s="14"/>
    </row>
    <row r="162" spans="2:3" ht="12.75" customHeight="1" x14ac:dyDescent="0.2">
      <c r="B162" s="14"/>
      <c r="C162" s="14"/>
    </row>
    <row r="163" spans="2:3" ht="12.75" customHeight="1" x14ac:dyDescent="0.2">
      <c r="B163" s="14"/>
      <c r="C163" s="14"/>
    </row>
    <row r="164" spans="2:3" ht="12.75" customHeight="1" x14ac:dyDescent="0.2">
      <c r="B164" s="14"/>
      <c r="C164" s="14"/>
    </row>
    <row r="165" spans="2:3" ht="12.75" customHeight="1" x14ac:dyDescent="0.2">
      <c r="B165" s="14"/>
      <c r="C165" s="14"/>
    </row>
    <row r="166" spans="2:3" ht="12.75" customHeight="1" x14ac:dyDescent="0.2">
      <c r="B166" s="14"/>
      <c r="C166" s="14"/>
    </row>
    <row r="167" spans="2:3" ht="12.75" customHeight="1" x14ac:dyDescent="0.2">
      <c r="B167" s="14"/>
      <c r="C167" s="14"/>
    </row>
    <row r="168" spans="2:3" ht="12.75" customHeight="1" x14ac:dyDescent="0.2">
      <c r="B168" s="14"/>
      <c r="C168" s="14"/>
    </row>
    <row r="169" spans="2:3" ht="12.75" customHeight="1" x14ac:dyDescent="0.2">
      <c r="B169" s="14"/>
      <c r="C169" s="14"/>
    </row>
    <row r="170" spans="2:3" ht="12.75" customHeight="1" x14ac:dyDescent="0.2">
      <c r="B170" s="14"/>
      <c r="C170" s="14"/>
    </row>
    <row r="171" spans="2:3" ht="12.75" customHeight="1" x14ac:dyDescent="0.2">
      <c r="B171" s="14"/>
      <c r="C171" s="14"/>
    </row>
    <row r="172" spans="2:3" ht="12.75" customHeight="1" x14ac:dyDescent="0.2">
      <c r="B172" s="14"/>
      <c r="C172" s="14"/>
    </row>
    <row r="173" spans="2:3" ht="12.75" customHeight="1" x14ac:dyDescent="0.2">
      <c r="B173" s="14"/>
      <c r="C173" s="14"/>
    </row>
    <row r="174" spans="2:3" ht="12.75" customHeight="1" x14ac:dyDescent="0.2">
      <c r="B174" s="14"/>
      <c r="C174" s="14"/>
    </row>
    <row r="175" spans="2:3" ht="12.75" customHeight="1" x14ac:dyDescent="0.2">
      <c r="B175" s="14"/>
      <c r="C175" s="14"/>
    </row>
    <row r="176" spans="2:3" ht="12.75" customHeight="1" x14ac:dyDescent="0.2">
      <c r="B176" s="14"/>
      <c r="C176" s="14"/>
    </row>
    <row r="177" spans="2:3" ht="12.75" customHeight="1" x14ac:dyDescent="0.2">
      <c r="B177" s="14"/>
      <c r="C177" s="14"/>
    </row>
    <row r="178" spans="2:3" ht="12.75" customHeight="1" x14ac:dyDescent="0.2">
      <c r="B178" s="14"/>
      <c r="C178" s="14"/>
    </row>
    <row r="179" spans="2:3" ht="12.75" customHeight="1" x14ac:dyDescent="0.2">
      <c r="B179" s="14"/>
      <c r="C179" s="14"/>
    </row>
    <row r="180" spans="2:3" ht="12.75" customHeight="1" x14ac:dyDescent="0.2">
      <c r="B180" s="14"/>
      <c r="C180" s="14"/>
    </row>
    <row r="181" spans="2:3" ht="12.75" customHeight="1" x14ac:dyDescent="0.2">
      <c r="B181" s="14"/>
      <c r="C181" s="14"/>
    </row>
    <row r="182" spans="2:3" ht="12.75" customHeight="1" x14ac:dyDescent="0.2">
      <c r="B182" s="14"/>
      <c r="C182" s="14"/>
    </row>
    <row r="183" spans="2:3" ht="12.75" customHeight="1" x14ac:dyDescent="0.2">
      <c r="B183" s="14"/>
      <c r="C183" s="14"/>
    </row>
    <row r="184" spans="2:3" ht="12.75" customHeight="1" x14ac:dyDescent="0.2">
      <c r="B184" s="14"/>
      <c r="C184" s="14"/>
    </row>
    <row r="185" spans="2:3" ht="12.75" customHeight="1" x14ac:dyDescent="0.2">
      <c r="B185" s="14"/>
      <c r="C185" s="14"/>
    </row>
    <row r="186" spans="2:3" ht="12.75" customHeight="1" x14ac:dyDescent="0.2">
      <c r="B186" s="14"/>
      <c r="C186" s="14"/>
    </row>
    <row r="187" spans="2:3" ht="12.75" customHeight="1" x14ac:dyDescent="0.2">
      <c r="B187" s="14"/>
      <c r="C187" s="14"/>
    </row>
    <row r="188" spans="2:3" ht="12.75" customHeight="1" x14ac:dyDescent="0.2">
      <c r="B188" s="14"/>
      <c r="C188" s="14"/>
    </row>
    <row r="189" spans="2:3" ht="12.75" customHeight="1" x14ac:dyDescent="0.2">
      <c r="B189" s="14"/>
      <c r="C189" s="14"/>
    </row>
    <row r="190" spans="2:3" ht="12.75" customHeight="1" x14ac:dyDescent="0.2">
      <c r="B190" s="14"/>
      <c r="C190" s="14"/>
    </row>
    <row r="191" spans="2:3" ht="12.75" customHeight="1" x14ac:dyDescent="0.2">
      <c r="B191" s="14"/>
      <c r="C191" s="14"/>
    </row>
    <row r="192" spans="2:3" ht="12.75" customHeight="1" x14ac:dyDescent="0.2">
      <c r="B192" s="14"/>
      <c r="C192" s="14"/>
    </row>
    <row r="193" spans="2:3" ht="12.75" customHeight="1" x14ac:dyDescent="0.2">
      <c r="B193" s="14"/>
      <c r="C193" s="14"/>
    </row>
    <row r="194" spans="2:3" ht="12.75" customHeight="1" x14ac:dyDescent="0.2">
      <c r="B194" s="14"/>
      <c r="C194" s="14"/>
    </row>
    <row r="195" spans="2:3" ht="12.75" customHeight="1" x14ac:dyDescent="0.2">
      <c r="B195" s="14"/>
      <c r="C195" s="14"/>
    </row>
    <row r="196" spans="2:3" ht="12.75" customHeight="1" x14ac:dyDescent="0.2">
      <c r="B196" s="14"/>
      <c r="C196" s="14"/>
    </row>
    <row r="197" spans="2:3" ht="12.75" customHeight="1" x14ac:dyDescent="0.2">
      <c r="B197" s="14"/>
      <c r="C197" s="14"/>
    </row>
    <row r="198" spans="2:3" ht="12.75" customHeight="1" x14ac:dyDescent="0.2">
      <c r="B198" s="14"/>
      <c r="C198" s="14"/>
    </row>
    <row r="199" spans="2:3" ht="12.75" customHeight="1" x14ac:dyDescent="0.2">
      <c r="B199" s="14"/>
      <c r="C199" s="14"/>
    </row>
    <row r="200" spans="2:3" ht="12.75" customHeight="1" x14ac:dyDescent="0.2">
      <c r="B200" s="14"/>
      <c r="C200" s="14"/>
    </row>
    <row r="201" spans="2:3" ht="12.75" customHeight="1" x14ac:dyDescent="0.2">
      <c r="B201" s="14"/>
      <c r="C201" s="14"/>
    </row>
    <row r="202" spans="2:3" ht="12.75" customHeight="1" x14ac:dyDescent="0.2">
      <c r="B202" s="14"/>
      <c r="C202" s="14"/>
    </row>
    <row r="203" spans="2:3" ht="12.75" customHeight="1" x14ac:dyDescent="0.2">
      <c r="B203" s="14"/>
      <c r="C203" s="14"/>
    </row>
    <row r="204" spans="2:3" ht="12.75" customHeight="1" x14ac:dyDescent="0.2">
      <c r="B204" s="14"/>
      <c r="C204" s="14"/>
    </row>
    <row r="205" spans="2:3" ht="12.75" customHeight="1" x14ac:dyDescent="0.2">
      <c r="B205" s="14"/>
      <c r="C205" s="14"/>
    </row>
    <row r="206" spans="2:3" ht="12.75" customHeight="1" x14ac:dyDescent="0.2">
      <c r="B206" s="14"/>
      <c r="C206" s="14"/>
    </row>
    <row r="207" spans="2:3" ht="12.75" customHeight="1" x14ac:dyDescent="0.2">
      <c r="B207" s="14"/>
      <c r="C207" s="14"/>
    </row>
    <row r="208" spans="2:3" ht="12.75" customHeight="1" x14ac:dyDescent="0.2">
      <c r="B208" s="14"/>
      <c r="C208" s="14"/>
    </row>
    <row r="209" spans="2:3" ht="12.75" customHeight="1" x14ac:dyDescent="0.2">
      <c r="B209" s="14"/>
      <c r="C209" s="14"/>
    </row>
    <row r="210" spans="2:3" ht="12.75" customHeight="1" x14ac:dyDescent="0.2">
      <c r="B210" s="14"/>
      <c r="C210" s="14"/>
    </row>
    <row r="211" spans="2:3" ht="12.75" customHeight="1" x14ac:dyDescent="0.2">
      <c r="B211" s="14"/>
      <c r="C211" s="14"/>
    </row>
    <row r="212" spans="2:3" ht="12.75" customHeight="1" x14ac:dyDescent="0.2">
      <c r="B212" s="14"/>
      <c r="C212" s="14"/>
    </row>
    <row r="213" spans="2:3" ht="12.75" customHeight="1" x14ac:dyDescent="0.2">
      <c r="B213" s="14"/>
      <c r="C213" s="14"/>
    </row>
    <row r="214" spans="2:3" ht="12.75" customHeight="1" x14ac:dyDescent="0.2">
      <c r="B214" s="14"/>
      <c r="C214" s="14"/>
    </row>
    <row r="215" spans="2:3" ht="12.75" customHeight="1" x14ac:dyDescent="0.2">
      <c r="B215" s="14"/>
      <c r="C215" s="14"/>
    </row>
    <row r="216" spans="2:3" ht="12.75" customHeight="1" x14ac:dyDescent="0.2">
      <c r="B216" s="14"/>
      <c r="C216" s="14"/>
    </row>
    <row r="217" spans="2:3" ht="12.75" customHeight="1" x14ac:dyDescent="0.2">
      <c r="B217" s="14"/>
      <c r="C217" s="14"/>
    </row>
    <row r="218" spans="2:3" ht="12.75" customHeight="1" x14ac:dyDescent="0.2">
      <c r="B218" s="14"/>
      <c r="C218" s="14"/>
    </row>
    <row r="219" spans="2:3" ht="12.75" customHeight="1" x14ac:dyDescent="0.2">
      <c r="B219" s="14"/>
      <c r="C219" s="14"/>
    </row>
    <row r="220" spans="2:3" ht="12.75" customHeight="1" x14ac:dyDescent="0.2">
      <c r="B220" s="14"/>
      <c r="C220" s="14"/>
    </row>
    <row r="221" spans="2:3" ht="12.75" customHeight="1" x14ac:dyDescent="0.2">
      <c r="B221" s="14"/>
      <c r="C221" s="14"/>
    </row>
    <row r="222" spans="2:3" ht="12.75" customHeight="1" x14ac:dyDescent="0.2">
      <c r="B222" s="14"/>
      <c r="C222" s="14"/>
    </row>
    <row r="223" spans="2:3" ht="12.75" customHeight="1" x14ac:dyDescent="0.2">
      <c r="B223" s="14"/>
      <c r="C223" s="14"/>
    </row>
    <row r="224" spans="2:3" ht="12.75" customHeight="1" x14ac:dyDescent="0.2">
      <c r="B224" s="14"/>
      <c r="C224" s="14"/>
    </row>
    <row r="225" spans="2:3" ht="12.75" customHeight="1" x14ac:dyDescent="0.2">
      <c r="B225" s="14"/>
      <c r="C225" s="14"/>
    </row>
    <row r="226" spans="2:3" ht="12.75" customHeight="1" x14ac:dyDescent="0.2">
      <c r="B226" s="14"/>
      <c r="C226" s="14"/>
    </row>
    <row r="227" spans="2:3" ht="12.75" customHeight="1" x14ac:dyDescent="0.2">
      <c r="B227" s="14"/>
      <c r="C227" s="14"/>
    </row>
    <row r="228" spans="2:3" ht="12.75" customHeight="1" x14ac:dyDescent="0.2">
      <c r="B228" s="14"/>
      <c r="C228" s="14"/>
    </row>
    <row r="229" spans="2:3" ht="12.75" customHeight="1" x14ac:dyDescent="0.2">
      <c r="B229" s="14"/>
      <c r="C229" s="14"/>
    </row>
    <row r="230" spans="2:3" ht="12.75" customHeight="1" x14ac:dyDescent="0.2">
      <c r="B230" s="14"/>
      <c r="C230" s="14"/>
    </row>
    <row r="231" spans="2:3" ht="12.75" customHeight="1" x14ac:dyDescent="0.2">
      <c r="B231" s="14"/>
      <c r="C231" s="14"/>
    </row>
    <row r="232" spans="2:3" ht="12.75" customHeight="1" x14ac:dyDescent="0.2">
      <c r="B232" s="14"/>
      <c r="C232" s="14"/>
    </row>
    <row r="233" spans="2:3" ht="12.75" customHeight="1" x14ac:dyDescent="0.2">
      <c r="B233" s="14"/>
      <c r="C233" s="14"/>
    </row>
    <row r="234" spans="2:3" ht="12.75" customHeight="1" x14ac:dyDescent="0.2">
      <c r="B234" s="14"/>
      <c r="C234" s="14"/>
    </row>
    <row r="235" spans="2:3" ht="12.75" customHeight="1" x14ac:dyDescent="0.2">
      <c r="B235" s="14"/>
      <c r="C235" s="14"/>
    </row>
    <row r="236" spans="2:3" ht="12.75" customHeight="1" x14ac:dyDescent="0.2">
      <c r="B236" s="14"/>
      <c r="C236" s="14"/>
    </row>
    <row r="237" spans="2:3" ht="12.75" customHeight="1" x14ac:dyDescent="0.2">
      <c r="B237" s="14"/>
      <c r="C237" s="14"/>
    </row>
    <row r="238" spans="2:3" ht="12.75" customHeight="1" x14ac:dyDescent="0.2">
      <c r="B238" s="14"/>
      <c r="C238" s="14"/>
    </row>
    <row r="239" spans="2:3" ht="12.75" customHeight="1" x14ac:dyDescent="0.2">
      <c r="B239" s="14"/>
      <c r="C239" s="14"/>
    </row>
    <row r="240" spans="2:3" ht="12.75" customHeight="1" x14ac:dyDescent="0.2">
      <c r="B240" s="14"/>
      <c r="C240" s="14"/>
    </row>
    <row r="241" spans="2:3" ht="12.75" customHeight="1" x14ac:dyDescent="0.2">
      <c r="B241" s="14"/>
      <c r="C241" s="14"/>
    </row>
    <row r="242" spans="2:3" ht="12.75" customHeight="1" x14ac:dyDescent="0.2">
      <c r="B242" s="14"/>
      <c r="C242" s="14"/>
    </row>
    <row r="243" spans="2:3" ht="12.75" customHeight="1" x14ac:dyDescent="0.2">
      <c r="B243" s="14"/>
      <c r="C243" s="14"/>
    </row>
    <row r="244" spans="2:3" ht="12.75" customHeight="1" x14ac:dyDescent="0.2">
      <c r="B244" s="14"/>
      <c r="C244" s="14"/>
    </row>
    <row r="245" spans="2:3" ht="12.75" customHeight="1" x14ac:dyDescent="0.2">
      <c r="B245" s="14"/>
      <c r="C245" s="14"/>
    </row>
    <row r="246" spans="2:3" ht="12.75" customHeight="1" x14ac:dyDescent="0.2">
      <c r="B246" s="14"/>
      <c r="C246" s="14"/>
    </row>
    <row r="247" spans="2:3" ht="12.75" customHeight="1" x14ac:dyDescent="0.2">
      <c r="B247" s="14"/>
      <c r="C247" s="14"/>
    </row>
    <row r="248" spans="2:3" ht="12.75" customHeight="1" x14ac:dyDescent="0.2">
      <c r="B248" s="14"/>
      <c r="C248" s="14"/>
    </row>
    <row r="249" spans="2:3" ht="12.75" customHeight="1" x14ac:dyDescent="0.2">
      <c r="B249" s="14"/>
      <c r="C249" s="14"/>
    </row>
    <row r="250" spans="2:3" ht="12.75" customHeight="1" x14ac:dyDescent="0.2">
      <c r="B250" s="14"/>
      <c r="C250" s="14"/>
    </row>
    <row r="251" spans="2:3" ht="12.75" customHeight="1" x14ac:dyDescent="0.2">
      <c r="B251" s="14"/>
      <c r="C251" s="14"/>
    </row>
    <row r="252" spans="2:3" ht="12.75" customHeight="1" x14ac:dyDescent="0.2">
      <c r="B252" s="14"/>
      <c r="C252" s="14"/>
    </row>
    <row r="253" spans="2:3" ht="12.75" customHeight="1" x14ac:dyDescent="0.2">
      <c r="B253" s="14"/>
      <c r="C253" s="14"/>
    </row>
    <row r="254" spans="2:3" ht="12.75" customHeight="1" x14ac:dyDescent="0.2">
      <c r="B254" s="14"/>
      <c r="C254" s="14"/>
    </row>
    <row r="255" spans="2:3" ht="12.75" customHeight="1" x14ac:dyDescent="0.2">
      <c r="B255" s="14"/>
      <c r="C255" s="14"/>
    </row>
    <row r="256" spans="2:3" ht="12.75" customHeight="1" x14ac:dyDescent="0.2">
      <c r="B256" s="14"/>
      <c r="C256" s="14"/>
    </row>
    <row r="257" spans="2:3" ht="12.75" customHeight="1" x14ac:dyDescent="0.2">
      <c r="B257" s="14"/>
      <c r="C257" s="14"/>
    </row>
    <row r="258" spans="2:3" ht="12.75" customHeight="1" x14ac:dyDescent="0.2">
      <c r="B258" s="14"/>
      <c r="C258" s="14"/>
    </row>
    <row r="259" spans="2:3" ht="12.75" customHeight="1" x14ac:dyDescent="0.2">
      <c r="B259" s="14"/>
      <c r="C259" s="14"/>
    </row>
    <row r="260" spans="2:3" ht="12.75" customHeight="1" x14ac:dyDescent="0.2">
      <c r="B260" s="14"/>
      <c r="C260" s="14"/>
    </row>
    <row r="261" spans="2:3" ht="12.75" customHeight="1" x14ac:dyDescent="0.2">
      <c r="B261" s="14"/>
      <c r="C261" s="14"/>
    </row>
    <row r="262" spans="2:3" ht="12.75" customHeight="1" x14ac:dyDescent="0.2">
      <c r="B262" s="14"/>
      <c r="C262" s="14"/>
    </row>
    <row r="263" spans="2:3" ht="12.75" customHeight="1" x14ac:dyDescent="0.2">
      <c r="B263" s="14"/>
      <c r="C263" s="14"/>
    </row>
    <row r="264" spans="2:3" ht="12.75" customHeight="1" x14ac:dyDescent="0.2">
      <c r="B264" s="14"/>
      <c r="C264" s="14"/>
    </row>
    <row r="265" spans="2:3" ht="12.75" customHeight="1" x14ac:dyDescent="0.2">
      <c r="B265" s="14"/>
      <c r="C265" s="14"/>
    </row>
    <row r="266" spans="2:3" ht="12.75" customHeight="1" x14ac:dyDescent="0.2">
      <c r="B266" s="14"/>
      <c r="C266" s="14"/>
    </row>
    <row r="267" spans="2:3" ht="12.75" customHeight="1" x14ac:dyDescent="0.2">
      <c r="B267" s="14"/>
      <c r="C267" s="14"/>
    </row>
    <row r="268" spans="2:3" ht="12.75" customHeight="1" x14ac:dyDescent="0.2">
      <c r="B268" s="14"/>
      <c r="C268" s="14"/>
    </row>
    <row r="269" spans="2:3" ht="12.75" customHeight="1" x14ac:dyDescent="0.2">
      <c r="B269" s="14"/>
      <c r="C269" s="14"/>
    </row>
    <row r="270" spans="2:3" ht="12.75" customHeight="1" x14ac:dyDescent="0.2">
      <c r="B270" s="14"/>
      <c r="C270" s="14"/>
    </row>
    <row r="271" spans="2:3" ht="12.75" customHeight="1" x14ac:dyDescent="0.2">
      <c r="B271" s="14"/>
      <c r="C271" s="14"/>
    </row>
    <row r="272" spans="2:3" ht="12.75" customHeight="1" x14ac:dyDescent="0.2">
      <c r="B272" s="14"/>
      <c r="C272" s="14"/>
    </row>
    <row r="273" spans="2:3" ht="12.75" customHeight="1" x14ac:dyDescent="0.2">
      <c r="B273" s="14"/>
      <c r="C273" s="14"/>
    </row>
    <row r="274" spans="2:3" ht="12.75" customHeight="1" x14ac:dyDescent="0.2">
      <c r="B274" s="14"/>
      <c r="C274" s="14"/>
    </row>
    <row r="275" spans="2:3" ht="12.75" customHeight="1" x14ac:dyDescent="0.2">
      <c r="B275" s="14"/>
      <c r="C275" s="14"/>
    </row>
    <row r="276" spans="2:3" ht="12.75" customHeight="1" x14ac:dyDescent="0.2">
      <c r="B276" s="14"/>
      <c r="C276" s="14"/>
    </row>
    <row r="277" spans="2:3" ht="12.75" customHeight="1" x14ac:dyDescent="0.2">
      <c r="B277" s="14"/>
      <c r="C277" s="14"/>
    </row>
    <row r="278" spans="2:3" ht="12.75" customHeight="1" x14ac:dyDescent="0.2">
      <c r="B278" s="14"/>
      <c r="C278" s="14"/>
    </row>
    <row r="279" spans="2:3" ht="12.75" customHeight="1" x14ac:dyDescent="0.2">
      <c r="B279" s="14"/>
      <c r="C279" s="14"/>
    </row>
    <row r="280" spans="2:3" ht="12.75" customHeight="1" x14ac:dyDescent="0.2">
      <c r="B280" s="14"/>
      <c r="C280" s="14"/>
    </row>
    <row r="281" spans="2:3" ht="12.75" customHeight="1" x14ac:dyDescent="0.2">
      <c r="B281" s="14"/>
      <c r="C281" s="14"/>
    </row>
    <row r="282" spans="2:3" ht="12.75" customHeight="1" x14ac:dyDescent="0.2">
      <c r="B282" s="14"/>
      <c r="C282" s="14"/>
    </row>
    <row r="283" spans="2:3" ht="12.75" customHeight="1" x14ac:dyDescent="0.2">
      <c r="B283" s="14"/>
      <c r="C283" s="14"/>
    </row>
    <row r="284" spans="2:3" ht="12.75" customHeight="1" x14ac:dyDescent="0.2">
      <c r="B284" s="14"/>
      <c r="C284" s="14"/>
    </row>
    <row r="285" spans="2:3" ht="12.75" customHeight="1" x14ac:dyDescent="0.2">
      <c r="B285" s="14"/>
      <c r="C285" s="14"/>
    </row>
    <row r="286" spans="2:3" ht="12.75" customHeight="1" x14ac:dyDescent="0.2">
      <c r="B286" s="14"/>
      <c r="C286" s="14"/>
    </row>
    <row r="287" spans="2:3" ht="12.75" customHeight="1" x14ac:dyDescent="0.2">
      <c r="B287" s="14"/>
      <c r="C287" s="14"/>
    </row>
    <row r="288" spans="2:3" ht="12.75" customHeight="1" x14ac:dyDescent="0.2">
      <c r="B288" s="14"/>
      <c r="C288" s="14"/>
    </row>
    <row r="289" spans="2:3" ht="12.75" customHeight="1" x14ac:dyDescent="0.2">
      <c r="B289" s="14"/>
      <c r="C289" s="14"/>
    </row>
    <row r="290" spans="2:3" ht="12.75" customHeight="1" x14ac:dyDescent="0.2">
      <c r="B290" s="14"/>
      <c r="C290" s="14"/>
    </row>
    <row r="291" spans="2:3" ht="12.75" customHeight="1" x14ac:dyDescent="0.2">
      <c r="B291" s="14"/>
      <c r="C291" s="14"/>
    </row>
    <row r="292" spans="2:3" ht="12.75" customHeight="1" x14ac:dyDescent="0.2">
      <c r="B292" s="14"/>
      <c r="C292" s="14"/>
    </row>
    <row r="293" spans="2:3" ht="12.75" customHeight="1" x14ac:dyDescent="0.2">
      <c r="B293" s="14"/>
      <c r="C293" s="14"/>
    </row>
    <row r="294" spans="2:3" ht="12.75" customHeight="1" x14ac:dyDescent="0.2">
      <c r="B294" s="14"/>
      <c r="C294" s="14"/>
    </row>
    <row r="295" spans="2:3" ht="12.75" customHeight="1" x14ac:dyDescent="0.2">
      <c r="B295" s="14"/>
      <c r="C295" s="14"/>
    </row>
    <row r="296" spans="2:3" ht="12.75" customHeight="1" x14ac:dyDescent="0.2">
      <c r="B296" s="14"/>
      <c r="C296" s="14"/>
    </row>
    <row r="297" spans="2:3" ht="12.75" customHeight="1" x14ac:dyDescent="0.2">
      <c r="B297" s="14"/>
      <c r="C297" s="14"/>
    </row>
    <row r="298" spans="2:3" ht="12.75" customHeight="1" x14ac:dyDescent="0.2">
      <c r="B298" s="14"/>
      <c r="C298" s="14"/>
    </row>
    <row r="299" spans="2:3" ht="12.75" customHeight="1" x14ac:dyDescent="0.2">
      <c r="B299" s="14"/>
      <c r="C299" s="14"/>
    </row>
    <row r="300" spans="2:3" ht="12.75" customHeight="1" x14ac:dyDescent="0.2">
      <c r="B300" s="14"/>
      <c r="C300" s="14"/>
    </row>
    <row r="301" spans="2:3" ht="12.75" customHeight="1" x14ac:dyDescent="0.2">
      <c r="B301" s="14"/>
      <c r="C301" s="14"/>
    </row>
    <row r="302" spans="2:3" ht="12.75" customHeight="1" x14ac:dyDescent="0.2">
      <c r="B302" s="14"/>
      <c r="C302" s="14"/>
    </row>
    <row r="303" spans="2:3" ht="12.75" customHeight="1" x14ac:dyDescent="0.2">
      <c r="B303" s="14"/>
      <c r="C303" s="14"/>
    </row>
    <row r="304" spans="2:3" ht="12.75" customHeight="1" x14ac:dyDescent="0.2">
      <c r="B304" s="14"/>
      <c r="C304" s="14"/>
    </row>
    <row r="305" spans="2:3" ht="12.75" customHeight="1" x14ac:dyDescent="0.2">
      <c r="B305" s="14"/>
      <c r="C305" s="14"/>
    </row>
    <row r="306" spans="2:3" ht="12.75" customHeight="1" x14ac:dyDescent="0.2">
      <c r="B306" s="14"/>
      <c r="C306" s="14"/>
    </row>
    <row r="307" spans="2:3" ht="12.75" customHeight="1" x14ac:dyDescent="0.2">
      <c r="B307" s="14"/>
      <c r="C307" s="14"/>
    </row>
    <row r="308" spans="2:3" ht="12.75" customHeight="1" x14ac:dyDescent="0.2">
      <c r="B308" s="14"/>
      <c r="C308" s="14"/>
    </row>
    <row r="309" spans="2:3" ht="12.75" customHeight="1" x14ac:dyDescent="0.2">
      <c r="B309" s="14"/>
      <c r="C309" s="14"/>
    </row>
    <row r="310" spans="2:3" ht="12.75" customHeight="1" x14ac:dyDescent="0.2">
      <c r="B310" s="14"/>
      <c r="C310" s="14"/>
    </row>
    <row r="311" spans="2:3" ht="12.75" customHeight="1" x14ac:dyDescent="0.2">
      <c r="B311" s="14"/>
      <c r="C311" s="14"/>
    </row>
    <row r="312" spans="2:3" ht="12.75" customHeight="1" x14ac:dyDescent="0.2">
      <c r="B312" s="14"/>
      <c r="C312" s="14"/>
    </row>
    <row r="313" spans="2:3" ht="12.75" customHeight="1" x14ac:dyDescent="0.2">
      <c r="B313" s="14"/>
      <c r="C313" s="14"/>
    </row>
    <row r="314" spans="2:3" ht="12.75" customHeight="1" x14ac:dyDescent="0.2">
      <c r="B314" s="14"/>
      <c r="C314" s="14"/>
    </row>
    <row r="315" spans="2:3" ht="12.75" customHeight="1" x14ac:dyDescent="0.2">
      <c r="B315" s="14"/>
      <c r="C315" s="14"/>
    </row>
    <row r="316" spans="2:3" ht="12.75" customHeight="1" x14ac:dyDescent="0.2">
      <c r="B316" s="14"/>
      <c r="C316" s="14"/>
    </row>
    <row r="317" spans="2:3" ht="12.75" customHeight="1" x14ac:dyDescent="0.2">
      <c r="B317" s="14"/>
      <c r="C317" s="14"/>
    </row>
    <row r="318" spans="2:3" ht="12.75" customHeight="1" x14ac:dyDescent="0.2">
      <c r="B318" s="14"/>
      <c r="C318" s="14"/>
    </row>
    <row r="319" spans="2:3" ht="12.75" customHeight="1" x14ac:dyDescent="0.2">
      <c r="B319" s="14"/>
      <c r="C319" s="14"/>
    </row>
    <row r="320" spans="2:3" ht="12.75" customHeight="1" x14ac:dyDescent="0.2">
      <c r="B320" s="14"/>
      <c r="C320" s="14"/>
    </row>
    <row r="321" spans="2:3" ht="12.75" customHeight="1" x14ac:dyDescent="0.2">
      <c r="B321" s="14"/>
      <c r="C321" s="14"/>
    </row>
    <row r="322" spans="2:3" ht="12.75" customHeight="1" x14ac:dyDescent="0.2">
      <c r="B322" s="14"/>
      <c r="C322" s="14"/>
    </row>
    <row r="323" spans="2:3" ht="12.75" customHeight="1" x14ac:dyDescent="0.2">
      <c r="B323" s="14"/>
      <c r="C323" s="14"/>
    </row>
    <row r="324" spans="2:3" ht="12.75" customHeight="1" x14ac:dyDescent="0.2">
      <c r="B324" s="14"/>
      <c r="C324" s="14"/>
    </row>
    <row r="325" spans="2:3" ht="12.75" customHeight="1" x14ac:dyDescent="0.2">
      <c r="B325" s="14"/>
      <c r="C325" s="14"/>
    </row>
    <row r="326" spans="2:3" ht="12.75" customHeight="1" x14ac:dyDescent="0.2">
      <c r="B326" s="14"/>
      <c r="C326" s="14"/>
    </row>
    <row r="327" spans="2:3" ht="12.75" customHeight="1" x14ac:dyDescent="0.2">
      <c r="B327" s="14"/>
      <c r="C327" s="14"/>
    </row>
    <row r="328" spans="2:3" ht="12.75" customHeight="1" x14ac:dyDescent="0.2">
      <c r="B328" s="14"/>
      <c r="C328" s="14"/>
    </row>
    <row r="329" spans="2:3" ht="12.75" customHeight="1" x14ac:dyDescent="0.2">
      <c r="B329" s="14"/>
      <c r="C329" s="14"/>
    </row>
    <row r="330" spans="2:3" ht="12.75" customHeight="1" x14ac:dyDescent="0.2">
      <c r="B330" s="14"/>
      <c r="C330" s="14"/>
    </row>
    <row r="331" spans="2:3" ht="12.75" customHeight="1" x14ac:dyDescent="0.2">
      <c r="B331" s="14"/>
      <c r="C331" s="14"/>
    </row>
    <row r="332" spans="2:3" ht="12.75" customHeight="1" x14ac:dyDescent="0.2">
      <c r="B332" s="14"/>
      <c r="C332" s="14"/>
    </row>
    <row r="333" spans="2:3" ht="12.75" customHeight="1" x14ac:dyDescent="0.2">
      <c r="B333" s="14"/>
      <c r="C333" s="14"/>
    </row>
    <row r="334" spans="2:3" ht="12.75" customHeight="1" x14ac:dyDescent="0.2">
      <c r="B334" s="14"/>
      <c r="C334" s="14"/>
    </row>
    <row r="335" spans="2:3" ht="12.75" customHeight="1" x14ac:dyDescent="0.2">
      <c r="B335" s="14"/>
      <c r="C335" s="14"/>
    </row>
    <row r="336" spans="2:3" ht="12.75" customHeight="1" x14ac:dyDescent="0.2">
      <c r="B336" s="14"/>
      <c r="C336" s="14"/>
    </row>
    <row r="337" spans="2:3" ht="12.75" customHeight="1" x14ac:dyDescent="0.2">
      <c r="B337" s="14"/>
      <c r="C337" s="14"/>
    </row>
    <row r="338" spans="2:3" ht="12.75" customHeight="1" x14ac:dyDescent="0.2">
      <c r="B338" s="14"/>
      <c r="C338" s="14"/>
    </row>
    <row r="339" spans="2:3" ht="12.75" customHeight="1" x14ac:dyDescent="0.2">
      <c r="B339" s="14"/>
      <c r="C339" s="14"/>
    </row>
    <row r="340" spans="2:3" ht="12.75" customHeight="1" x14ac:dyDescent="0.2">
      <c r="B340" s="14"/>
      <c r="C340" s="14"/>
    </row>
    <row r="341" spans="2:3" ht="12.75" customHeight="1" x14ac:dyDescent="0.2">
      <c r="B341" s="14"/>
      <c r="C341" s="14"/>
    </row>
    <row r="342" spans="2:3" ht="12.75" customHeight="1" x14ac:dyDescent="0.2">
      <c r="B342" s="14"/>
      <c r="C342" s="14"/>
    </row>
    <row r="343" spans="2:3" ht="12.75" customHeight="1" x14ac:dyDescent="0.2">
      <c r="B343" s="14"/>
      <c r="C343" s="14"/>
    </row>
    <row r="344" spans="2:3" ht="12.75" customHeight="1" x14ac:dyDescent="0.2">
      <c r="B344" s="14"/>
      <c r="C344" s="14"/>
    </row>
    <row r="345" spans="2:3" ht="12.75" customHeight="1" x14ac:dyDescent="0.2">
      <c r="B345" s="14"/>
      <c r="C345" s="14"/>
    </row>
    <row r="346" spans="2:3" ht="12.75" customHeight="1" x14ac:dyDescent="0.2">
      <c r="B346" s="14"/>
      <c r="C346" s="14"/>
    </row>
    <row r="347" spans="2:3" ht="12.75" customHeight="1" x14ac:dyDescent="0.2">
      <c r="B347" s="14"/>
      <c r="C347" s="14"/>
    </row>
    <row r="348" spans="2:3" ht="12.75" customHeight="1" x14ac:dyDescent="0.2">
      <c r="B348" s="14"/>
      <c r="C348" s="14"/>
    </row>
    <row r="349" spans="2:3" ht="12.75" customHeight="1" x14ac:dyDescent="0.2">
      <c r="B349" s="14"/>
      <c r="C349" s="14"/>
    </row>
    <row r="350" spans="2:3" ht="12.75" customHeight="1" x14ac:dyDescent="0.2">
      <c r="B350" s="14"/>
      <c r="C350" s="14"/>
    </row>
    <row r="351" spans="2:3" ht="12.75" customHeight="1" x14ac:dyDescent="0.2">
      <c r="B351" s="14"/>
      <c r="C351" s="14"/>
    </row>
    <row r="352" spans="2:3" ht="12.75" customHeight="1" x14ac:dyDescent="0.2">
      <c r="B352" s="14"/>
      <c r="C352" s="14"/>
    </row>
    <row r="353" spans="2:3" ht="12.75" customHeight="1" x14ac:dyDescent="0.2">
      <c r="B353" s="14"/>
      <c r="C353" s="14"/>
    </row>
    <row r="354" spans="2:3" ht="12.75" customHeight="1" x14ac:dyDescent="0.2">
      <c r="B354" s="14"/>
      <c r="C354" s="14"/>
    </row>
    <row r="355" spans="2:3" ht="12.75" customHeight="1" x14ac:dyDescent="0.2">
      <c r="B355" s="14"/>
      <c r="C355" s="14"/>
    </row>
    <row r="356" spans="2:3" ht="12.75" customHeight="1" x14ac:dyDescent="0.2">
      <c r="B356" s="14"/>
      <c r="C356" s="14"/>
    </row>
    <row r="357" spans="2:3" ht="12.75" customHeight="1" x14ac:dyDescent="0.2">
      <c r="B357" s="14"/>
      <c r="C357" s="14"/>
    </row>
    <row r="358" spans="2:3" ht="12.75" customHeight="1" x14ac:dyDescent="0.2">
      <c r="B358" s="14"/>
      <c r="C358" s="14"/>
    </row>
    <row r="359" spans="2:3" ht="12.75" customHeight="1" x14ac:dyDescent="0.2">
      <c r="B359" s="14"/>
      <c r="C359" s="14"/>
    </row>
    <row r="360" spans="2:3" ht="12.75" customHeight="1" x14ac:dyDescent="0.2">
      <c r="B360" s="14"/>
      <c r="C360" s="14"/>
    </row>
    <row r="361" spans="2:3" ht="12.75" customHeight="1" x14ac:dyDescent="0.2">
      <c r="B361" s="14"/>
      <c r="C361" s="14"/>
    </row>
    <row r="362" spans="2:3" ht="12.75" customHeight="1" x14ac:dyDescent="0.2">
      <c r="B362" s="14"/>
      <c r="C362" s="14"/>
    </row>
    <row r="363" spans="2:3" ht="12.75" customHeight="1" x14ac:dyDescent="0.2">
      <c r="B363" s="14"/>
      <c r="C363" s="14"/>
    </row>
    <row r="364" spans="2:3" ht="12.75" customHeight="1" x14ac:dyDescent="0.2">
      <c r="B364" s="14"/>
      <c r="C364" s="14"/>
    </row>
    <row r="365" spans="2:3" ht="12.75" customHeight="1" x14ac:dyDescent="0.2">
      <c r="B365" s="14"/>
      <c r="C365" s="14"/>
    </row>
    <row r="366" spans="2:3" ht="12.75" customHeight="1" x14ac:dyDescent="0.2">
      <c r="B366" s="14"/>
      <c r="C366" s="14"/>
    </row>
    <row r="367" spans="2:3" ht="12.75" customHeight="1" x14ac:dyDescent="0.2">
      <c r="B367" s="14"/>
      <c r="C367" s="14"/>
    </row>
    <row r="368" spans="2:3" ht="12.75" customHeight="1" x14ac:dyDescent="0.2">
      <c r="B368" s="14"/>
      <c r="C368" s="14"/>
    </row>
    <row r="369" spans="2:3" ht="12.75" customHeight="1" x14ac:dyDescent="0.2">
      <c r="B369" s="14"/>
      <c r="C369" s="14"/>
    </row>
    <row r="370" spans="2:3" ht="12.75" customHeight="1" x14ac:dyDescent="0.2">
      <c r="B370" s="14"/>
      <c r="C370" s="14"/>
    </row>
    <row r="371" spans="2:3" ht="12.75" customHeight="1" x14ac:dyDescent="0.2">
      <c r="B371" s="14"/>
      <c r="C371" s="14"/>
    </row>
    <row r="372" spans="2:3" ht="12.75" customHeight="1" x14ac:dyDescent="0.2">
      <c r="B372" s="14"/>
      <c r="C372" s="14"/>
    </row>
    <row r="373" spans="2:3" ht="12.75" customHeight="1" x14ac:dyDescent="0.2">
      <c r="B373" s="14"/>
      <c r="C373" s="14"/>
    </row>
    <row r="374" spans="2:3" ht="12.75" customHeight="1" x14ac:dyDescent="0.2">
      <c r="B374" s="14"/>
      <c r="C374" s="14"/>
    </row>
    <row r="375" spans="2:3" ht="12.75" customHeight="1" x14ac:dyDescent="0.2">
      <c r="B375" s="14"/>
      <c r="C375" s="14"/>
    </row>
    <row r="376" spans="2:3" ht="12.75" customHeight="1" x14ac:dyDescent="0.2">
      <c r="B376" s="14"/>
      <c r="C376" s="14"/>
    </row>
    <row r="377" spans="2:3" ht="12.75" customHeight="1" x14ac:dyDescent="0.2">
      <c r="B377" s="14"/>
      <c r="C377" s="14"/>
    </row>
    <row r="378" spans="2:3" ht="12.75" customHeight="1" x14ac:dyDescent="0.2">
      <c r="B378" s="14"/>
      <c r="C378" s="14"/>
    </row>
    <row r="379" spans="2:3" ht="12.75" customHeight="1" x14ac:dyDescent="0.2">
      <c r="B379" s="14"/>
      <c r="C379" s="14"/>
    </row>
    <row r="380" spans="2:3" ht="12.75" customHeight="1" x14ac:dyDescent="0.2">
      <c r="B380" s="14"/>
      <c r="C380" s="14"/>
    </row>
    <row r="381" spans="2:3" ht="12.75" customHeight="1" x14ac:dyDescent="0.2">
      <c r="B381" s="14"/>
      <c r="C381" s="14"/>
    </row>
    <row r="382" spans="2:3" ht="12.75" customHeight="1" x14ac:dyDescent="0.2">
      <c r="B382" s="14"/>
      <c r="C382" s="14"/>
    </row>
    <row r="383" spans="2:3" ht="12.75" customHeight="1" x14ac:dyDescent="0.2">
      <c r="B383" s="14"/>
      <c r="C383" s="14"/>
    </row>
    <row r="384" spans="2:3" ht="12.75" customHeight="1" x14ac:dyDescent="0.2">
      <c r="B384" s="14"/>
      <c r="C384" s="14"/>
    </row>
    <row r="385" spans="2:3" ht="12.75" customHeight="1" x14ac:dyDescent="0.2">
      <c r="B385" s="14"/>
      <c r="C385" s="14"/>
    </row>
    <row r="386" spans="2:3" ht="12.75" customHeight="1" x14ac:dyDescent="0.2">
      <c r="B386" s="14"/>
      <c r="C386" s="14"/>
    </row>
    <row r="387" spans="2:3" ht="12.75" customHeight="1" x14ac:dyDescent="0.2">
      <c r="B387" s="14"/>
      <c r="C387" s="14"/>
    </row>
    <row r="388" spans="2:3" ht="12.75" customHeight="1" x14ac:dyDescent="0.2">
      <c r="B388" s="14"/>
      <c r="C388" s="14"/>
    </row>
    <row r="389" spans="2:3" ht="12.75" customHeight="1" x14ac:dyDescent="0.2">
      <c r="B389" s="14"/>
      <c r="C389" s="14"/>
    </row>
    <row r="390" spans="2:3" ht="12.75" customHeight="1" x14ac:dyDescent="0.2">
      <c r="B390" s="14"/>
      <c r="C390" s="14"/>
    </row>
    <row r="391" spans="2:3" ht="12.75" customHeight="1" x14ac:dyDescent="0.2">
      <c r="B391" s="14"/>
      <c r="C391" s="14"/>
    </row>
    <row r="392" spans="2:3" ht="12.75" customHeight="1" x14ac:dyDescent="0.2">
      <c r="B392" s="14"/>
      <c r="C392" s="14"/>
    </row>
    <row r="393" spans="2:3" ht="12.75" customHeight="1" x14ac:dyDescent="0.2">
      <c r="B393" s="14"/>
      <c r="C393" s="14"/>
    </row>
    <row r="394" spans="2:3" ht="12.75" customHeight="1" x14ac:dyDescent="0.2">
      <c r="B394" s="14"/>
      <c r="C394" s="14"/>
    </row>
    <row r="395" spans="2:3" ht="12.75" customHeight="1" x14ac:dyDescent="0.2">
      <c r="B395" s="14"/>
      <c r="C395" s="14"/>
    </row>
    <row r="396" spans="2:3" ht="12.75" customHeight="1" x14ac:dyDescent="0.2">
      <c r="B396" s="14"/>
      <c r="C396" s="14"/>
    </row>
    <row r="397" spans="2:3" ht="12.75" customHeight="1" x14ac:dyDescent="0.2">
      <c r="B397" s="14"/>
      <c r="C397" s="14"/>
    </row>
    <row r="398" spans="2:3" ht="12.75" customHeight="1" x14ac:dyDescent="0.2">
      <c r="B398" s="14"/>
      <c r="C398" s="14"/>
    </row>
    <row r="399" spans="2:3" ht="12.75" customHeight="1" x14ac:dyDescent="0.2">
      <c r="B399" s="14"/>
      <c r="C399" s="14"/>
    </row>
    <row r="400" spans="2:3" ht="12.75" customHeight="1" x14ac:dyDescent="0.2">
      <c r="B400" s="14"/>
      <c r="C400" s="14"/>
    </row>
    <row r="401" spans="2:3" ht="12.75" customHeight="1" x14ac:dyDescent="0.2">
      <c r="B401" s="14"/>
      <c r="C401" s="14"/>
    </row>
    <row r="402" spans="2:3" ht="12.75" customHeight="1" x14ac:dyDescent="0.2">
      <c r="B402" s="14"/>
      <c r="C402" s="14"/>
    </row>
    <row r="403" spans="2:3" ht="12.75" customHeight="1" x14ac:dyDescent="0.2">
      <c r="B403" s="14"/>
      <c r="C403" s="14"/>
    </row>
    <row r="404" spans="2:3" ht="12.75" customHeight="1" x14ac:dyDescent="0.2">
      <c r="B404" s="14"/>
      <c r="C404" s="14"/>
    </row>
    <row r="405" spans="2:3" ht="12.75" customHeight="1" x14ac:dyDescent="0.2">
      <c r="B405" s="14"/>
      <c r="C405" s="14"/>
    </row>
    <row r="406" spans="2:3" ht="12.75" customHeight="1" x14ac:dyDescent="0.2">
      <c r="B406" s="14"/>
      <c r="C406" s="14"/>
    </row>
    <row r="407" spans="2:3" ht="12.75" customHeight="1" x14ac:dyDescent="0.2">
      <c r="B407" s="14"/>
      <c r="C407" s="14"/>
    </row>
    <row r="408" spans="2:3" ht="12.75" customHeight="1" x14ac:dyDescent="0.2">
      <c r="B408" s="14"/>
      <c r="C408" s="14"/>
    </row>
    <row r="409" spans="2:3" ht="12.75" customHeight="1" x14ac:dyDescent="0.2">
      <c r="B409" s="14"/>
      <c r="C409" s="14"/>
    </row>
    <row r="410" spans="2:3" ht="12.75" customHeight="1" x14ac:dyDescent="0.2">
      <c r="B410" s="14"/>
      <c r="C410" s="14"/>
    </row>
    <row r="411" spans="2:3" ht="12.75" customHeight="1" x14ac:dyDescent="0.2">
      <c r="B411" s="14"/>
      <c r="C411" s="14"/>
    </row>
    <row r="412" spans="2:3" ht="12.75" customHeight="1" x14ac:dyDescent="0.2">
      <c r="B412" s="14"/>
      <c r="C412" s="14"/>
    </row>
    <row r="413" spans="2:3" ht="12.75" customHeight="1" x14ac:dyDescent="0.2">
      <c r="B413" s="14"/>
      <c r="C413" s="14"/>
    </row>
    <row r="414" spans="2:3" ht="12.75" customHeight="1" x14ac:dyDescent="0.2">
      <c r="B414" s="14"/>
      <c r="C414" s="14"/>
    </row>
    <row r="415" spans="2:3" ht="12.75" customHeight="1" x14ac:dyDescent="0.2">
      <c r="B415" s="14"/>
      <c r="C415" s="14"/>
    </row>
    <row r="416" spans="2:3" ht="12.75" customHeight="1" x14ac:dyDescent="0.2">
      <c r="B416" s="14"/>
      <c r="C416" s="14"/>
    </row>
    <row r="417" spans="2:3" ht="12.75" customHeight="1" x14ac:dyDescent="0.2">
      <c r="B417" s="14"/>
      <c r="C417" s="14"/>
    </row>
    <row r="418" spans="2:3" ht="12.75" customHeight="1" x14ac:dyDescent="0.2">
      <c r="B418" s="14"/>
      <c r="C418" s="14"/>
    </row>
    <row r="419" spans="2:3" ht="12.75" customHeight="1" x14ac:dyDescent="0.2">
      <c r="B419" s="14"/>
      <c r="C419" s="14"/>
    </row>
    <row r="420" spans="2:3" ht="12.75" customHeight="1" x14ac:dyDescent="0.2">
      <c r="B420" s="14"/>
      <c r="C420" s="14"/>
    </row>
    <row r="421" spans="2:3" ht="12.75" customHeight="1" x14ac:dyDescent="0.2">
      <c r="B421" s="14"/>
      <c r="C421" s="14"/>
    </row>
    <row r="422" spans="2:3" ht="12.75" customHeight="1" x14ac:dyDescent="0.2">
      <c r="B422" s="14"/>
      <c r="C422" s="14"/>
    </row>
    <row r="423" spans="2:3" ht="12.75" customHeight="1" x14ac:dyDescent="0.2">
      <c r="B423" s="14"/>
      <c r="C423" s="14"/>
    </row>
    <row r="424" spans="2:3" ht="12.75" customHeight="1" x14ac:dyDescent="0.2">
      <c r="B424" s="14"/>
      <c r="C424" s="14"/>
    </row>
    <row r="425" spans="2:3" ht="12.75" customHeight="1" x14ac:dyDescent="0.2">
      <c r="B425" s="14"/>
      <c r="C425" s="14"/>
    </row>
    <row r="426" spans="2:3" ht="12.75" customHeight="1" x14ac:dyDescent="0.2">
      <c r="B426" s="14"/>
      <c r="C426" s="14"/>
    </row>
    <row r="427" spans="2:3" ht="12.75" customHeight="1" x14ac:dyDescent="0.2">
      <c r="B427" s="14"/>
      <c r="C427" s="14"/>
    </row>
    <row r="428" spans="2:3" ht="12.75" customHeight="1" x14ac:dyDescent="0.2">
      <c r="B428" s="14"/>
      <c r="C428" s="14"/>
    </row>
    <row r="429" spans="2:3" ht="12.75" customHeight="1" x14ac:dyDescent="0.2">
      <c r="B429" s="14"/>
      <c r="C429" s="14"/>
    </row>
    <row r="430" spans="2:3" ht="12.75" customHeight="1" x14ac:dyDescent="0.2">
      <c r="B430" s="14"/>
      <c r="C430" s="14"/>
    </row>
    <row r="431" spans="2:3" ht="12.75" customHeight="1" x14ac:dyDescent="0.2">
      <c r="B431" s="14"/>
      <c r="C431" s="14"/>
    </row>
    <row r="432" spans="2:3" ht="12.75" customHeight="1" x14ac:dyDescent="0.2">
      <c r="B432" s="14"/>
      <c r="C432" s="14"/>
    </row>
    <row r="433" spans="2:3" ht="12.75" customHeight="1" x14ac:dyDescent="0.2">
      <c r="B433" s="14"/>
      <c r="C433" s="14"/>
    </row>
    <row r="434" spans="2:3" ht="12.75" customHeight="1" x14ac:dyDescent="0.2">
      <c r="B434" s="14"/>
      <c r="C434" s="14"/>
    </row>
    <row r="435" spans="2:3" ht="12.75" customHeight="1" x14ac:dyDescent="0.2">
      <c r="B435" s="14"/>
      <c r="C435" s="14"/>
    </row>
    <row r="436" spans="2:3" ht="12.75" customHeight="1" x14ac:dyDescent="0.2">
      <c r="B436" s="14"/>
      <c r="C436" s="14"/>
    </row>
    <row r="437" spans="2:3" ht="12.75" customHeight="1" x14ac:dyDescent="0.2">
      <c r="B437" s="14"/>
      <c r="C437" s="14"/>
    </row>
    <row r="438" spans="2:3" ht="12.75" customHeight="1" x14ac:dyDescent="0.2">
      <c r="B438" s="14"/>
      <c r="C438" s="14"/>
    </row>
    <row r="439" spans="2:3" ht="12.75" customHeight="1" x14ac:dyDescent="0.2">
      <c r="B439" s="14"/>
      <c r="C439" s="14"/>
    </row>
    <row r="440" spans="2:3" ht="12.75" customHeight="1" x14ac:dyDescent="0.2">
      <c r="B440" s="14"/>
      <c r="C440" s="14"/>
    </row>
    <row r="441" spans="2:3" ht="12.75" customHeight="1" x14ac:dyDescent="0.2">
      <c r="B441" s="14"/>
      <c r="C441" s="14"/>
    </row>
    <row r="442" spans="2:3" ht="12.75" customHeight="1" x14ac:dyDescent="0.2">
      <c r="B442" s="14"/>
      <c r="C442" s="14"/>
    </row>
    <row r="443" spans="2:3" ht="12.75" customHeight="1" x14ac:dyDescent="0.2">
      <c r="B443" s="14"/>
      <c r="C443" s="14"/>
    </row>
    <row r="444" spans="2:3" ht="12.75" customHeight="1" x14ac:dyDescent="0.2">
      <c r="B444" s="14"/>
      <c r="C444" s="14"/>
    </row>
    <row r="445" spans="2:3" ht="12.75" customHeight="1" x14ac:dyDescent="0.2">
      <c r="B445" s="14"/>
      <c r="C445" s="14"/>
    </row>
    <row r="446" spans="2:3" ht="12.75" customHeight="1" x14ac:dyDescent="0.2">
      <c r="B446" s="14"/>
      <c r="C446" s="14"/>
    </row>
    <row r="447" spans="2:3" ht="12.75" customHeight="1" x14ac:dyDescent="0.2">
      <c r="B447" s="14"/>
      <c r="C447" s="14"/>
    </row>
    <row r="448" spans="2:3" ht="12.75" customHeight="1" x14ac:dyDescent="0.2">
      <c r="B448" s="14"/>
      <c r="C448" s="14"/>
    </row>
    <row r="449" spans="2:3" ht="12.75" customHeight="1" x14ac:dyDescent="0.2">
      <c r="B449" s="14"/>
      <c r="C449" s="14"/>
    </row>
    <row r="450" spans="2:3" ht="12.75" customHeight="1" x14ac:dyDescent="0.2">
      <c r="B450" s="14"/>
      <c r="C450" s="14"/>
    </row>
    <row r="451" spans="2:3" ht="12.75" customHeight="1" x14ac:dyDescent="0.2">
      <c r="B451" s="14"/>
      <c r="C451" s="14"/>
    </row>
    <row r="452" spans="2:3" ht="12.75" customHeight="1" x14ac:dyDescent="0.2">
      <c r="B452" s="14"/>
      <c r="C452" s="14"/>
    </row>
    <row r="453" spans="2:3" ht="12.75" customHeight="1" x14ac:dyDescent="0.2">
      <c r="B453" s="14"/>
      <c r="C453" s="14"/>
    </row>
    <row r="454" spans="2:3" ht="12.75" customHeight="1" x14ac:dyDescent="0.2">
      <c r="B454" s="14"/>
      <c r="C454" s="14"/>
    </row>
    <row r="455" spans="2:3" ht="12.75" customHeight="1" x14ac:dyDescent="0.2">
      <c r="B455" s="14"/>
      <c r="C455" s="14"/>
    </row>
    <row r="456" spans="2:3" ht="12.75" customHeight="1" x14ac:dyDescent="0.2">
      <c r="B456" s="14"/>
      <c r="C456" s="14"/>
    </row>
    <row r="457" spans="2:3" ht="12.75" customHeight="1" x14ac:dyDescent="0.2">
      <c r="B457" s="14"/>
      <c r="C457" s="14"/>
    </row>
    <row r="458" spans="2:3" ht="12.75" customHeight="1" x14ac:dyDescent="0.2">
      <c r="B458" s="14"/>
      <c r="C458" s="14"/>
    </row>
    <row r="459" spans="2:3" ht="12.75" customHeight="1" x14ac:dyDescent="0.2">
      <c r="B459" s="14"/>
      <c r="C459" s="14"/>
    </row>
    <row r="460" spans="2:3" ht="12.75" customHeight="1" x14ac:dyDescent="0.2">
      <c r="B460" s="14"/>
      <c r="C460" s="14"/>
    </row>
    <row r="461" spans="2:3" ht="12.75" customHeight="1" x14ac:dyDescent="0.2">
      <c r="B461" s="14"/>
      <c r="C461" s="14"/>
    </row>
    <row r="462" spans="2:3" ht="12.75" customHeight="1" x14ac:dyDescent="0.2">
      <c r="B462" s="14"/>
      <c r="C462" s="14"/>
    </row>
    <row r="463" spans="2:3" ht="12.75" customHeight="1" x14ac:dyDescent="0.2">
      <c r="B463" s="14"/>
      <c r="C463" s="14"/>
    </row>
    <row r="464" spans="2:3" ht="12.75" customHeight="1" x14ac:dyDescent="0.2">
      <c r="B464" s="14"/>
      <c r="C464" s="14"/>
    </row>
    <row r="465" spans="2:3" ht="12.75" customHeight="1" x14ac:dyDescent="0.2">
      <c r="B465" s="14"/>
      <c r="C465" s="14"/>
    </row>
    <row r="466" spans="2:3" ht="12.75" customHeight="1" x14ac:dyDescent="0.2">
      <c r="B466" s="14"/>
      <c r="C466" s="14"/>
    </row>
    <row r="467" spans="2:3" ht="12.75" customHeight="1" x14ac:dyDescent="0.2">
      <c r="B467" s="14"/>
      <c r="C467" s="14"/>
    </row>
    <row r="468" spans="2:3" ht="12.75" customHeight="1" x14ac:dyDescent="0.2">
      <c r="B468" s="14"/>
      <c r="C468" s="14"/>
    </row>
    <row r="469" spans="2:3" ht="12.75" customHeight="1" x14ac:dyDescent="0.2">
      <c r="B469" s="14"/>
      <c r="C469" s="14"/>
    </row>
    <row r="470" spans="2:3" ht="12.75" customHeight="1" x14ac:dyDescent="0.2">
      <c r="B470" s="14"/>
      <c r="C470" s="14"/>
    </row>
    <row r="471" spans="2:3" ht="12.75" customHeight="1" x14ac:dyDescent="0.2">
      <c r="B471" s="14"/>
      <c r="C471" s="14"/>
    </row>
    <row r="472" spans="2:3" ht="12.75" customHeight="1" x14ac:dyDescent="0.2">
      <c r="B472" s="14"/>
      <c r="C472" s="14"/>
    </row>
    <row r="473" spans="2:3" ht="12.75" customHeight="1" x14ac:dyDescent="0.2">
      <c r="B473" s="14"/>
      <c r="C473" s="14"/>
    </row>
    <row r="474" spans="2:3" ht="12.75" customHeight="1" x14ac:dyDescent="0.2">
      <c r="B474" s="14"/>
      <c r="C474" s="14"/>
    </row>
    <row r="475" spans="2:3" ht="12.75" customHeight="1" x14ac:dyDescent="0.2">
      <c r="B475" s="14"/>
      <c r="C475" s="14"/>
    </row>
    <row r="476" spans="2:3" ht="12.75" customHeight="1" x14ac:dyDescent="0.2">
      <c r="B476" s="14"/>
      <c r="C476" s="14"/>
    </row>
    <row r="477" spans="2:3" ht="12.75" customHeight="1" x14ac:dyDescent="0.2">
      <c r="B477" s="14"/>
      <c r="C477" s="14"/>
    </row>
    <row r="478" spans="2:3" ht="12.75" customHeight="1" x14ac:dyDescent="0.2">
      <c r="B478" s="14"/>
      <c r="C478" s="14"/>
    </row>
    <row r="479" spans="2:3" ht="12.75" customHeight="1" x14ac:dyDescent="0.2">
      <c r="B479" s="14"/>
      <c r="C479" s="14"/>
    </row>
    <row r="480" spans="2:3" ht="12.75" customHeight="1" x14ac:dyDescent="0.2">
      <c r="B480" s="14"/>
      <c r="C480" s="14"/>
    </row>
    <row r="481" spans="2:3" ht="12.75" customHeight="1" x14ac:dyDescent="0.2">
      <c r="B481" s="14"/>
      <c r="C481" s="14"/>
    </row>
    <row r="482" spans="2:3" ht="12.75" customHeight="1" x14ac:dyDescent="0.2">
      <c r="B482" s="14"/>
      <c r="C482" s="14"/>
    </row>
    <row r="483" spans="2:3" ht="12.75" customHeight="1" x14ac:dyDescent="0.2">
      <c r="B483" s="14"/>
      <c r="C483" s="14"/>
    </row>
    <row r="484" spans="2:3" ht="12.75" customHeight="1" x14ac:dyDescent="0.2">
      <c r="B484" s="14"/>
      <c r="C484" s="14"/>
    </row>
    <row r="485" spans="2:3" ht="12.75" customHeight="1" x14ac:dyDescent="0.2">
      <c r="B485" s="14"/>
      <c r="C485" s="14"/>
    </row>
    <row r="486" spans="2:3" ht="12.75" customHeight="1" x14ac:dyDescent="0.2">
      <c r="B486" s="14"/>
      <c r="C486" s="14"/>
    </row>
    <row r="487" spans="2:3" ht="12.75" customHeight="1" x14ac:dyDescent="0.2">
      <c r="B487" s="14"/>
      <c r="C487" s="14"/>
    </row>
    <row r="488" spans="2:3" ht="12.75" customHeight="1" x14ac:dyDescent="0.2">
      <c r="B488" s="14"/>
      <c r="C488" s="14"/>
    </row>
    <row r="489" spans="2:3" ht="12.75" customHeight="1" x14ac:dyDescent="0.2">
      <c r="B489" s="14"/>
      <c r="C489" s="14"/>
    </row>
    <row r="490" spans="2:3" ht="12.75" customHeight="1" x14ac:dyDescent="0.2">
      <c r="B490" s="14"/>
      <c r="C490" s="14"/>
    </row>
    <row r="491" spans="2:3" ht="12.75" customHeight="1" x14ac:dyDescent="0.2">
      <c r="B491" s="14"/>
      <c r="C491" s="14"/>
    </row>
    <row r="492" spans="2:3" ht="12.75" customHeight="1" x14ac:dyDescent="0.2">
      <c r="B492" s="14"/>
      <c r="C492" s="14"/>
    </row>
    <row r="493" spans="2:3" ht="12.75" customHeight="1" x14ac:dyDescent="0.2">
      <c r="B493" s="14"/>
      <c r="C493" s="14"/>
    </row>
    <row r="494" spans="2:3" ht="12.75" customHeight="1" x14ac:dyDescent="0.2">
      <c r="B494" s="14"/>
      <c r="C494" s="14"/>
    </row>
    <row r="495" spans="2:3" ht="12.75" customHeight="1" x14ac:dyDescent="0.2">
      <c r="B495" s="14"/>
      <c r="C495" s="14"/>
    </row>
    <row r="496" spans="2:3" ht="12.75" customHeight="1" x14ac:dyDescent="0.2">
      <c r="B496" s="14"/>
      <c r="C496" s="14"/>
    </row>
    <row r="497" spans="2:3" ht="12.75" customHeight="1" x14ac:dyDescent="0.2">
      <c r="B497" s="14"/>
      <c r="C497" s="14"/>
    </row>
    <row r="498" spans="2:3" ht="12.75" customHeight="1" x14ac:dyDescent="0.2">
      <c r="B498" s="14"/>
      <c r="C498" s="14"/>
    </row>
    <row r="499" spans="2:3" ht="12.75" customHeight="1" x14ac:dyDescent="0.2">
      <c r="B499" s="14"/>
      <c r="C499" s="14"/>
    </row>
    <row r="500" spans="2:3" ht="12.75" customHeight="1" x14ac:dyDescent="0.2">
      <c r="B500" s="14"/>
      <c r="C500" s="14"/>
    </row>
    <row r="501" spans="2:3" ht="12.75" customHeight="1" x14ac:dyDescent="0.2">
      <c r="B501" s="14"/>
      <c r="C501" s="14"/>
    </row>
    <row r="502" spans="2:3" ht="12.75" customHeight="1" x14ac:dyDescent="0.2">
      <c r="B502" s="14"/>
      <c r="C502" s="14"/>
    </row>
    <row r="503" spans="2:3" ht="12.75" customHeight="1" x14ac:dyDescent="0.2">
      <c r="B503" s="14"/>
      <c r="C503" s="14"/>
    </row>
    <row r="504" spans="2:3" ht="12.75" customHeight="1" x14ac:dyDescent="0.2">
      <c r="B504" s="14"/>
      <c r="C504" s="14"/>
    </row>
    <row r="505" spans="2:3" ht="12.75" customHeight="1" x14ac:dyDescent="0.2">
      <c r="B505" s="14"/>
      <c r="C505" s="14"/>
    </row>
    <row r="506" spans="2:3" ht="12.75" customHeight="1" x14ac:dyDescent="0.2">
      <c r="B506" s="14"/>
      <c r="C506" s="14"/>
    </row>
    <row r="507" spans="2:3" ht="12.75" customHeight="1" x14ac:dyDescent="0.2">
      <c r="B507" s="14"/>
      <c r="C507" s="14"/>
    </row>
    <row r="508" spans="2:3" ht="12.75" customHeight="1" x14ac:dyDescent="0.2">
      <c r="B508" s="14"/>
      <c r="C508" s="14"/>
    </row>
    <row r="509" spans="2:3" ht="12.75" customHeight="1" x14ac:dyDescent="0.2">
      <c r="B509" s="14"/>
      <c r="C509" s="14"/>
    </row>
    <row r="510" spans="2:3" ht="12.75" customHeight="1" x14ac:dyDescent="0.2">
      <c r="B510" s="14"/>
      <c r="C510" s="14"/>
    </row>
    <row r="511" spans="2:3" ht="12.75" customHeight="1" x14ac:dyDescent="0.2">
      <c r="B511" s="14"/>
      <c r="C511" s="14"/>
    </row>
    <row r="512" spans="2:3" ht="12.75" customHeight="1" x14ac:dyDescent="0.2">
      <c r="B512" s="14"/>
      <c r="C512" s="14"/>
    </row>
    <row r="513" spans="2:3" ht="12.75" customHeight="1" x14ac:dyDescent="0.2">
      <c r="B513" s="14"/>
      <c r="C513" s="14"/>
    </row>
    <row r="514" spans="2:3" ht="12.75" customHeight="1" x14ac:dyDescent="0.2">
      <c r="B514" s="14"/>
      <c r="C514" s="14"/>
    </row>
    <row r="515" spans="2:3" ht="12.75" customHeight="1" x14ac:dyDescent="0.2">
      <c r="B515" s="14"/>
      <c r="C515" s="14"/>
    </row>
    <row r="516" spans="2:3" ht="12.75" customHeight="1" x14ac:dyDescent="0.2">
      <c r="B516" s="14"/>
      <c r="C516" s="14"/>
    </row>
    <row r="517" spans="2:3" ht="12.75" customHeight="1" x14ac:dyDescent="0.2">
      <c r="B517" s="14"/>
      <c r="C517" s="14"/>
    </row>
    <row r="518" spans="2:3" ht="12.75" customHeight="1" x14ac:dyDescent="0.2">
      <c r="B518" s="14"/>
      <c r="C518" s="14"/>
    </row>
    <row r="519" spans="2:3" ht="12.75" customHeight="1" x14ac:dyDescent="0.2">
      <c r="B519" s="14"/>
      <c r="C519" s="14"/>
    </row>
    <row r="520" spans="2:3" ht="12.75" customHeight="1" x14ac:dyDescent="0.2">
      <c r="B520" s="14"/>
      <c r="C520" s="14"/>
    </row>
    <row r="521" spans="2:3" ht="12.75" customHeight="1" x14ac:dyDescent="0.2">
      <c r="B521" s="14"/>
      <c r="C521" s="14"/>
    </row>
    <row r="522" spans="2:3" ht="12.75" customHeight="1" x14ac:dyDescent="0.2">
      <c r="B522" s="14"/>
      <c r="C522" s="14"/>
    </row>
    <row r="523" spans="2:3" ht="12.75" customHeight="1" x14ac:dyDescent="0.2">
      <c r="B523" s="14"/>
      <c r="C523" s="14"/>
    </row>
    <row r="524" spans="2:3" ht="12.75" customHeight="1" x14ac:dyDescent="0.2">
      <c r="B524" s="14"/>
      <c r="C524" s="14"/>
    </row>
    <row r="525" spans="2:3" ht="12.75" customHeight="1" x14ac:dyDescent="0.2">
      <c r="B525" s="14"/>
      <c r="C525" s="14"/>
    </row>
    <row r="526" spans="2:3" ht="12.75" customHeight="1" x14ac:dyDescent="0.2">
      <c r="B526" s="14"/>
      <c r="C526" s="14"/>
    </row>
    <row r="527" spans="2:3" ht="12.75" customHeight="1" x14ac:dyDescent="0.2">
      <c r="B527" s="14"/>
      <c r="C527" s="14"/>
    </row>
    <row r="528" spans="2:3" ht="12.75" customHeight="1" x14ac:dyDescent="0.2">
      <c r="B528" s="14"/>
      <c r="C528" s="14"/>
    </row>
    <row r="529" spans="2:3" ht="12.75" customHeight="1" x14ac:dyDescent="0.2">
      <c r="B529" s="14"/>
      <c r="C529" s="14"/>
    </row>
    <row r="530" spans="2:3" ht="12.75" customHeight="1" x14ac:dyDescent="0.2">
      <c r="B530" s="14"/>
      <c r="C530" s="14"/>
    </row>
    <row r="531" spans="2:3" ht="12.75" customHeight="1" x14ac:dyDescent="0.2">
      <c r="B531" s="14"/>
      <c r="C531" s="14"/>
    </row>
    <row r="532" spans="2:3" ht="12.75" customHeight="1" x14ac:dyDescent="0.2">
      <c r="B532" s="14"/>
      <c r="C532" s="14"/>
    </row>
    <row r="533" spans="2:3" ht="12.75" customHeight="1" x14ac:dyDescent="0.2">
      <c r="B533" s="14"/>
      <c r="C533" s="14"/>
    </row>
    <row r="534" spans="2:3" ht="12.75" customHeight="1" x14ac:dyDescent="0.2">
      <c r="B534" s="14"/>
      <c r="C534" s="14"/>
    </row>
    <row r="535" spans="2:3" ht="12.75" customHeight="1" x14ac:dyDescent="0.2">
      <c r="B535" s="14"/>
      <c r="C535" s="14"/>
    </row>
    <row r="536" spans="2:3" ht="12.75" customHeight="1" x14ac:dyDescent="0.2">
      <c r="B536" s="14"/>
      <c r="C536" s="14"/>
    </row>
    <row r="537" spans="2:3" ht="12.75" customHeight="1" x14ac:dyDescent="0.2">
      <c r="B537" s="14"/>
      <c r="C537" s="14"/>
    </row>
    <row r="538" spans="2:3" ht="12.75" customHeight="1" x14ac:dyDescent="0.2">
      <c r="B538" s="14"/>
      <c r="C538" s="14"/>
    </row>
    <row r="539" spans="2:3" ht="12.75" customHeight="1" x14ac:dyDescent="0.2">
      <c r="B539" s="14"/>
      <c r="C539" s="14"/>
    </row>
    <row r="540" spans="2:3" ht="12.75" customHeight="1" x14ac:dyDescent="0.2">
      <c r="B540" s="14"/>
      <c r="C540" s="14"/>
    </row>
    <row r="541" spans="2:3" ht="12.75" customHeight="1" x14ac:dyDescent="0.2">
      <c r="B541" s="14"/>
      <c r="C541" s="14"/>
    </row>
    <row r="542" spans="2:3" ht="12.75" customHeight="1" x14ac:dyDescent="0.2">
      <c r="B542" s="14"/>
      <c r="C542" s="14"/>
    </row>
    <row r="543" spans="2:3" ht="12.75" customHeight="1" x14ac:dyDescent="0.2">
      <c r="B543" s="14"/>
      <c r="C543" s="14"/>
    </row>
    <row r="544" spans="2:3" ht="12.75" customHeight="1" x14ac:dyDescent="0.2">
      <c r="B544" s="14"/>
      <c r="C544" s="14"/>
    </row>
    <row r="545" spans="2:3" ht="12.75" customHeight="1" x14ac:dyDescent="0.2">
      <c r="B545" s="14"/>
      <c r="C545" s="14"/>
    </row>
    <row r="546" spans="2:3" ht="12.75" customHeight="1" x14ac:dyDescent="0.2">
      <c r="B546" s="14"/>
      <c r="C546" s="14"/>
    </row>
    <row r="547" spans="2:3" ht="12.75" customHeight="1" x14ac:dyDescent="0.2">
      <c r="B547" s="14"/>
      <c r="C547" s="14"/>
    </row>
    <row r="548" spans="2:3" ht="12.75" customHeight="1" x14ac:dyDescent="0.2">
      <c r="B548" s="14"/>
      <c r="C548" s="14"/>
    </row>
    <row r="549" spans="2:3" ht="12.75" customHeight="1" x14ac:dyDescent="0.2">
      <c r="B549" s="14"/>
      <c r="C549" s="14"/>
    </row>
    <row r="550" spans="2:3" ht="12.75" customHeight="1" x14ac:dyDescent="0.2">
      <c r="B550" s="14"/>
      <c r="C550" s="14"/>
    </row>
    <row r="551" spans="2:3" ht="12.75" customHeight="1" x14ac:dyDescent="0.2">
      <c r="B551" s="14"/>
      <c r="C551" s="14"/>
    </row>
    <row r="552" spans="2:3" ht="12.75" customHeight="1" x14ac:dyDescent="0.2">
      <c r="B552" s="14"/>
      <c r="C552" s="14"/>
    </row>
    <row r="553" spans="2:3" ht="12.75" customHeight="1" x14ac:dyDescent="0.2">
      <c r="B553" s="14"/>
      <c r="C553" s="14"/>
    </row>
    <row r="554" spans="2:3" ht="12.75" customHeight="1" x14ac:dyDescent="0.2">
      <c r="B554" s="14"/>
      <c r="C554" s="14"/>
    </row>
    <row r="555" spans="2:3" ht="12.75" customHeight="1" x14ac:dyDescent="0.2">
      <c r="B555" s="14"/>
      <c r="C555" s="14"/>
    </row>
    <row r="556" spans="2:3" ht="12.75" customHeight="1" x14ac:dyDescent="0.2">
      <c r="B556" s="14"/>
      <c r="C556" s="14"/>
    </row>
    <row r="557" spans="2:3" ht="12.75" customHeight="1" x14ac:dyDescent="0.2">
      <c r="B557" s="14"/>
      <c r="C557" s="14"/>
    </row>
    <row r="558" spans="2:3" ht="12.75" customHeight="1" x14ac:dyDescent="0.2">
      <c r="B558" s="14"/>
      <c r="C558" s="14"/>
    </row>
    <row r="559" spans="2:3" ht="12.75" customHeight="1" x14ac:dyDescent="0.2">
      <c r="B559" s="14"/>
      <c r="C559" s="14"/>
    </row>
    <row r="560" spans="2:3" ht="12.75" customHeight="1" x14ac:dyDescent="0.2">
      <c r="B560" s="14"/>
      <c r="C560" s="14"/>
    </row>
    <row r="561" spans="2:3" ht="12.75" customHeight="1" x14ac:dyDescent="0.2">
      <c r="B561" s="14"/>
      <c r="C561" s="14"/>
    </row>
    <row r="562" spans="2:3" ht="12.75" customHeight="1" x14ac:dyDescent="0.2">
      <c r="B562" s="14"/>
      <c r="C562" s="14"/>
    </row>
    <row r="563" spans="2:3" ht="12.75" customHeight="1" x14ac:dyDescent="0.2">
      <c r="B563" s="14"/>
      <c r="C563" s="14"/>
    </row>
    <row r="564" spans="2:3" ht="12.75" customHeight="1" x14ac:dyDescent="0.2">
      <c r="B564" s="14"/>
      <c r="C564" s="14"/>
    </row>
    <row r="565" spans="2:3" ht="12.75" customHeight="1" x14ac:dyDescent="0.2">
      <c r="B565" s="14"/>
      <c r="C565" s="14"/>
    </row>
    <row r="566" spans="2:3" ht="12.75" customHeight="1" x14ac:dyDescent="0.2">
      <c r="B566" s="14"/>
      <c r="C566" s="14"/>
    </row>
    <row r="567" spans="2:3" ht="12.75" customHeight="1" x14ac:dyDescent="0.2">
      <c r="B567" s="14"/>
      <c r="C567" s="14"/>
    </row>
    <row r="568" spans="2:3" ht="12.75" customHeight="1" x14ac:dyDescent="0.2">
      <c r="B568" s="14"/>
      <c r="C568" s="14"/>
    </row>
    <row r="569" spans="2:3" ht="12.75" customHeight="1" x14ac:dyDescent="0.2">
      <c r="B569" s="14"/>
      <c r="C569" s="14"/>
    </row>
    <row r="570" spans="2:3" ht="12.75" customHeight="1" x14ac:dyDescent="0.2">
      <c r="B570" s="14"/>
      <c r="C570" s="14"/>
    </row>
    <row r="571" spans="2:3" ht="12.75" customHeight="1" x14ac:dyDescent="0.2">
      <c r="B571" s="14"/>
      <c r="C571" s="14"/>
    </row>
    <row r="572" spans="2:3" ht="12.75" customHeight="1" x14ac:dyDescent="0.2">
      <c r="B572" s="14"/>
      <c r="C572" s="14"/>
    </row>
    <row r="573" spans="2:3" ht="12.75" customHeight="1" x14ac:dyDescent="0.2">
      <c r="B573" s="14"/>
      <c r="C573" s="14"/>
    </row>
    <row r="574" spans="2:3" ht="12.75" customHeight="1" x14ac:dyDescent="0.2">
      <c r="B574" s="14"/>
      <c r="C574" s="14"/>
    </row>
    <row r="575" spans="2:3" ht="12.75" customHeight="1" x14ac:dyDescent="0.2">
      <c r="B575" s="14"/>
      <c r="C575" s="14"/>
    </row>
    <row r="576" spans="2:3" ht="12.75" customHeight="1" x14ac:dyDescent="0.2">
      <c r="B576" s="14"/>
      <c r="C576" s="14"/>
    </row>
    <row r="577" spans="2:3" ht="12.75" customHeight="1" x14ac:dyDescent="0.2">
      <c r="B577" s="14"/>
      <c r="C577" s="14"/>
    </row>
    <row r="578" spans="2:3" ht="12.75" customHeight="1" x14ac:dyDescent="0.2">
      <c r="B578" s="14"/>
      <c r="C578" s="14"/>
    </row>
    <row r="579" spans="2:3" ht="12.75" customHeight="1" x14ac:dyDescent="0.2">
      <c r="B579" s="14"/>
      <c r="C579" s="14"/>
    </row>
    <row r="580" spans="2:3" ht="12.75" customHeight="1" x14ac:dyDescent="0.2">
      <c r="B580" s="14"/>
      <c r="C580" s="14"/>
    </row>
    <row r="581" spans="2:3" ht="12.75" customHeight="1" x14ac:dyDescent="0.2">
      <c r="B581" s="14"/>
      <c r="C581" s="14"/>
    </row>
    <row r="582" spans="2:3" ht="12.75" customHeight="1" x14ac:dyDescent="0.2">
      <c r="B582" s="14"/>
      <c r="C582" s="14"/>
    </row>
    <row r="583" spans="2:3" ht="12.75" customHeight="1" x14ac:dyDescent="0.2">
      <c r="B583" s="14"/>
      <c r="C583" s="14"/>
    </row>
    <row r="584" spans="2:3" ht="12.75" customHeight="1" x14ac:dyDescent="0.2">
      <c r="B584" s="14"/>
      <c r="C584" s="14"/>
    </row>
    <row r="585" spans="2:3" ht="12.75" customHeight="1" x14ac:dyDescent="0.2">
      <c r="B585" s="14"/>
      <c r="C585" s="14"/>
    </row>
    <row r="586" spans="2:3" ht="12.75" customHeight="1" x14ac:dyDescent="0.2">
      <c r="B586" s="14"/>
      <c r="C586" s="14"/>
    </row>
    <row r="587" spans="2:3" ht="12.75" customHeight="1" x14ac:dyDescent="0.2">
      <c r="B587" s="14"/>
      <c r="C587" s="14"/>
    </row>
    <row r="588" spans="2:3" ht="12.75" customHeight="1" x14ac:dyDescent="0.2">
      <c r="B588" s="14"/>
      <c r="C588" s="14"/>
    </row>
    <row r="589" spans="2:3" ht="12.75" customHeight="1" x14ac:dyDescent="0.2">
      <c r="B589" s="14"/>
      <c r="C589" s="14"/>
    </row>
    <row r="590" spans="2:3" ht="12.75" customHeight="1" x14ac:dyDescent="0.2">
      <c r="B590" s="14"/>
      <c r="C590" s="14"/>
    </row>
    <row r="591" spans="2:3" ht="12.75" customHeight="1" x14ac:dyDescent="0.2">
      <c r="B591" s="14"/>
      <c r="C591" s="14"/>
    </row>
    <row r="592" spans="2:3" ht="12.75" customHeight="1" x14ac:dyDescent="0.2">
      <c r="B592" s="14"/>
      <c r="C592" s="14"/>
    </row>
    <row r="593" spans="2:3" ht="12.75" customHeight="1" x14ac:dyDescent="0.2">
      <c r="B593" s="14"/>
      <c r="C593" s="14"/>
    </row>
    <row r="594" spans="2:3" ht="12.75" customHeight="1" x14ac:dyDescent="0.2">
      <c r="B594" s="14"/>
      <c r="C594" s="14"/>
    </row>
    <row r="595" spans="2:3" ht="12.75" customHeight="1" x14ac:dyDescent="0.2">
      <c r="B595" s="14"/>
      <c r="C595" s="14"/>
    </row>
    <row r="596" spans="2:3" ht="12.75" customHeight="1" x14ac:dyDescent="0.2">
      <c r="B596" s="14"/>
      <c r="C596" s="14"/>
    </row>
    <row r="597" spans="2:3" ht="12.75" customHeight="1" x14ac:dyDescent="0.2">
      <c r="B597" s="14"/>
      <c r="C597" s="14"/>
    </row>
    <row r="598" spans="2:3" ht="12.75" customHeight="1" x14ac:dyDescent="0.2">
      <c r="B598" s="14"/>
      <c r="C598" s="14"/>
    </row>
    <row r="599" spans="2:3" ht="12.75" customHeight="1" x14ac:dyDescent="0.2">
      <c r="B599" s="14"/>
      <c r="C599" s="14"/>
    </row>
    <row r="600" spans="2:3" ht="12.75" customHeight="1" x14ac:dyDescent="0.2">
      <c r="B600" s="14"/>
      <c r="C600" s="14"/>
    </row>
    <row r="601" spans="2:3" ht="12.75" customHeight="1" x14ac:dyDescent="0.2">
      <c r="B601" s="14"/>
      <c r="C601" s="14"/>
    </row>
    <row r="602" spans="2:3" ht="12.75" customHeight="1" x14ac:dyDescent="0.2">
      <c r="B602" s="14"/>
      <c r="C602" s="14"/>
    </row>
    <row r="603" spans="2:3" ht="12.75" customHeight="1" x14ac:dyDescent="0.2">
      <c r="B603" s="14"/>
      <c r="C603" s="14"/>
    </row>
    <row r="604" spans="2:3" ht="12.75" customHeight="1" x14ac:dyDescent="0.2">
      <c r="B604" s="14"/>
      <c r="C604" s="14"/>
    </row>
    <row r="605" spans="2:3" ht="12.75" customHeight="1" x14ac:dyDescent="0.2">
      <c r="B605" s="14"/>
      <c r="C605" s="14"/>
    </row>
    <row r="606" spans="2:3" ht="12.75" customHeight="1" x14ac:dyDescent="0.2">
      <c r="B606" s="14"/>
      <c r="C606" s="14"/>
    </row>
    <row r="607" spans="2:3" ht="12.75" customHeight="1" x14ac:dyDescent="0.2">
      <c r="B607" s="14"/>
      <c r="C607" s="14"/>
    </row>
    <row r="608" spans="2:3" ht="12.75" customHeight="1" x14ac:dyDescent="0.2">
      <c r="B608" s="14"/>
      <c r="C608" s="14"/>
    </row>
    <row r="609" spans="2:3" ht="12.75" customHeight="1" x14ac:dyDescent="0.2">
      <c r="B609" s="14"/>
      <c r="C609" s="14"/>
    </row>
    <row r="610" spans="2:3" ht="12.75" customHeight="1" x14ac:dyDescent="0.2">
      <c r="B610" s="14"/>
      <c r="C610" s="14"/>
    </row>
    <row r="611" spans="2:3" ht="12.75" customHeight="1" x14ac:dyDescent="0.2">
      <c r="B611" s="14"/>
      <c r="C611" s="14"/>
    </row>
    <row r="612" spans="2:3" ht="12.75" customHeight="1" x14ac:dyDescent="0.2">
      <c r="B612" s="14"/>
      <c r="C612" s="14"/>
    </row>
    <row r="613" spans="2:3" ht="12.75" customHeight="1" x14ac:dyDescent="0.2">
      <c r="B613" s="14"/>
      <c r="C613" s="14"/>
    </row>
    <row r="614" spans="2:3" ht="12.75" customHeight="1" x14ac:dyDescent="0.2">
      <c r="B614" s="14"/>
      <c r="C614" s="14"/>
    </row>
    <row r="615" spans="2:3" ht="12.75" customHeight="1" x14ac:dyDescent="0.2">
      <c r="B615" s="14"/>
      <c r="C615" s="14"/>
    </row>
    <row r="616" spans="2:3" ht="12.75" customHeight="1" x14ac:dyDescent="0.2">
      <c r="B616" s="14"/>
      <c r="C616" s="14"/>
    </row>
    <row r="617" spans="2:3" ht="12.75" customHeight="1" x14ac:dyDescent="0.2">
      <c r="B617" s="14"/>
      <c r="C617" s="14"/>
    </row>
    <row r="618" spans="2:3" ht="12.75" customHeight="1" x14ac:dyDescent="0.2">
      <c r="B618" s="14"/>
      <c r="C618" s="14"/>
    </row>
    <row r="619" spans="2:3" ht="12.75" customHeight="1" x14ac:dyDescent="0.2">
      <c r="B619" s="14"/>
      <c r="C619" s="14"/>
    </row>
    <row r="620" spans="2:3" ht="12.75" customHeight="1" x14ac:dyDescent="0.2">
      <c r="B620" s="14"/>
      <c r="C620" s="14"/>
    </row>
    <row r="621" spans="2:3" ht="12.75" customHeight="1" x14ac:dyDescent="0.2">
      <c r="B621" s="14"/>
      <c r="C621" s="14"/>
    </row>
    <row r="622" spans="2:3" ht="12.75" customHeight="1" x14ac:dyDescent="0.2">
      <c r="B622" s="14"/>
      <c r="C622" s="14"/>
    </row>
    <row r="623" spans="2:3" ht="12.75" customHeight="1" x14ac:dyDescent="0.2">
      <c r="B623" s="14"/>
      <c r="C623" s="14"/>
    </row>
    <row r="624" spans="2:3" ht="12.75" customHeight="1" x14ac:dyDescent="0.2">
      <c r="B624" s="14"/>
      <c r="C624" s="14"/>
    </row>
    <row r="625" spans="2:3" ht="12.75" customHeight="1" x14ac:dyDescent="0.2">
      <c r="B625" s="14"/>
      <c r="C625" s="14"/>
    </row>
    <row r="626" spans="2:3" ht="12.75" customHeight="1" x14ac:dyDescent="0.2">
      <c r="B626" s="14"/>
      <c r="C626" s="14"/>
    </row>
    <row r="627" spans="2:3" ht="12.75" customHeight="1" x14ac:dyDescent="0.2">
      <c r="B627" s="14"/>
      <c r="C627" s="14"/>
    </row>
    <row r="628" spans="2:3" ht="12.75" customHeight="1" x14ac:dyDescent="0.2">
      <c r="B628" s="14"/>
      <c r="C628" s="14"/>
    </row>
    <row r="629" spans="2:3" ht="12.75" customHeight="1" x14ac:dyDescent="0.2">
      <c r="B629" s="14"/>
      <c r="C629" s="14"/>
    </row>
    <row r="630" spans="2:3" ht="12.75" customHeight="1" x14ac:dyDescent="0.2">
      <c r="B630" s="14"/>
      <c r="C630" s="14"/>
    </row>
    <row r="631" spans="2:3" ht="12.75" customHeight="1" x14ac:dyDescent="0.2">
      <c r="B631" s="14"/>
      <c r="C631" s="14"/>
    </row>
    <row r="632" spans="2:3" ht="12.75" customHeight="1" x14ac:dyDescent="0.2">
      <c r="B632" s="14"/>
      <c r="C632" s="14"/>
    </row>
    <row r="633" spans="2:3" ht="12.75" customHeight="1" x14ac:dyDescent="0.2">
      <c r="B633" s="14"/>
      <c r="C633" s="14"/>
    </row>
    <row r="634" spans="2:3" ht="12.75" customHeight="1" x14ac:dyDescent="0.2">
      <c r="B634" s="14"/>
      <c r="C634" s="14"/>
    </row>
    <row r="635" spans="2:3" ht="12.75" customHeight="1" x14ac:dyDescent="0.2">
      <c r="B635" s="14"/>
      <c r="C635" s="14"/>
    </row>
    <row r="636" spans="2:3" ht="12.75" customHeight="1" x14ac:dyDescent="0.2">
      <c r="B636" s="14"/>
      <c r="C636" s="14"/>
    </row>
    <row r="637" spans="2:3" ht="12.75" customHeight="1" x14ac:dyDescent="0.2">
      <c r="B637" s="14"/>
      <c r="C637" s="14"/>
    </row>
    <row r="638" spans="2:3" ht="12.75" customHeight="1" x14ac:dyDescent="0.2">
      <c r="B638" s="14"/>
      <c r="C638" s="14"/>
    </row>
    <row r="639" spans="2:3" ht="12.75" customHeight="1" x14ac:dyDescent="0.2">
      <c r="B639" s="14"/>
      <c r="C639" s="14"/>
    </row>
    <row r="640" spans="2:3" ht="12.75" customHeight="1" x14ac:dyDescent="0.2">
      <c r="B640" s="14"/>
      <c r="C640" s="14"/>
    </row>
    <row r="641" spans="2:3" ht="12.75" customHeight="1" x14ac:dyDescent="0.2">
      <c r="B641" s="14"/>
      <c r="C641" s="14"/>
    </row>
    <row r="642" spans="2:3" ht="12.75" customHeight="1" x14ac:dyDescent="0.2">
      <c r="B642" s="14"/>
      <c r="C642" s="14"/>
    </row>
    <row r="643" spans="2:3" ht="12.75" customHeight="1" x14ac:dyDescent="0.2">
      <c r="B643" s="14"/>
      <c r="C643" s="14"/>
    </row>
    <row r="644" spans="2:3" ht="12.75" customHeight="1" x14ac:dyDescent="0.2">
      <c r="B644" s="14"/>
      <c r="C644" s="14"/>
    </row>
    <row r="645" spans="2:3" ht="12.75" customHeight="1" x14ac:dyDescent="0.2">
      <c r="B645" s="14"/>
      <c r="C645" s="14"/>
    </row>
    <row r="646" spans="2:3" ht="12.75" customHeight="1" x14ac:dyDescent="0.2">
      <c r="B646" s="14"/>
      <c r="C646" s="14"/>
    </row>
    <row r="647" spans="2:3" ht="12.75" customHeight="1" x14ac:dyDescent="0.2">
      <c r="B647" s="14"/>
      <c r="C647" s="14"/>
    </row>
    <row r="648" spans="2:3" ht="12.75" customHeight="1" x14ac:dyDescent="0.2">
      <c r="B648" s="14"/>
      <c r="C648" s="14"/>
    </row>
    <row r="649" spans="2:3" ht="12.75" customHeight="1" x14ac:dyDescent="0.2">
      <c r="B649" s="14"/>
      <c r="C649" s="14"/>
    </row>
    <row r="650" spans="2:3" ht="12.75" customHeight="1" x14ac:dyDescent="0.2">
      <c r="B650" s="14"/>
      <c r="C650" s="14"/>
    </row>
    <row r="651" spans="2:3" ht="12.75" customHeight="1" x14ac:dyDescent="0.2">
      <c r="B651" s="14"/>
      <c r="C651" s="14"/>
    </row>
    <row r="652" spans="2:3" ht="12.75" customHeight="1" x14ac:dyDescent="0.2">
      <c r="B652" s="14"/>
      <c r="C652" s="14"/>
    </row>
    <row r="653" spans="2:3" ht="12.75" customHeight="1" x14ac:dyDescent="0.2">
      <c r="B653" s="14"/>
      <c r="C653" s="14"/>
    </row>
    <row r="654" spans="2:3" ht="12.75" customHeight="1" x14ac:dyDescent="0.2">
      <c r="B654" s="14"/>
      <c r="C654" s="14"/>
    </row>
    <row r="655" spans="2:3" ht="12.75" customHeight="1" x14ac:dyDescent="0.2">
      <c r="B655" s="14"/>
      <c r="C655" s="14"/>
    </row>
    <row r="656" spans="2:3" ht="12.75" customHeight="1" x14ac:dyDescent="0.2">
      <c r="B656" s="14"/>
      <c r="C656" s="14"/>
    </row>
    <row r="657" spans="2:3" ht="12.75" customHeight="1" x14ac:dyDescent="0.2">
      <c r="B657" s="14"/>
      <c r="C657" s="14"/>
    </row>
    <row r="658" spans="2:3" ht="12.75" customHeight="1" x14ac:dyDescent="0.2">
      <c r="B658" s="14"/>
      <c r="C658" s="14"/>
    </row>
    <row r="659" spans="2:3" ht="12.75" customHeight="1" x14ac:dyDescent="0.2">
      <c r="B659" s="14"/>
      <c r="C659" s="14"/>
    </row>
    <row r="660" spans="2:3" ht="12.75" customHeight="1" x14ac:dyDescent="0.2">
      <c r="B660" s="14"/>
      <c r="C660" s="14"/>
    </row>
    <row r="661" spans="2:3" ht="12.75" customHeight="1" x14ac:dyDescent="0.2">
      <c r="B661" s="14"/>
      <c r="C661" s="14"/>
    </row>
    <row r="662" spans="2:3" ht="12.75" customHeight="1" x14ac:dyDescent="0.2">
      <c r="B662" s="14"/>
      <c r="C662" s="14"/>
    </row>
    <row r="663" spans="2:3" ht="12.75" customHeight="1" x14ac:dyDescent="0.2">
      <c r="B663" s="14"/>
      <c r="C663" s="14"/>
    </row>
    <row r="664" spans="2:3" ht="12.75" customHeight="1" x14ac:dyDescent="0.2">
      <c r="B664" s="14"/>
      <c r="C664" s="14"/>
    </row>
    <row r="665" spans="2:3" ht="12.75" customHeight="1" x14ac:dyDescent="0.2">
      <c r="B665" s="14"/>
      <c r="C665" s="14"/>
    </row>
    <row r="666" spans="2:3" ht="12.75" customHeight="1" x14ac:dyDescent="0.2">
      <c r="B666" s="14"/>
      <c r="C666" s="14"/>
    </row>
    <row r="667" spans="2:3" ht="12.75" customHeight="1" x14ac:dyDescent="0.2">
      <c r="B667" s="14"/>
      <c r="C667" s="14"/>
    </row>
    <row r="668" spans="2:3" ht="12.75" customHeight="1" x14ac:dyDescent="0.2">
      <c r="B668" s="14"/>
      <c r="C668" s="14"/>
    </row>
    <row r="669" spans="2:3" ht="12.75" customHeight="1" x14ac:dyDescent="0.2">
      <c r="B669" s="14"/>
      <c r="C669" s="14"/>
    </row>
    <row r="670" spans="2:3" ht="12.75" customHeight="1" x14ac:dyDescent="0.2">
      <c r="B670" s="14"/>
      <c r="C670" s="14"/>
    </row>
    <row r="671" spans="2:3" ht="12.75" customHeight="1" x14ac:dyDescent="0.2">
      <c r="B671" s="14"/>
      <c r="C671" s="14"/>
    </row>
    <row r="672" spans="2:3" ht="12.75" customHeight="1" x14ac:dyDescent="0.2">
      <c r="B672" s="14"/>
      <c r="C672" s="14"/>
    </row>
    <row r="673" spans="2:3" ht="12.75" customHeight="1" x14ac:dyDescent="0.2">
      <c r="B673" s="14"/>
      <c r="C673" s="14"/>
    </row>
    <row r="674" spans="2:3" ht="12.75" customHeight="1" x14ac:dyDescent="0.2">
      <c r="B674" s="14"/>
      <c r="C674" s="14"/>
    </row>
    <row r="675" spans="2:3" ht="12.75" customHeight="1" x14ac:dyDescent="0.2">
      <c r="B675" s="14"/>
      <c r="C675" s="14"/>
    </row>
    <row r="676" spans="2:3" ht="12.75" customHeight="1" x14ac:dyDescent="0.2">
      <c r="B676" s="14"/>
      <c r="C676" s="14"/>
    </row>
    <row r="677" spans="2:3" ht="12.75" customHeight="1" x14ac:dyDescent="0.2">
      <c r="B677" s="14"/>
      <c r="C677" s="14"/>
    </row>
    <row r="678" spans="2:3" ht="12.75" customHeight="1" x14ac:dyDescent="0.2">
      <c r="B678" s="14"/>
      <c r="C678" s="14"/>
    </row>
    <row r="679" spans="2:3" ht="12.75" customHeight="1" x14ac:dyDescent="0.2">
      <c r="B679" s="14"/>
      <c r="C679" s="14"/>
    </row>
    <row r="680" spans="2:3" ht="12.75" customHeight="1" x14ac:dyDescent="0.2">
      <c r="B680" s="14"/>
      <c r="C680" s="14"/>
    </row>
    <row r="681" spans="2:3" ht="12.75" customHeight="1" x14ac:dyDescent="0.2">
      <c r="B681" s="14"/>
      <c r="C681" s="14"/>
    </row>
    <row r="682" spans="2:3" ht="12.75" customHeight="1" x14ac:dyDescent="0.2">
      <c r="B682" s="14"/>
      <c r="C682" s="14"/>
    </row>
    <row r="683" spans="2:3" ht="12.75" customHeight="1" x14ac:dyDescent="0.2">
      <c r="B683" s="14"/>
      <c r="C683" s="14"/>
    </row>
    <row r="684" spans="2:3" ht="12.75" customHeight="1" x14ac:dyDescent="0.2">
      <c r="B684" s="14"/>
      <c r="C684" s="14"/>
    </row>
    <row r="685" spans="2:3" ht="12.75" customHeight="1" x14ac:dyDescent="0.2">
      <c r="B685" s="14"/>
      <c r="C685" s="14"/>
    </row>
    <row r="686" spans="2:3" ht="12.75" customHeight="1" x14ac:dyDescent="0.2">
      <c r="B686" s="14"/>
      <c r="C686" s="14"/>
    </row>
    <row r="687" spans="2:3" ht="12.75" customHeight="1" x14ac:dyDescent="0.2">
      <c r="B687" s="14"/>
      <c r="C687" s="14"/>
    </row>
    <row r="688" spans="2:3" ht="12.75" customHeight="1" x14ac:dyDescent="0.2">
      <c r="B688" s="14"/>
      <c r="C688" s="14"/>
    </row>
    <row r="689" spans="2:3" ht="12.75" customHeight="1" x14ac:dyDescent="0.2">
      <c r="B689" s="14"/>
      <c r="C689" s="14"/>
    </row>
    <row r="690" spans="2:3" ht="12.75" customHeight="1" x14ac:dyDescent="0.2">
      <c r="B690" s="14"/>
      <c r="C690" s="14"/>
    </row>
    <row r="691" spans="2:3" ht="12.75" customHeight="1" x14ac:dyDescent="0.2">
      <c r="B691" s="14"/>
      <c r="C691" s="14"/>
    </row>
    <row r="692" spans="2:3" ht="12.75" customHeight="1" x14ac:dyDescent="0.2">
      <c r="B692" s="14"/>
      <c r="C692" s="14"/>
    </row>
    <row r="693" spans="2:3" ht="12.75" customHeight="1" x14ac:dyDescent="0.2">
      <c r="B693" s="14"/>
      <c r="C693" s="14"/>
    </row>
    <row r="694" spans="2:3" ht="12.75" customHeight="1" x14ac:dyDescent="0.2">
      <c r="B694" s="14"/>
      <c r="C694" s="14"/>
    </row>
    <row r="695" spans="2:3" ht="12.75" customHeight="1" x14ac:dyDescent="0.2">
      <c r="B695" s="14"/>
      <c r="C695" s="14"/>
    </row>
    <row r="696" spans="2:3" ht="12.75" customHeight="1" x14ac:dyDescent="0.2">
      <c r="B696" s="14"/>
      <c r="C696" s="14"/>
    </row>
    <row r="697" spans="2:3" ht="12.75" customHeight="1" x14ac:dyDescent="0.2">
      <c r="B697" s="14"/>
      <c r="C697" s="14"/>
    </row>
    <row r="698" spans="2:3" ht="12.75" customHeight="1" x14ac:dyDescent="0.2">
      <c r="B698" s="14"/>
      <c r="C698" s="14"/>
    </row>
    <row r="699" spans="2:3" ht="12.75" customHeight="1" x14ac:dyDescent="0.2">
      <c r="B699" s="14"/>
      <c r="C699" s="14"/>
    </row>
    <row r="700" spans="2:3" ht="12.75" customHeight="1" x14ac:dyDescent="0.2">
      <c r="B700" s="14"/>
      <c r="C700" s="14"/>
    </row>
    <row r="701" spans="2:3" ht="12.75" customHeight="1" x14ac:dyDescent="0.2">
      <c r="B701" s="14"/>
      <c r="C701" s="14"/>
    </row>
    <row r="702" spans="2:3" ht="12.75" customHeight="1" x14ac:dyDescent="0.2">
      <c r="B702" s="14"/>
      <c r="C702" s="14"/>
    </row>
    <row r="703" spans="2:3" ht="12.75" customHeight="1" x14ac:dyDescent="0.2">
      <c r="B703" s="14"/>
      <c r="C703" s="14"/>
    </row>
    <row r="704" spans="2:3" ht="12.75" customHeight="1" x14ac:dyDescent="0.2">
      <c r="B704" s="14"/>
      <c r="C704" s="14"/>
    </row>
    <row r="705" spans="2:3" ht="12.75" customHeight="1" x14ac:dyDescent="0.2">
      <c r="B705" s="14"/>
      <c r="C705" s="14"/>
    </row>
    <row r="706" spans="2:3" ht="12.75" customHeight="1" x14ac:dyDescent="0.2">
      <c r="B706" s="14"/>
      <c r="C706" s="14"/>
    </row>
    <row r="707" spans="2:3" ht="12.75" customHeight="1" x14ac:dyDescent="0.2">
      <c r="B707" s="14"/>
      <c r="C707" s="14"/>
    </row>
    <row r="708" spans="2:3" ht="12.75" customHeight="1" x14ac:dyDescent="0.2">
      <c r="B708" s="14"/>
      <c r="C708" s="14"/>
    </row>
    <row r="709" spans="2:3" ht="12.75" customHeight="1" x14ac:dyDescent="0.2">
      <c r="B709" s="14"/>
      <c r="C709" s="14"/>
    </row>
    <row r="710" spans="2:3" ht="12.75" customHeight="1" x14ac:dyDescent="0.2">
      <c r="B710" s="14"/>
      <c r="C710" s="14"/>
    </row>
    <row r="711" spans="2:3" ht="12.75" customHeight="1" x14ac:dyDescent="0.2">
      <c r="B711" s="14"/>
      <c r="C711" s="14"/>
    </row>
    <row r="712" spans="2:3" ht="12.75" customHeight="1" x14ac:dyDescent="0.2">
      <c r="B712" s="14"/>
      <c r="C712" s="14"/>
    </row>
    <row r="713" spans="2:3" ht="12.75" customHeight="1" x14ac:dyDescent="0.2">
      <c r="B713" s="14"/>
      <c r="C713" s="14"/>
    </row>
    <row r="714" spans="2:3" ht="12.75" customHeight="1" x14ac:dyDescent="0.2">
      <c r="B714" s="14"/>
      <c r="C714" s="14"/>
    </row>
    <row r="715" spans="2:3" ht="12.75" customHeight="1" x14ac:dyDescent="0.2">
      <c r="B715" s="14"/>
      <c r="C715" s="14"/>
    </row>
    <row r="716" spans="2:3" ht="12.75" customHeight="1" x14ac:dyDescent="0.2">
      <c r="B716" s="14"/>
      <c r="C716" s="14"/>
    </row>
    <row r="717" spans="2:3" ht="12.75" customHeight="1" x14ac:dyDescent="0.2">
      <c r="B717" s="14"/>
      <c r="C717" s="14"/>
    </row>
    <row r="718" spans="2:3" ht="12.75" customHeight="1" x14ac:dyDescent="0.2">
      <c r="B718" s="14"/>
      <c r="C718" s="14"/>
    </row>
    <row r="719" spans="2:3" ht="12.75" customHeight="1" x14ac:dyDescent="0.2">
      <c r="B719" s="14"/>
      <c r="C719" s="14"/>
    </row>
    <row r="720" spans="2:3" ht="12.75" customHeight="1" x14ac:dyDescent="0.2">
      <c r="B720" s="14"/>
      <c r="C720" s="14"/>
    </row>
    <row r="721" spans="2:3" ht="12.75" customHeight="1" x14ac:dyDescent="0.2">
      <c r="B721" s="14"/>
      <c r="C721" s="14"/>
    </row>
    <row r="722" spans="2:3" ht="12.75" customHeight="1" x14ac:dyDescent="0.2">
      <c r="B722" s="14"/>
      <c r="C722" s="14"/>
    </row>
    <row r="723" spans="2:3" ht="12.75" customHeight="1" x14ac:dyDescent="0.2">
      <c r="B723" s="14"/>
      <c r="C723" s="14"/>
    </row>
    <row r="724" spans="2:3" ht="12.75" customHeight="1" x14ac:dyDescent="0.2">
      <c r="B724" s="14"/>
      <c r="C724" s="14"/>
    </row>
    <row r="725" spans="2:3" ht="12.75" customHeight="1" x14ac:dyDescent="0.2">
      <c r="B725" s="14"/>
      <c r="C725" s="14"/>
    </row>
    <row r="726" spans="2:3" ht="12.75" customHeight="1" x14ac:dyDescent="0.2">
      <c r="B726" s="14"/>
      <c r="C726" s="14"/>
    </row>
    <row r="727" spans="2:3" ht="12.75" customHeight="1" x14ac:dyDescent="0.2">
      <c r="B727" s="14"/>
      <c r="C727" s="14"/>
    </row>
    <row r="728" spans="2:3" ht="12.75" customHeight="1" x14ac:dyDescent="0.2">
      <c r="B728" s="14"/>
      <c r="C728" s="14"/>
    </row>
    <row r="729" spans="2:3" ht="12.75" customHeight="1" x14ac:dyDescent="0.2">
      <c r="B729" s="14"/>
      <c r="C729" s="14"/>
    </row>
    <row r="730" spans="2:3" ht="12.75" customHeight="1" x14ac:dyDescent="0.2">
      <c r="B730" s="14"/>
      <c r="C730" s="14"/>
    </row>
    <row r="731" spans="2:3" ht="12.75" customHeight="1" x14ac:dyDescent="0.2">
      <c r="B731" s="14"/>
      <c r="C731" s="14"/>
    </row>
    <row r="732" spans="2:3" ht="12.75" customHeight="1" x14ac:dyDescent="0.2">
      <c r="B732" s="14"/>
      <c r="C732" s="14"/>
    </row>
    <row r="733" spans="2:3" ht="12.75" customHeight="1" x14ac:dyDescent="0.2">
      <c r="B733" s="14"/>
      <c r="C733" s="14"/>
    </row>
    <row r="734" spans="2:3" ht="12.75" customHeight="1" x14ac:dyDescent="0.2">
      <c r="B734" s="14"/>
      <c r="C734" s="14"/>
    </row>
    <row r="735" spans="2:3" ht="12.75" customHeight="1" x14ac:dyDescent="0.2">
      <c r="B735" s="14"/>
      <c r="C735" s="14"/>
    </row>
    <row r="736" spans="2:3" ht="12.75" customHeight="1" x14ac:dyDescent="0.2">
      <c r="B736" s="14"/>
      <c r="C736" s="14"/>
    </row>
    <row r="737" spans="2:3" ht="12.75" customHeight="1" x14ac:dyDescent="0.2">
      <c r="B737" s="14"/>
      <c r="C737" s="14"/>
    </row>
    <row r="738" spans="2:3" ht="12.75" customHeight="1" x14ac:dyDescent="0.2">
      <c r="B738" s="14"/>
      <c r="C738" s="14"/>
    </row>
    <row r="739" spans="2:3" ht="12.75" customHeight="1" x14ac:dyDescent="0.2">
      <c r="B739" s="14"/>
      <c r="C739" s="14"/>
    </row>
    <row r="740" spans="2:3" ht="12.75" customHeight="1" x14ac:dyDescent="0.2">
      <c r="B740" s="14"/>
      <c r="C740" s="14"/>
    </row>
    <row r="741" spans="2:3" ht="12.75" customHeight="1" x14ac:dyDescent="0.2">
      <c r="B741" s="14"/>
      <c r="C741" s="14"/>
    </row>
    <row r="742" spans="2:3" ht="12.75" customHeight="1" x14ac:dyDescent="0.2">
      <c r="B742" s="14"/>
      <c r="C742" s="14"/>
    </row>
    <row r="743" spans="2:3" ht="12.75" customHeight="1" x14ac:dyDescent="0.2">
      <c r="B743" s="14"/>
      <c r="C743" s="14"/>
    </row>
    <row r="744" spans="2:3" ht="12.75" customHeight="1" x14ac:dyDescent="0.2">
      <c r="B744" s="14"/>
      <c r="C744" s="14"/>
    </row>
    <row r="745" spans="2:3" ht="12.75" customHeight="1" x14ac:dyDescent="0.2">
      <c r="B745" s="14"/>
      <c r="C745" s="14"/>
    </row>
    <row r="746" spans="2:3" ht="12.75" customHeight="1" x14ac:dyDescent="0.2">
      <c r="B746" s="14"/>
      <c r="C746" s="14"/>
    </row>
    <row r="747" spans="2:3" ht="12.75" customHeight="1" x14ac:dyDescent="0.2">
      <c r="B747" s="14"/>
      <c r="C747" s="14"/>
    </row>
    <row r="748" spans="2:3" ht="12.75" customHeight="1" x14ac:dyDescent="0.2">
      <c r="B748" s="14"/>
      <c r="C748" s="14"/>
    </row>
    <row r="749" spans="2:3" ht="12.75" customHeight="1" x14ac:dyDescent="0.2">
      <c r="B749" s="14"/>
      <c r="C749" s="14"/>
    </row>
    <row r="750" spans="2:3" ht="12.75" customHeight="1" x14ac:dyDescent="0.2">
      <c r="B750" s="14"/>
      <c r="C750" s="14"/>
    </row>
    <row r="751" spans="2:3" ht="12.75" customHeight="1" x14ac:dyDescent="0.2">
      <c r="B751" s="14"/>
      <c r="C751" s="14"/>
    </row>
    <row r="752" spans="2:3" ht="12.75" customHeight="1" x14ac:dyDescent="0.2">
      <c r="B752" s="14"/>
      <c r="C752" s="14"/>
    </row>
    <row r="753" spans="2:3" ht="12.75" customHeight="1" x14ac:dyDescent="0.2">
      <c r="B753" s="14"/>
      <c r="C753" s="14"/>
    </row>
    <row r="754" spans="2:3" ht="12.75" customHeight="1" x14ac:dyDescent="0.2">
      <c r="B754" s="14"/>
      <c r="C754" s="14"/>
    </row>
    <row r="755" spans="2:3" ht="12.75" customHeight="1" x14ac:dyDescent="0.2">
      <c r="B755" s="14"/>
      <c r="C755" s="14"/>
    </row>
    <row r="756" spans="2:3" ht="12.75" customHeight="1" x14ac:dyDescent="0.2">
      <c r="B756" s="14"/>
      <c r="C756" s="14"/>
    </row>
    <row r="757" spans="2:3" ht="12.75" customHeight="1" x14ac:dyDescent="0.2">
      <c r="B757" s="14"/>
      <c r="C757" s="14"/>
    </row>
    <row r="758" spans="2:3" ht="12.75" customHeight="1" x14ac:dyDescent="0.2">
      <c r="B758" s="14"/>
      <c r="C758" s="14"/>
    </row>
    <row r="759" spans="2:3" ht="12.75" customHeight="1" x14ac:dyDescent="0.2">
      <c r="B759" s="14"/>
      <c r="C759" s="14"/>
    </row>
    <row r="760" spans="2:3" ht="12.75" customHeight="1" x14ac:dyDescent="0.2">
      <c r="B760" s="14"/>
      <c r="C760" s="14"/>
    </row>
    <row r="761" spans="2:3" ht="12.75" customHeight="1" x14ac:dyDescent="0.2">
      <c r="B761" s="14"/>
      <c r="C761" s="14"/>
    </row>
    <row r="762" spans="2:3" ht="12.75" customHeight="1" x14ac:dyDescent="0.2">
      <c r="B762" s="14"/>
      <c r="C762" s="14"/>
    </row>
    <row r="763" spans="2:3" ht="12.75" customHeight="1" x14ac:dyDescent="0.2">
      <c r="B763" s="14"/>
      <c r="C763" s="14"/>
    </row>
    <row r="764" spans="2:3" ht="12.75" customHeight="1" x14ac:dyDescent="0.2">
      <c r="B764" s="14"/>
      <c r="C764" s="14"/>
    </row>
    <row r="765" spans="2:3" ht="12.75" customHeight="1" x14ac:dyDescent="0.2">
      <c r="B765" s="14"/>
      <c r="C765" s="14"/>
    </row>
    <row r="766" spans="2:3" ht="12.75" customHeight="1" x14ac:dyDescent="0.2">
      <c r="B766" s="14"/>
      <c r="C766" s="14"/>
    </row>
    <row r="767" spans="2:3" ht="12.75" customHeight="1" x14ac:dyDescent="0.2">
      <c r="B767" s="14"/>
      <c r="C767" s="14"/>
    </row>
    <row r="768" spans="2:3" ht="12.75" customHeight="1" x14ac:dyDescent="0.2">
      <c r="B768" s="14"/>
      <c r="C768" s="14"/>
    </row>
    <row r="769" spans="2:3" ht="12.75" customHeight="1" x14ac:dyDescent="0.2">
      <c r="B769" s="14"/>
      <c r="C769" s="14"/>
    </row>
    <row r="770" spans="2:3" ht="12.75" customHeight="1" x14ac:dyDescent="0.2">
      <c r="B770" s="14"/>
      <c r="C770" s="14"/>
    </row>
    <row r="771" spans="2:3" ht="12.75" customHeight="1" x14ac:dyDescent="0.2">
      <c r="B771" s="14"/>
      <c r="C771" s="14"/>
    </row>
    <row r="772" spans="2:3" ht="12.75" customHeight="1" x14ac:dyDescent="0.2">
      <c r="B772" s="14"/>
      <c r="C772" s="14"/>
    </row>
    <row r="773" spans="2:3" ht="12.75" customHeight="1" x14ac:dyDescent="0.2">
      <c r="B773" s="14"/>
      <c r="C773" s="14"/>
    </row>
    <row r="774" spans="2:3" ht="12.75" customHeight="1" x14ac:dyDescent="0.2">
      <c r="B774" s="14"/>
      <c r="C774" s="14"/>
    </row>
    <row r="775" spans="2:3" ht="12.75" customHeight="1" x14ac:dyDescent="0.2">
      <c r="B775" s="14"/>
      <c r="C775" s="14"/>
    </row>
    <row r="776" spans="2:3" ht="12.75" customHeight="1" x14ac:dyDescent="0.2">
      <c r="B776" s="14"/>
      <c r="C776" s="14"/>
    </row>
    <row r="777" spans="2:3" ht="12.75" customHeight="1" x14ac:dyDescent="0.2">
      <c r="B777" s="14"/>
      <c r="C777" s="14"/>
    </row>
    <row r="778" spans="2:3" ht="12.75" customHeight="1" x14ac:dyDescent="0.2">
      <c r="B778" s="14"/>
      <c r="C778" s="14"/>
    </row>
    <row r="779" spans="2:3" ht="12.75" customHeight="1" x14ac:dyDescent="0.2">
      <c r="B779" s="14"/>
      <c r="C779" s="14"/>
    </row>
    <row r="780" spans="2:3" ht="12.75" customHeight="1" x14ac:dyDescent="0.2">
      <c r="B780" s="14"/>
      <c r="C780" s="14"/>
    </row>
    <row r="781" spans="2:3" ht="12.75" customHeight="1" x14ac:dyDescent="0.2">
      <c r="B781" s="14"/>
      <c r="C781" s="14"/>
    </row>
    <row r="782" spans="2:3" ht="12.75" customHeight="1" x14ac:dyDescent="0.2">
      <c r="B782" s="14"/>
      <c r="C782" s="14"/>
    </row>
    <row r="783" spans="2:3" ht="12.75" customHeight="1" x14ac:dyDescent="0.2">
      <c r="B783" s="14"/>
      <c r="C783" s="14"/>
    </row>
    <row r="784" spans="2:3" ht="12.75" customHeight="1" x14ac:dyDescent="0.2">
      <c r="B784" s="14"/>
      <c r="C784" s="14"/>
    </row>
    <row r="785" spans="2:3" ht="12.75" customHeight="1" x14ac:dyDescent="0.2">
      <c r="B785" s="14"/>
      <c r="C785" s="14"/>
    </row>
    <row r="786" spans="2:3" ht="12.75" customHeight="1" x14ac:dyDescent="0.2">
      <c r="B786" s="14"/>
      <c r="C786" s="14"/>
    </row>
    <row r="787" spans="2:3" ht="12.75" customHeight="1" x14ac:dyDescent="0.2">
      <c r="B787" s="14"/>
      <c r="C787" s="14"/>
    </row>
    <row r="788" spans="2:3" ht="12.75" customHeight="1" x14ac:dyDescent="0.2">
      <c r="B788" s="14"/>
      <c r="C788" s="14"/>
    </row>
    <row r="789" spans="2:3" ht="12.75" customHeight="1" x14ac:dyDescent="0.2">
      <c r="B789" s="14"/>
      <c r="C789" s="14"/>
    </row>
    <row r="790" spans="2:3" ht="12.75" customHeight="1" x14ac:dyDescent="0.2">
      <c r="B790" s="14"/>
      <c r="C790" s="14"/>
    </row>
    <row r="791" spans="2:3" ht="12.75" customHeight="1" x14ac:dyDescent="0.2">
      <c r="B791" s="14"/>
      <c r="C791" s="14"/>
    </row>
    <row r="792" spans="2:3" ht="12.75" customHeight="1" x14ac:dyDescent="0.2">
      <c r="B792" s="14"/>
      <c r="C792" s="14"/>
    </row>
    <row r="793" spans="2:3" ht="12.75" customHeight="1" x14ac:dyDescent="0.2">
      <c r="B793" s="14"/>
      <c r="C793" s="14"/>
    </row>
    <row r="794" spans="2:3" ht="12.75" customHeight="1" x14ac:dyDescent="0.2">
      <c r="B794" s="14"/>
      <c r="C794" s="14"/>
    </row>
    <row r="795" spans="2:3" ht="12.75" customHeight="1" x14ac:dyDescent="0.2">
      <c r="B795" s="14"/>
      <c r="C795" s="14"/>
    </row>
    <row r="796" spans="2:3" ht="12.75" customHeight="1" x14ac:dyDescent="0.2">
      <c r="B796" s="14"/>
      <c r="C796" s="14"/>
    </row>
    <row r="797" spans="2:3" ht="12.75" customHeight="1" x14ac:dyDescent="0.2">
      <c r="B797" s="14"/>
      <c r="C797" s="14"/>
    </row>
    <row r="798" spans="2:3" ht="12.75" customHeight="1" x14ac:dyDescent="0.2">
      <c r="B798" s="14"/>
      <c r="C798" s="14"/>
    </row>
    <row r="799" spans="2:3" ht="12.75" customHeight="1" x14ac:dyDescent="0.2">
      <c r="B799" s="14"/>
      <c r="C799" s="14"/>
    </row>
    <row r="800" spans="2:3" ht="12.75" customHeight="1" x14ac:dyDescent="0.2">
      <c r="B800" s="14"/>
      <c r="C800" s="14"/>
    </row>
    <row r="801" spans="2:3" ht="12.75" customHeight="1" x14ac:dyDescent="0.2">
      <c r="B801" s="14"/>
      <c r="C801" s="14"/>
    </row>
    <row r="802" spans="2:3" ht="12.75" customHeight="1" x14ac:dyDescent="0.2">
      <c r="B802" s="14"/>
      <c r="C802" s="14"/>
    </row>
    <row r="803" spans="2:3" ht="12.75" customHeight="1" x14ac:dyDescent="0.2">
      <c r="B803" s="14"/>
      <c r="C803" s="14"/>
    </row>
    <row r="804" spans="2:3" ht="12.75" customHeight="1" x14ac:dyDescent="0.2">
      <c r="B804" s="14"/>
      <c r="C804" s="14"/>
    </row>
    <row r="805" spans="2:3" ht="12.75" customHeight="1" x14ac:dyDescent="0.2">
      <c r="B805" s="14"/>
      <c r="C805" s="14"/>
    </row>
    <row r="806" spans="2:3" ht="12.75" customHeight="1" x14ac:dyDescent="0.2">
      <c r="B806" s="14"/>
      <c r="C806" s="14"/>
    </row>
    <row r="807" spans="2:3" ht="12.75" customHeight="1" x14ac:dyDescent="0.2">
      <c r="B807" s="14"/>
      <c r="C807" s="14"/>
    </row>
    <row r="808" spans="2:3" ht="12.75" customHeight="1" x14ac:dyDescent="0.2">
      <c r="B808" s="14"/>
      <c r="C808" s="14"/>
    </row>
    <row r="809" spans="2:3" ht="12.75" customHeight="1" x14ac:dyDescent="0.2">
      <c r="B809" s="14"/>
      <c r="C809" s="14"/>
    </row>
    <row r="810" spans="2:3" ht="12.75" customHeight="1" x14ac:dyDescent="0.2">
      <c r="B810" s="14"/>
      <c r="C810" s="14"/>
    </row>
    <row r="811" spans="2:3" ht="12.75" customHeight="1" x14ac:dyDescent="0.2">
      <c r="B811" s="14"/>
      <c r="C811" s="14"/>
    </row>
    <row r="812" spans="2:3" ht="12.75" customHeight="1" x14ac:dyDescent="0.2">
      <c r="B812" s="14"/>
      <c r="C812" s="14"/>
    </row>
    <row r="813" spans="2:3" ht="12.75" customHeight="1" x14ac:dyDescent="0.2">
      <c r="B813" s="14"/>
      <c r="C813" s="14"/>
    </row>
    <row r="814" spans="2:3" ht="12.75" customHeight="1" x14ac:dyDescent="0.2">
      <c r="B814" s="14"/>
      <c r="C814" s="14"/>
    </row>
    <row r="815" spans="2:3" ht="12.75" customHeight="1" x14ac:dyDescent="0.2">
      <c r="B815" s="14"/>
      <c r="C815" s="14"/>
    </row>
    <row r="816" spans="2:3" ht="12.75" customHeight="1" x14ac:dyDescent="0.2">
      <c r="B816" s="14"/>
      <c r="C816" s="14"/>
    </row>
    <row r="817" spans="2:3" ht="12.75" customHeight="1" x14ac:dyDescent="0.2">
      <c r="B817" s="14"/>
      <c r="C817" s="14"/>
    </row>
    <row r="818" spans="2:3" ht="12.75" customHeight="1" x14ac:dyDescent="0.2">
      <c r="B818" s="14"/>
      <c r="C818" s="14"/>
    </row>
    <row r="819" spans="2:3" ht="12.75" customHeight="1" x14ac:dyDescent="0.2">
      <c r="B819" s="14"/>
      <c r="C819" s="14"/>
    </row>
    <row r="820" spans="2:3" ht="12.75" customHeight="1" x14ac:dyDescent="0.2">
      <c r="B820" s="14"/>
      <c r="C820" s="14"/>
    </row>
    <row r="821" spans="2:3" ht="12.75" customHeight="1" x14ac:dyDescent="0.2">
      <c r="B821" s="14"/>
      <c r="C821" s="14"/>
    </row>
    <row r="822" spans="2:3" ht="12.75" customHeight="1" x14ac:dyDescent="0.2">
      <c r="B822" s="14"/>
      <c r="C822" s="14"/>
    </row>
    <row r="823" spans="2:3" ht="12.75" customHeight="1" x14ac:dyDescent="0.2">
      <c r="B823" s="14"/>
      <c r="C823" s="14"/>
    </row>
    <row r="824" spans="2:3" ht="12.75" customHeight="1" x14ac:dyDescent="0.2">
      <c r="B824" s="14"/>
      <c r="C824" s="14"/>
    </row>
    <row r="825" spans="2:3" ht="12.75" customHeight="1" x14ac:dyDescent="0.2">
      <c r="B825" s="14"/>
      <c r="C825" s="14"/>
    </row>
    <row r="826" spans="2:3" ht="12.75" customHeight="1" x14ac:dyDescent="0.2">
      <c r="B826" s="14"/>
      <c r="C826" s="14"/>
    </row>
    <row r="827" spans="2:3" ht="12.75" customHeight="1" x14ac:dyDescent="0.2">
      <c r="B827" s="14"/>
      <c r="C827" s="14"/>
    </row>
    <row r="828" spans="2:3" ht="12.75" customHeight="1" x14ac:dyDescent="0.2">
      <c r="B828" s="14"/>
      <c r="C828" s="14"/>
    </row>
    <row r="829" spans="2:3" ht="12.75" customHeight="1" x14ac:dyDescent="0.2">
      <c r="B829" s="14"/>
      <c r="C829" s="14"/>
    </row>
    <row r="830" spans="2:3" ht="12.75" customHeight="1" x14ac:dyDescent="0.2">
      <c r="B830" s="14"/>
      <c r="C830" s="14"/>
    </row>
    <row r="831" spans="2:3" ht="12.75" customHeight="1" x14ac:dyDescent="0.2">
      <c r="B831" s="14"/>
      <c r="C831" s="14"/>
    </row>
    <row r="832" spans="2:3" ht="12.75" customHeight="1" x14ac:dyDescent="0.2">
      <c r="B832" s="14"/>
      <c r="C832" s="14"/>
    </row>
    <row r="833" spans="2:3" ht="12.75" customHeight="1" x14ac:dyDescent="0.2">
      <c r="B833" s="14"/>
      <c r="C833" s="14"/>
    </row>
    <row r="834" spans="2:3" ht="12.75" customHeight="1" x14ac:dyDescent="0.2">
      <c r="B834" s="14"/>
      <c r="C834" s="14"/>
    </row>
    <row r="835" spans="2:3" ht="12.75" customHeight="1" x14ac:dyDescent="0.2">
      <c r="B835" s="14"/>
      <c r="C835" s="14"/>
    </row>
    <row r="836" spans="2:3" ht="12.75" customHeight="1" x14ac:dyDescent="0.2">
      <c r="B836" s="14"/>
      <c r="C836" s="14"/>
    </row>
    <row r="837" spans="2:3" ht="12.75" customHeight="1" x14ac:dyDescent="0.2">
      <c r="B837" s="14"/>
      <c r="C837" s="14"/>
    </row>
    <row r="838" spans="2:3" ht="12.75" customHeight="1" x14ac:dyDescent="0.2">
      <c r="B838" s="14"/>
      <c r="C838" s="14"/>
    </row>
    <row r="839" spans="2:3" ht="12.75" customHeight="1" x14ac:dyDescent="0.2">
      <c r="B839" s="14"/>
      <c r="C839" s="14"/>
    </row>
    <row r="840" spans="2:3" ht="12.75" customHeight="1" x14ac:dyDescent="0.2">
      <c r="B840" s="14"/>
      <c r="C840" s="14"/>
    </row>
    <row r="841" spans="2:3" ht="12.75" customHeight="1" x14ac:dyDescent="0.2">
      <c r="B841" s="14"/>
      <c r="C841" s="14"/>
    </row>
    <row r="842" spans="2:3" ht="12.75" customHeight="1" x14ac:dyDescent="0.2">
      <c r="B842" s="14"/>
      <c r="C842" s="14"/>
    </row>
    <row r="843" spans="2:3" ht="12.75" customHeight="1" x14ac:dyDescent="0.2">
      <c r="B843" s="14"/>
      <c r="C843" s="14"/>
    </row>
    <row r="844" spans="2:3" ht="12.75" customHeight="1" x14ac:dyDescent="0.2">
      <c r="B844" s="14"/>
      <c r="C844" s="14"/>
    </row>
    <row r="845" spans="2:3" ht="12.75" customHeight="1" x14ac:dyDescent="0.2">
      <c r="B845" s="14"/>
      <c r="C845" s="14"/>
    </row>
    <row r="846" spans="2:3" ht="12.75" customHeight="1" x14ac:dyDescent="0.2">
      <c r="B846" s="14"/>
      <c r="C846" s="14"/>
    </row>
    <row r="847" spans="2:3" ht="12.75" customHeight="1" x14ac:dyDescent="0.2">
      <c r="B847" s="14"/>
      <c r="C847" s="14"/>
    </row>
    <row r="848" spans="2:3" ht="12.75" customHeight="1" x14ac:dyDescent="0.2">
      <c r="B848" s="14"/>
      <c r="C848" s="14"/>
    </row>
    <row r="849" spans="2:3" ht="12.75" customHeight="1" x14ac:dyDescent="0.2">
      <c r="B849" s="14"/>
      <c r="C849" s="14"/>
    </row>
    <row r="850" spans="2:3" ht="12.75" customHeight="1" x14ac:dyDescent="0.2">
      <c r="B850" s="14"/>
      <c r="C850" s="14"/>
    </row>
    <row r="851" spans="2:3" ht="12.75" customHeight="1" x14ac:dyDescent="0.2">
      <c r="B851" s="14"/>
      <c r="C851" s="14"/>
    </row>
    <row r="852" spans="2:3" ht="12.75" customHeight="1" x14ac:dyDescent="0.2">
      <c r="B852" s="14"/>
      <c r="C852" s="14"/>
    </row>
    <row r="853" spans="2:3" ht="12.75" customHeight="1" x14ac:dyDescent="0.2">
      <c r="B853" s="14"/>
      <c r="C853" s="14"/>
    </row>
    <row r="854" spans="2:3" ht="12.75" customHeight="1" x14ac:dyDescent="0.2">
      <c r="B854" s="14"/>
      <c r="C854" s="14"/>
    </row>
    <row r="855" spans="2:3" ht="12.75" customHeight="1" x14ac:dyDescent="0.2">
      <c r="B855" s="14"/>
      <c r="C855" s="14"/>
    </row>
    <row r="856" spans="2:3" ht="12.75" customHeight="1" x14ac:dyDescent="0.2">
      <c r="B856" s="14"/>
      <c r="C856" s="14"/>
    </row>
    <row r="857" spans="2:3" ht="12.75" customHeight="1" x14ac:dyDescent="0.2">
      <c r="B857" s="14"/>
      <c r="C857" s="14"/>
    </row>
    <row r="858" spans="2:3" ht="12.75" customHeight="1" x14ac:dyDescent="0.2">
      <c r="B858" s="14"/>
      <c r="C858" s="14"/>
    </row>
    <row r="859" spans="2:3" ht="12.75" customHeight="1" x14ac:dyDescent="0.2">
      <c r="B859" s="14"/>
      <c r="C859" s="14"/>
    </row>
    <row r="860" spans="2:3" ht="12.75" customHeight="1" x14ac:dyDescent="0.2">
      <c r="B860" s="14"/>
      <c r="C860" s="14"/>
    </row>
    <row r="861" spans="2:3" ht="12.75" customHeight="1" x14ac:dyDescent="0.2">
      <c r="B861" s="14"/>
      <c r="C861" s="14"/>
    </row>
    <row r="862" spans="2:3" ht="12.75" customHeight="1" x14ac:dyDescent="0.2">
      <c r="B862" s="14"/>
      <c r="C862" s="14"/>
    </row>
    <row r="863" spans="2:3" ht="12.75" customHeight="1" x14ac:dyDescent="0.2">
      <c r="B863" s="14"/>
      <c r="C863" s="14"/>
    </row>
    <row r="864" spans="2:3" ht="12.75" customHeight="1" x14ac:dyDescent="0.2">
      <c r="B864" s="14"/>
      <c r="C864" s="14"/>
    </row>
    <row r="865" spans="2:3" ht="12.75" customHeight="1" x14ac:dyDescent="0.2">
      <c r="B865" s="14"/>
      <c r="C865" s="14"/>
    </row>
    <row r="866" spans="2:3" ht="12.75" customHeight="1" x14ac:dyDescent="0.2">
      <c r="B866" s="14"/>
      <c r="C866" s="14"/>
    </row>
    <row r="867" spans="2:3" ht="12.75" customHeight="1" x14ac:dyDescent="0.2">
      <c r="B867" s="14"/>
      <c r="C867" s="14"/>
    </row>
    <row r="868" spans="2:3" ht="12.75" customHeight="1" x14ac:dyDescent="0.2">
      <c r="B868" s="14"/>
      <c r="C868" s="14"/>
    </row>
    <row r="869" spans="2:3" ht="12.75" customHeight="1" x14ac:dyDescent="0.2">
      <c r="B869" s="14"/>
      <c r="C869" s="14"/>
    </row>
    <row r="870" spans="2:3" ht="12.75" customHeight="1" x14ac:dyDescent="0.2">
      <c r="B870" s="14"/>
      <c r="C870" s="14"/>
    </row>
    <row r="871" spans="2:3" ht="12.75" customHeight="1" x14ac:dyDescent="0.2">
      <c r="B871" s="14"/>
      <c r="C871" s="14"/>
    </row>
    <row r="872" spans="2:3" ht="12.75" customHeight="1" x14ac:dyDescent="0.2">
      <c r="B872" s="14"/>
      <c r="C872" s="14"/>
    </row>
    <row r="873" spans="2:3" ht="12.75" customHeight="1" x14ac:dyDescent="0.2">
      <c r="B873" s="14"/>
      <c r="C873" s="14"/>
    </row>
    <row r="874" spans="2:3" ht="12.75" customHeight="1" x14ac:dyDescent="0.2">
      <c r="B874" s="14"/>
      <c r="C874" s="14"/>
    </row>
    <row r="875" spans="2:3" ht="12.75" customHeight="1" x14ac:dyDescent="0.2">
      <c r="B875" s="14"/>
      <c r="C875" s="14"/>
    </row>
    <row r="876" spans="2:3" ht="12.75" customHeight="1" x14ac:dyDescent="0.2">
      <c r="B876" s="14"/>
      <c r="C876" s="14"/>
    </row>
    <row r="877" spans="2:3" ht="12.75" customHeight="1" x14ac:dyDescent="0.2">
      <c r="B877" s="14"/>
      <c r="C877" s="14"/>
    </row>
    <row r="878" spans="2:3" ht="12.75" customHeight="1" x14ac:dyDescent="0.2">
      <c r="B878" s="14"/>
      <c r="C878" s="14"/>
    </row>
    <row r="879" spans="2:3" ht="12.75" customHeight="1" x14ac:dyDescent="0.2">
      <c r="B879" s="14"/>
      <c r="C879" s="14"/>
    </row>
    <row r="880" spans="2:3" ht="12.75" customHeight="1" x14ac:dyDescent="0.2">
      <c r="B880" s="14"/>
      <c r="C880" s="14"/>
    </row>
    <row r="881" spans="2:3" ht="12.75" customHeight="1" x14ac:dyDescent="0.2">
      <c r="B881" s="14"/>
      <c r="C881" s="14"/>
    </row>
    <row r="882" spans="2:3" ht="12.75" customHeight="1" x14ac:dyDescent="0.2">
      <c r="B882" s="14"/>
      <c r="C882" s="14"/>
    </row>
    <row r="883" spans="2:3" ht="12.75" customHeight="1" x14ac:dyDescent="0.2">
      <c r="B883" s="14"/>
      <c r="C883" s="14"/>
    </row>
    <row r="884" spans="2:3" ht="12.75" customHeight="1" x14ac:dyDescent="0.2">
      <c r="B884" s="14"/>
      <c r="C884" s="14"/>
    </row>
    <row r="885" spans="2:3" ht="12.75" customHeight="1" x14ac:dyDescent="0.2">
      <c r="B885" s="14"/>
      <c r="C885" s="14"/>
    </row>
    <row r="886" spans="2:3" ht="12.75" customHeight="1" x14ac:dyDescent="0.2">
      <c r="B886" s="14"/>
      <c r="C886" s="14"/>
    </row>
    <row r="887" spans="2:3" ht="12.75" customHeight="1" x14ac:dyDescent="0.2">
      <c r="B887" s="14"/>
      <c r="C887" s="14"/>
    </row>
    <row r="888" spans="2:3" ht="12.75" customHeight="1" x14ac:dyDescent="0.2">
      <c r="B888" s="14"/>
      <c r="C888" s="14"/>
    </row>
    <row r="889" spans="2:3" ht="12.75" customHeight="1" x14ac:dyDescent="0.2">
      <c r="B889" s="14"/>
      <c r="C889" s="14"/>
    </row>
    <row r="890" spans="2:3" ht="12.75" customHeight="1" x14ac:dyDescent="0.2">
      <c r="B890" s="14"/>
      <c r="C890" s="14"/>
    </row>
    <row r="891" spans="2:3" ht="12.75" customHeight="1" x14ac:dyDescent="0.2">
      <c r="B891" s="14"/>
      <c r="C891" s="14"/>
    </row>
    <row r="892" spans="2:3" ht="12.75" customHeight="1" x14ac:dyDescent="0.2">
      <c r="B892" s="14"/>
      <c r="C892" s="14"/>
    </row>
    <row r="893" spans="2:3" ht="12.75" customHeight="1" x14ac:dyDescent="0.2">
      <c r="B893" s="14"/>
      <c r="C893" s="14"/>
    </row>
    <row r="894" spans="2:3" ht="12.75" customHeight="1" x14ac:dyDescent="0.2">
      <c r="B894" s="14"/>
      <c r="C894" s="14"/>
    </row>
    <row r="895" spans="2:3" ht="12.75" customHeight="1" x14ac:dyDescent="0.2">
      <c r="B895" s="14"/>
      <c r="C895" s="14"/>
    </row>
    <row r="896" spans="2:3" ht="12.75" customHeight="1" x14ac:dyDescent="0.2">
      <c r="B896" s="14"/>
      <c r="C896" s="14"/>
    </row>
    <row r="897" spans="2:3" ht="12.75" customHeight="1" x14ac:dyDescent="0.2">
      <c r="B897" s="14"/>
      <c r="C897" s="14"/>
    </row>
    <row r="898" spans="2:3" ht="12.75" customHeight="1" x14ac:dyDescent="0.2">
      <c r="B898" s="14"/>
      <c r="C898" s="14"/>
    </row>
    <row r="899" spans="2:3" ht="12.75" customHeight="1" x14ac:dyDescent="0.2">
      <c r="B899" s="14"/>
      <c r="C899" s="14"/>
    </row>
    <row r="900" spans="2:3" ht="12.75" customHeight="1" x14ac:dyDescent="0.2">
      <c r="B900" s="14"/>
      <c r="C900" s="14"/>
    </row>
    <row r="901" spans="2:3" ht="12.75" customHeight="1" x14ac:dyDescent="0.2">
      <c r="B901" s="14"/>
      <c r="C901" s="14"/>
    </row>
    <row r="902" spans="2:3" ht="12.75" customHeight="1" x14ac:dyDescent="0.2">
      <c r="B902" s="14"/>
      <c r="C902" s="14"/>
    </row>
    <row r="903" spans="2:3" ht="12.75" customHeight="1" x14ac:dyDescent="0.2">
      <c r="B903" s="14"/>
      <c r="C903" s="14"/>
    </row>
    <row r="904" spans="2:3" ht="12.75" customHeight="1" x14ac:dyDescent="0.2">
      <c r="B904" s="14"/>
      <c r="C904" s="14"/>
    </row>
    <row r="905" spans="2:3" ht="12.75" customHeight="1" x14ac:dyDescent="0.2">
      <c r="B905" s="14"/>
      <c r="C905" s="14"/>
    </row>
    <row r="906" spans="2:3" ht="12.75" customHeight="1" x14ac:dyDescent="0.2">
      <c r="B906" s="14"/>
      <c r="C906" s="14"/>
    </row>
    <row r="907" spans="2:3" ht="12.75" customHeight="1" x14ac:dyDescent="0.2">
      <c r="B907" s="14"/>
      <c r="C907" s="14"/>
    </row>
    <row r="908" spans="2:3" ht="12.75" customHeight="1" x14ac:dyDescent="0.2">
      <c r="B908" s="14"/>
      <c r="C908" s="14"/>
    </row>
    <row r="909" spans="2:3" ht="12.75" customHeight="1" x14ac:dyDescent="0.2">
      <c r="B909" s="14"/>
      <c r="C909" s="14"/>
    </row>
    <row r="910" spans="2:3" ht="12.75" customHeight="1" x14ac:dyDescent="0.2">
      <c r="B910" s="14"/>
      <c r="C910" s="14"/>
    </row>
    <row r="911" spans="2:3" ht="12.75" customHeight="1" x14ac:dyDescent="0.2">
      <c r="B911" s="14"/>
      <c r="C911" s="14"/>
    </row>
    <row r="912" spans="2:3" ht="12.75" customHeight="1" x14ac:dyDescent="0.2">
      <c r="B912" s="14"/>
      <c r="C912" s="14"/>
    </row>
    <row r="913" spans="2:3" ht="12.75" customHeight="1" x14ac:dyDescent="0.2">
      <c r="B913" s="14"/>
      <c r="C913" s="14"/>
    </row>
    <row r="914" spans="2:3" ht="12.75" customHeight="1" x14ac:dyDescent="0.2">
      <c r="B914" s="14"/>
      <c r="C914" s="14"/>
    </row>
    <row r="915" spans="2:3" ht="12.75" customHeight="1" x14ac:dyDescent="0.2">
      <c r="B915" s="14"/>
      <c r="C915" s="14"/>
    </row>
    <row r="916" spans="2:3" ht="12.75" customHeight="1" x14ac:dyDescent="0.2">
      <c r="B916" s="14"/>
      <c r="C916" s="14"/>
    </row>
    <row r="917" spans="2:3" ht="12.75" customHeight="1" x14ac:dyDescent="0.2">
      <c r="B917" s="14"/>
      <c r="C917" s="14"/>
    </row>
    <row r="918" spans="2:3" ht="12.75" customHeight="1" x14ac:dyDescent="0.2">
      <c r="B918" s="14"/>
      <c r="C918" s="14"/>
    </row>
    <row r="919" spans="2:3" ht="12.75" customHeight="1" x14ac:dyDescent="0.2">
      <c r="B919" s="14"/>
      <c r="C919" s="14"/>
    </row>
    <row r="920" spans="2:3" ht="12.75" customHeight="1" x14ac:dyDescent="0.2">
      <c r="B920" s="14"/>
      <c r="C920" s="14"/>
    </row>
    <row r="921" spans="2:3" ht="12.75" customHeight="1" x14ac:dyDescent="0.2">
      <c r="B921" s="14"/>
      <c r="C921" s="14"/>
    </row>
    <row r="922" spans="2:3" ht="12.75" customHeight="1" x14ac:dyDescent="0.2">
      <c r="B922" s="14"/>
      <c r="C922" s="14"/>
    </row>
    <row r="923" spans="2:3" ht="12.75" customHeight="1" x14ac:dyDescent="0.2">
      <c r="B923" s="14"/>
      <c r="C923" s="14"/>
    </row>
    <row r="924" spans="2:3" ht="12.75" customHeight="1" x14ac:dyDescent="0.2">
      <c r="B924" s="14"/>
      <c r="C924" s="14"/>
    </row>
    <row r="925" spans="2:3" ht="12.75" customHeight="1" x14ac:dyDescent="0.2">
      <c r="B925" s="14"/>
      <c r="C925" s="14"/>
    </row>
    <row r="926" spans="2:3" ht="12.75" customHeight="1" x14ac:dyDescent="0.2">
      <c r="B926" s="14"/>
      <c r="C926" s="14"/>
    </row>
    <row r="927" spans="2:3" ht="12.75" customHeight="1" x14ac:dyDescent="0.2">
      <c r="B927" s="14"/>
      <c r="C927" s="14"/>
    </row>
    <row r="928" spans="2:3" ht="12.75" customHeight="1" x14ac:dyDescent="0.2">
      <c r="B928" s="14"/>
      <c r="C928" s="14"/>
    </row>
    <row r="929" spans="2:3" ht="12.75" customHeight="1" x14ac:dyDescent="0.2">
      <c r="B929" s="14"/>
      <c r="C929" s="14"/>
    </row>
    <row r="930" spans="2:3" ht="12.75" customHeight="1" x14ac:dyDescent="0.2">
      <c r="B930" s="14"/>
      <c r="C930" s="14"/>
    </row>
    <row r="931" spans="2:3" ht="12.75" customHeight="1" x14ac:dyDescent="0.2">
      <c r="B931" s="14"/>
      <c r="C931" s="14"/>
    </row>
    <row r="932" spans="2:3" ht="12.75" customHeight="1" x14ac:dyDescent="0.2">
      <c r="B932" s="14"/>
      <c r="C932" s="14"/>
    </row>
    <row r="933" spans="2:3" ht="12.75" customHeight="1" x14ac:dyDescent="0.2">
      <c r="B933" s="14"/>
      <c r="C933" s="14"/>
    </row>
    <row r="934" spans="2:3" ht="12.75" customHeight="1" x14ac:dyDescent="0.2">
      <c r="B934" s="14"/>
      <c r="C934" s="14"/>
    </row>
    <row r="935" spans="2:3" ht="12.75" customHeight="1" x14ac:dyDescent="0.2">
      <c r="B935" s="14"/>
      <c r="C935" s="14"/>
    </row>
    <row r="936" spans="2:3" ht="12.75" customHeight="1" x14ac:dyDescent="0.2">
      <c r="B936" s="14"/>
      <c r="C936" s="14"/>
    </row>
    <row r="937" spans="2:3" ht="12.75" customHeight="1" x14ac:dyDescent="0.2">
      <c r="B937" s="14"/>
      <c r="C937" s="14"/>
    </row>
    <row r="938" spans="2:3" ht="12.75" customHeight="1" x14ac:dyDescent="0.2">
      <c r="B938" s="14"/>
      <c r="C938" s="14"/>
    </row>
    <row r="939" spans="2:3" ht="12.75" customHeight="1" x14ac:dyDescent="0.2">
      <c r="B939" s="14"/>
      <c r="C939" s="14"/>
    </row>
    <row r="940" spans="2:3" ht="12.75" customHeight="1" x14ac:dyDescent="0.2">
      <c r="B940" s="14"/>
      <c r="C940" s="14"/>
    </row>
    <row r="941" spans="2:3" ht="12.75" customHeight="1" x14ac:dyDescent="0.2">
      <c r="B941" s="14"/>
      <c r="C941" s="14"/>
    </row>
    <row r="942" spans="2:3" ht="12.75" customHeight="1" x14ac:dyDescent="0.2">
      <c r="B942" s="14"/>
      <c r="C942" s="14"/>
    </row>
    <row r="943" spans="2:3" ht="12.75" customHeight="1" x14ac:dyDescent="0.2">
      <c r="B943" s="14"/>
      <c r="C943" s="14"/>
    </row>
    <row r="944" spans="2:3" ht="12.75" customHeight="1" x14ac:dyDescent="0.2">
      <c r="B944" s="14"/>
      <c r="C944" s="14"/>
    </row>
    <row r="945" spans="2:3" ht="12.75" customHeight="1" x14ac:dyDescent="0.2">
      <c r="B945" s="14"/>
      <c r="C945" s="14"/>
    </row>
    <row r="946" spans="2:3" ht="12.75" customHeight="1" x14ac:dyDescent="0.2">
      <c r="B946" s="14"/>
      <c r="C946" s="14"/>
    </row>
    <row r="947" spans="2:3" ht="12.75" customHeight="1" x14ac:dyDescent="0.2">
      <c r="B947" s="14"/>
      <c r="C947" s="14"/>
    </row>
    <row r="948" spans="2:3" ht="12.75" customHeight="1" x14ac:dyDescent="0.2">
      <c r="B948" s="14"/>
      <c r="C948" s="14"/>
    </row>
    <row r="949" spans="2:3" ht="12.75" customHeight="1" x14ac:dyDescent="0.2">
      <c r="B949" s="14"/>
      <c r="C949" s="14"/>
    </row>
    <row r="950" spans="2:3" ht="12.75" customHeight="1" x14ac:dyDescent="0.2">
      <c r="B950" s="14"/>
      <c r="C950" s="14"/>
    </row>
    <row r="951" spans="2:3" ht="12.75" customHeight="1" x14ac:dyDescent="0.2">
      <c r="B951" s="14"/>
      <c r="C951" s="14"/>
    </row>
    <row r="952" spans="2:3" ht="12.75" customHeight="1" x14ac:dyDescent="0.2">
      <c r="B952" s="14"/>
      <c r="C952" s="14"/>
    </row>
    <row r="953" spans="2:3" ht="12.75" customHeight="1" x14ac:dyDescent="0.2">
      <c r="B953" s="14"/>
      <c r="C953" s="14"/>
    </row>
    <row r="954" spans="2:3" ht="12.75" customHeight="1" x14ac:dyDescent="0.2">
      <c r="B954" s="14"/>
      <c r="C954" s="14"/>
    </row>
    <row r="955" spans="2:3" ht="12.75" customHeight="1" x14ac:dyDescent="0.2">
      <c r="B955" s="14"/>
      <c r="C955" s="14"/>
    </row>
    <row r="956" spans="2:3" ht="12.75" customHeight="1" x14ac:dyDescent="0.2">
      <c r="B956" s="14"/>
      <c r="C956" s="14"/>
    </row>
    <row r="957" spans="2:3" ht="12.75" customHeight="1" x14ac:dyDescent="0.2">
      <c r="B957" s="14"/>
      <c r="C957" s="14"/>
    </row>
    <row r="958" spans="2:3" ht="12.75" customHeight="1" x14ac:dyDescent="0.2">
      <c r="B958" s="14"/>
      <c r="C958" s="14"/>
    </row>
    <row r="959" spans="2:3" ht="12.75" customHeight="1" x14ac:dyDescent="0.2">
      <c r="B959" s="14"/>
      <c r="C959" s="14"/>
    </row>
    <row r="960" spans="2:3" ht="12.75" customHeight="1" x14ac:dyDescent="0.2">
      <c r="B960" s="14"/>
      <c r="C960" s="14"/>
    </row>
    <row r="961" spans="2:3" ht="12.75" customHeight="1" x14ac:dyDescent="0.2">
      <c r="B961" s="14"/>
      <c r="C961" s="14"/>
    </row>
    <row r="962" spans="2:3" ht="12.75" customHeight="1" x14ac:dyDescent="0.2">
      <c r="B962" s="14"/>
      <c r="C962" s="14"/>
    </row>
    <row r="963" spans="2:3" ht="12.75" customHeight="1" x14ac:dyDescent="0.2">
      <c r="B963" s="14"/>
      <c r="C963" s="14"/>
    </row>
    <row r="964" spans="2:3" ht="12.75" customHeight="1" x14ac:dyDescent="0.2">
      <c r="B964" s="14"/>
      <c r="C964" s="14"/>
    </row>
    <row r="965" spans="2:3" ht="12.75" customHeight="1" x14ac:dyDescent="0.2">
      <c r="B965" s="14"/>
      <c r="C965" s="14"/>
    </row>
    <row r="966" spans="2:3" ht="12.75" customHeight="1" x14ac:dyDescent="0.2">
      <c r="B966" s="14"/>
      <c r="C966" s="14"/>
    </row>
    <row r="967" spans="2:3" ht="12.75" customHeight="1" x14ac:dyDescent="0.2">
      <c r="B967" s="14"/>
      <c r="C967" s="14"/>
    </row>
    <row r="968" spans="2:3" ht="12.75" customHeight="1" x14ac:dyDescent="0.2">
      <c r="B968" s="14"/>
      <c r="C968" s="14"/>
    </row>
    <row r="969" spans="2:3" ht="12.75" customHeight="1" x14ac:dyDescent="0.2">
      <c r="B969" s="14"/>
      <c r="C969" s="14"/>
    </row>
    <row r="970" spans="2:3" ht="12.75" customHeight="1" x14ac:dyDescent="0.2">
      <c r="B970" s="14"/>
      <c r="C970" s="14"/>
    </row>
    <row r="971" spans="2:3" ht="12.75" customHeight="1" x14ac:dyDescent="0.2">
      <c r="B971" s="14"/>
      <c r="C971" s="14"/>
    </row>
    <row r="972" spans="2:3" ht="12.75" customHeight="1" x14ac:dyDescent="0.2">
      <c r="B972" s="14"/>
      <c r="C972" s="14"/>
    </row>
    <row r="973" spans="2:3" ht="12.75" customHeight="1" x14ac:dyDescent="0.2">
      <c r="B973" s="14"/>
      <c r="C973" s="14"/>
    </row>
    <row r="974" spans="2:3" ht="12.75" customHeight="1" x14ac:dyDescent="0.2">
      <c r="B974" s="14"/>
      <c r="C974" s="14"/>
    </row>
    <row r="975" spans="2:3" ht="12.75" customHeight="1" x14ac:dyDescent="0.2">
      <c r="B975" s="14"/>
      <c r="C975" s="14"/>
    </row>
    <row r="976" spans="2:3" ht="12.75" customHeight="1" x14ac:dyDescent="0.2">
      <c r="B976" s="14"/>
      <c r="C976" s="14"/>
    </row>
    <row r="977" spans="2:3" ht="12.75" customHeight="1" x14ac:dyDescent="0.2">
      <c r="B977" s="14"/>
      <c r="C977" s="14"/>
    </row>
    <row r="978" spans="2:3" ht="12.75" customHeight="1" x14ac:dyDescent="0.2">
      <c r="B978" s="14"/>
      <c r="C978" s="14"/>
    </row>
    <row r="979" spans="2:3" ht="12.75" customHeight="1" x14ac:dyDescent="0.2">
      <c r="B979" s="14"/>
      <c r="C979" s="14"/>
    </row>
    <row r="980" spans="2:3" ht="12.75" customHeight="1" x14ac:dyDescent="0.2">
      <c r="B980" s="14"/>
      <c r="C980" s="14"/>
    </row>
    <row r="981" spans="2:3" ht="12.75" customHeight="1" x14ac:dyDescent="0.2">
      <c r="B981" s="14"/>
      <c r="C981" s="14"/>
    </row>
    <row r="982" spans="2:3" ht="12.75" customHeight="1" x14ac:dyDescent="0.2">
      <c r="B982" s="14"/>
      <c r="C982" s="14"/>
    </row>
    <row r="983" spans="2:3" ht="12.75" customHeight="1" x14ac:dyDescent="0.2">
      <c r="B983" s="14"/>
      <c r="C983" s="14"/>
    </row>
    <row r="984" spans="2:3" ht="12.75" customHeight="1" x14ac:dyDescent="0.2">
      <c r="B984" s="14"/>
      <c r="C984" s="14"/>
    </row>
    <row r="985" spans="2:3" ht="12.75" customHeight="1" x14ac:dyDescent="0.2">
      <c r="B985" s="14"/>
      <c r="C985" s="14"/>
    </row>
    <row r="986" spans="2:3" ht="12.75" customHeight="1" x14ac:dyDescent="0.2">
      <c r="B986" s="14"/>
      <c r="C986" s="14"/>
    </row>
    <row r="987" spans="2:3" ht="12.75" customHeight="1" x14ac:dyDescent="0.2">
      <c r="B987" s="14"/>
      <c r="C987" s="14"/>
    </row>
    <row r="988" spans="2:3" ht="12.75" customHeight="1" x14ac:dyDescent="0.2">
      <c r="B988" s="14"/>
      <c r="C988" s="14"/>
    </row>
    <row r="989" spans="2:3" ht="12.75" customHeight="1" x14ac:dyDescent="0.2">
      <c r="B989" s="14"/>
      <c r="C989" s="14"/>
    </row>
    <row r="990" spans="2:3" ht="12.75" customHeight="1" x14ac:dyDescent="0.2">
      <c r="B990" s="14"/>
      <c r="C990" s="14"/>
    </row>
    <row r="991" spans="2:3" ht="12.75" customHeight="1" x14ac:dyDescent="0.2">
      <c r="B991" s="14"/>
      <c r="C991" s="14"/>
    </row>
    <row r="992" spans="2:3" ht="12.75" customHeight="1" x14ac:dyDescent="0.2">
      <c r="B992" s="14"/>
      <c r="C992" s="14"/>
    </row>
    <row r="993" spans="2:3" ht="12.75" customHeight="1" x14ac:dyDescent="0.2">
      <c r="B993" s="14"/>
      <c r="C993" s="14"/>
    </row>
    <row r="994" spans="2:3" ht="12.75" customHeight="1" x14ac:dyDescent="0.2">
      <c r="B994" s="14"/>
      <c r="C994" s="14"/>
    </row>
    <row r="995" spans="2:3" ht="12.75" customHeight="1" x14ac:dyDescent="0.2">
      <c r="B995" s="14"/>
      <c r="C995" s="14"/>
    </row>
    <row r="996" spans="2:3" ht="12.75" customHeight="1" x14ac:dyDescent="0.2">
      <c r="B996" s="14"/>
      <c r="C996" s="14"/>
    </row>
    <row r="997" spans="2:3" ht="12.75" customHeight="1" x14ac:dyDescent="0.2">
      <c r="B997" s="14"/>
      <c r="C997" s="14"/>
    </row>
    <row r="998" spans="2:3" ht="12.75" customHeight="1" x14ac:dyDescent="0.2">
      <c r="B998" s="14"/>
      <c r="C998" s="14"/>
    </row>
    <row r="999" spans="2:3" ht="12.75" customHeight="1" x14ac:dyDescent="0.2">
      <c r="B999" s="14"/>
      <c r="C999" s="14"/>
    </row>
    <row r="1000" spans="2:3" ht="12.75" customHeight="1" x14ac:dyDescent="0.2">
      <c r="B1000" s="14"/>
      <c r="C1000" s="14"/>
    </row>
    <row r="1001" spans="2:3" ht="12.75" customHeight="1" x14ac:dyDescent="0.2">
      <c r="B1001" s="14"/>
      <c r="C1001" s="14"/>
    </row>
  </sheetData>
  <mergeCells count="8">
    <mergeCell ref="A1:D1"/>
    <mergeCell ref="A2:D2"/>
    <mergeCell ref="A3:D3"/>
    <mergeCell ref="A4:D4"/>
    <mergeCell ref="D6:D7"/>
    <mergeCell ref="A6:A7"/>
    <mergeCell ref="B6:B7"/>
    <mergeCell ref="C6:C7"/>
  </mergeCells>
  <phoneticPr fontId="0" type="noConversion"/>
  <pageMargins left="0.25" right="0.25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Z990"/>
  <sheetViews>
    <sheetView workbookViewId="0">
      <selection activeCell="G10" sqref="G10"/>
    </sheetView>
  </sheetViews>
  <sheetFormatPr defaultColWidth="17.28515625" defaultRowHeight="15" customHeight="1" x14ac:dyDescent="0.2"/>
  <cols>
    <col min="1" max="1" width="5.42578125" style="90" customWidth="1"/>
    <col min="2" max="2" width="4.42578125" style="10" customWidth="1"/>
    <col min="3" max="3" width="66.140625" style="10" customWidth="1"/>
    <col min="4" max="4" width="13" style="10" customWidth="1"/>
    <col min="5" max="5" width="12.5703125" style="10" customWidth="1"/>
    <col min="6" max="6" width="13" style="10" customWidth="1"/>
    <col min="7" max="7" width="14" style="10" customWidth="1"/>
    <col min="8" max="8" width="9.140625" style="10" customWidth="1"/>
    <col min="9" max="9" width="12.7109375" style="10" customWidth="1"/>
    <col min="10" max="10" width="9.140625" style="10" customWidth="1"/>
    <col min="11" max="11" width="29.5703125" style="10" customWidth="1"/>
    <col min="12" max="12" width="9.140625" style="10" customWidth="1"/>
    <col min="13" max="13" width="15.5703125" style="10" customWidth="1"/>
    <col min="14" max="14" width="9.140625" style="10" customWidth="1"/>
    <col min="15" max="26" width="8" style="10" customWidth="1"/>
    <col min="27" max="16384" width="17.28515625" style="10"/>
  </cols>
  <sheetData>
    <row r="1" spans="1:26" s="284" customFormat="1" ht="68.25" customHeight="1" x14ac:dyDescent="0.25">
      <c r="A1" s="473" t="s">
        <v>629</v>
      </c>
      <c r="B1" s="474"/>
      <c r="C1" s="474"/>
      <c r="D1" s="474"/>
      <c r="E1" s="475"/>
      <c r="F1" s="475"/>
      <c r="G1" s="475"/>
      <c r="H1" s="282"/>
      <c r="I1" s="282"/>
      <c r="J1" s="282"/>
      <c r="K1" s="282"/>
      <c r="L1" s="282"/>
      <c r="M1" s="282"/>
      <c r="N1" s="282"/>
      <c r="O1" s="282"/>
      <c r="P1" s="282"/>
      <c r="Q1" s="282"/>
      <c r="R1" s="282"/>
      <c r="S1" s="282"/>
      <c r="T1" s="282"/>
      <c r="U1" s="282"/>
      <c r="V1" s="282"/>
      <c r="W1" s="282"/>
      <c r="X1" s="282"/>
      <c r="Y1" s="282"/>
      <c r="Z1" s="282"/>
    </row>
    <row r="2" spans="1:26" ht="15.75" customHeight="1" x14ac:dyDescent="0.25">
      <c r="A2" s="395" t="s">
        <v>88</v>
      </c>
      <c r="B2" s="411"/>
      <c r="C2" s="411"/>
      <c r="D2" s="411"/>
      <c r="E2" s="411"/>
      <c r="F2" s="411"/>
      <c r="G2" s="411"/>
      <c r="H2" s="8"/>
      <c r="I2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</row>
    <row r="3" spans="1:26" ht="15.75" customHeight="1" x14ac:dyDescent="0.25">
      <c r="A3" s="395" t="s">
        <v>617</v>
      </c>
      <c r="B3" s="411"/>
      <c r="C3" s="411"/>
      <c r="D3" s="411"/>
      <c r="E3" s="411"/>
      <c r="F3" s="411"/>
      <c r="G3" s="411"/>
      <c r="H3" s="8"/>
      <c r="I3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</row>
    <row r="4" spans="1:26" ht="15.75" customHeight="1" x14ac:dyDescent="0.25">
      <c r="B4" s="37"/>
      <c r="C4" s="37"/>
      <c r="E4" s="8"/>
      <c r="F4" s="8"/>
      <c r="G4" s="11" t="s">
        <v>124</v>
      </c>
      <c r="H4" s="8"/>
      <c r="I4"/>
      <c r="J4" s="8"/>
      <c r="K4"/>
      <c r="L4"/>
      <c r="M4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</row>
    <row r="5" spans="1:26" ht="15.75" customHeight="1" x14ac:dyDescent="0.25">
      <c r="A5" s="391" t="s">
        <v>90</v>
      </c>
      <c r="B5" s="382" t="s">
        <v>44</v>
      </c>
      <c r="C5" s="476"/>
      <c r="D5" s="471" t="s">
        <v>126</v>
      </c>
      <c r="E5" s="467" t="s">
        <v>128</v>
      </c>
      <c r="F5" s="469" t="s">
        <v>134</v>
      </c>
      <c r="G5" s="469" t="s">
        <v>445</v>
      </c>
      <c r="H5" s="8"/>
      <c r="I5"/>
      <c r="J5" s="8"/>
      <c r="K5"/>
      <c r="L5"/>
      <c r="M5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</row>
    <row r="6" spans="1:26" ht="15.75" customHeight="1" x14ac:dyDescent="0.25">
      <c r="A6" s="392"/>
      <c r="B6" s="477"/>
      <c r="C6" s="478"/>
      <c r="D6" s="472"/>
      <c r="E6" s="468"/>
      <c r="F6" s="470"/>
      <c r="G6" s="470"/>
      <c r="H6" s="8"/>
      <c r="I6"/>
      <c r="J6" s="8"/>
      <c r="K6"/>
      <c r="L6"/>
      <c r="M6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 ht="15.75" customHeight="1" x14ac:dyDescent="0.25">
      <c r="A7" s="81">
        <v>1</v>
      </c>
      <c r="B7" s="345" t="s">
        <v>156</v>
      </c>
      <c r="C7" s="346" t="s">
        <v>157</v>
      </c>
      <c r="D7" s="347" t="s">
        <v>158</v>
      </c>
      <c r="E7" s="345" t="s">
        <v>159</v>
      </c>
      <c r="F7" s="345" t="s">
        <v>160</v>
      </c>
      <c r="G7" s="345" t="s">
        <v>161</v>
      </c>
      <c r="H7" s="8"/>
      <c r="I7"/>
      <c r="J7" s="8"/>
      <c r="K7"/>
      <c r="L7"/>
      <c r="M7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spans="1:26" ht="15.75" customHeight="1" x14ac:dyDescent="0.25">
      <c r="A8" s="22" t="s">
        <v>91</v>
      </c>
      <c r="B8" s="464" t="s">
        <v>46</v>
      </c>
      <c r="C8" s="465"/>
      <c r="D8" s="80">
        <f>SUM(D9:D11)</f>
        <v>606749585</v>
      </c>
      <c r="E8" s="44">
        <f>SUM(E9:E11)</f>
        <v>539000000</v>
      </c>
      <c r="F8" s="82">
        <f>SUM(F9:F11)</f>
        <v>523000000</v>
      </c>
      <c r="G8" s="16">
        <f>SUM(G9:G11)</f>
        <v>525000000</v>
      </c>
      <c r="H8" s="8"/>
      <c r="I8"/>
      <c r="J8" s="8"/>
      <c r="K8"/>
      <c r="L8"/>
      <c r="M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1:26" ht="15.75" customHeight="1" x14ac:dyDescent="0.25">
      <c r="A9" s="22" t="s">
        <v>92</v>
      </c>
      <c r="B9" s="5" t="s">
        <v>47</v>
      </c>
      <c r="C9" s="1" t="s">
        <v>48</v>
      </c>
      <c r="D9" s="42">
        <v>181491699</v>
      </c>
      <c r="E9" s="42">
        <v>165000000</v>
      </c>
      <c r="F9" s="42">
        <v>165000000</v>
      </c>
      <c r="G9" s="70">
        <v>165000000</v>
      </c>
      <c r="H9" s="8"/>
      <c r="I9"/>
      <c r="J9" s="8"/>
      <c r="K9"/>
      <c r="L9"/>
      <c r="M9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 spans="1:26" ht="15.75" customHeight="1" x14ac:dyDescent="0.25">
      <c r="A10" s="22" t="s">
        <v>93</v>
      </c>
      <c r="B10" s="5" t="s">
        <v>49</v>
      </c>
      <c r="C10" s="1" t="s">
        <v>50</v>
      </c>
      <c r="D10" s="42">
        <v>85500000</v>
      </c>
      <c r="E10" s="42">
        <v>88000000</v>
      </c>
      <c r="F10" s="42">
        <v>88000000</v>
      </c>
      <c r="G10" s="70">
        <v>90000000</v>
      </c>
      <c r="H10" s="8"/>
      <c r="I10"/>
      <c r="J10" s="8"/>
      <c r="K10"/>
      <c r="L10"/>
      <c r="M10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ht="15.75" customHeight="1" x14ac:dyDescent="0.25">
      <c r="A11" s="22" t="s">
        <v>94</v>
      </c>
      <c r="B11" s="5" t="s">
        <v>51</v>
      </c>
      <c r="C11" s="1" t="s">
        <v>52</v>
      </c>
      <c r="D11" s="42">
        <v>339757886</v>
      </c>
      <c r="E11" s="7">
        <v>286000000</v>
      </c>
      <c r="F11" s="67">
        <v>270000000</v>
      </c>
      <c r="G11" s="7">
        <v>270000000</v>
      </c>
      <c r="H11" s="8"/>
      <c r="I11"/>
      <c r="J11" s="8"/>
      <c r="K11"/>
      <c r="L11"/>
      <c r="M11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6" ht="15.75" customHeight="1" x14ac:dyDescent="0.25">
      <c r="A12" s="22" t="s">
        <v>95</v>
      </c>
      <c r="B12" s="4" t="s">
        <v>53</v>
      </c>
      <c r="C12" s="38"/>
      <c r="D12" s="43">
        <f>SUM(D13:D13)</f>
        <v>106830505</v>
      </c>
      <c r="E12" s="43">
        <f>SUM(E13:E13)</f>
        <v>280000000</v>
      </c>
      <c r="F12" s="43">
        <f>SUM(F13:F13)</f>
        <v>170000000</v>
      </c>
      <c r="G12" s="69">
        <f>SUM(G13:G13)</f>
        <v>65000000</v>
      </c>
      <c r="H12" s="8"/>
      <c r="I12"/>
      <c r="J12" s="8"/>
      <c r="K12"/>
      <c r="L12"/>
      <c r="M12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  <row r="13" spans="1:26" ht="15.75" customHeight="1" x14ac:dyDescent="0.25">
      <c r="A13" s="22" t="s">
        <v>96</v>
      </c>
      <c r="B13" s="5" t="s">
        <v>54</v>
      </c>
      <c r="C13" s="39" t="s">
        <v>55</v>
      </c>
      <c r="D13" s="42">
        <v>106830505</v>
      </c>
      <c r="E13" s="42">
        <v>280000000</v>
      </c>
      <c r="F13" s="267">
        <v>170000000</v>
      </c>
      <c r="G13" s="267">
        <v>65000000</v>
      </c>
      <c r="H13" s="8"/>
      <c r="I13"/>
      <c r="J13" s="8"/>
      <c r="K13"/>
      <c r="L13"/>
      <c r="M13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</row>
    <row r="14" spans="1:26" ht="15.75" customHeight="1" x14ac:dyDescent="0.25">
      <c r="A14" s="22" t="s">
        <v>97</v>
      </c>
      <c r="B14" s="4" t="s">
        <v>60</v>
      </c>
      <c r="C14" s="1"/>
      <c r="D14" s="43">
        <f>SUM(D15)</f>
        <v>434708435</v>
      </c>
      <c r="E14" s="43">
        <f>SUM(E15)</f>
        <v>134484900</v>
      </c>
      <c r="F14" s="43">
        <f>SUM(F15)</f>
        <v>165000000</v>
      </c>
      <c r="G14" s="69">
        <f>SUM(G15)</f>
        <v>165000000</v>
      </c>
      <c r="H14" s="8"/>
      <c r="I14"/>
      <c r="J14" s="8"/>
      <c r="K14"/>
      <c r="L14"/>
      <c r="M14"/>
      <c r="N14"/>
      <c r="O14"/>
      <c r="P14"/>
      <c r="Q14"/>
      <c r="R14" s="8"/>
      <c r="S14" s="8"/>
      <c r="T14" s="8"/>
      <c r="U14" s="8"/>
      <c r="V14" s="8"/>
      <c r="W14" s="8"/>
      <c r="X14" s="8"/>
      <c r="Y14" s="8"/>
      <c r="Z14" s="8"/>
    </row>
    <row r="15" spans="1:26" ht="15.75" customHeight="1" x14ac:dyDescent="0.25">
      <c r="A15" s="22" t="s">
        <v>98</v>
      </c>
      <c r="B15" s="5" t="s">
        <v>61</v>
      </c>
      <c r="C15" s="1" t="s">
        <v>60</v>
      </c>
      <c r="D15" s="42">
        <v>434708435</v>
      </c>
      <c r="E15" s="7">
        <v>134484900</v>
      </c>
      <c r="F15" s="67">
        <v>165000000</v>
      </c>
      <c r="G15" s="7">
        <v>165000000</v>
      </c>
      <c r="H15" s="8"/>
      <c r="I15"/>
      <c r="J15" s="8"/>
      <c r="K15"/>
      <c r="L15"/>
      <c r="M15"/>
      <c r="N15"/>
      <c r="O15"/>
      <c r="P15"/>
      <c r="Q15"/>
      <c r="R15" s="8"/>
      <c r="S15" s="8"/>
      <c r="T15" s="8"/>
      <c r="U15" s="8"/>
      <c r="V15" s="8"/>
      <c r="W15" s="8"/>
      <c r="X15" s="8"/>
      <c r="Y15" s="8"/>
      <c r="Z15" s="8"/>
    </row>
    <row r="16" spans="1:26" ht="15.75" customHeight="1" x14ac:dyDescent="0.25">
      <c r="A16" s="149" t="s">
        <v>99</v>
      </c>
      <c r="B16" s="150" t="s">
        <v>62</v>
      </c>
      <c r="C16" s="151"/>
      <c r="D16" s="152">
        <f>SUM(D8+D12+D14)</f>
        <v>1148288525</v>
      </c>
      <c r="E16" s="152">
        <f>SUM(E8+E12+E14)</f>
        <v>953484900</v>
      </c>
      <c r="F16" s="152">
        <f>SUM(F8+F12+F14)</f>
        <v>858000000</v>
      </c>
      <c r="G16" s="153">
        <f>SUM(G8+G12+G14)</f>
        <v>755000000</v>
      </c>
      <c r="H16" s="8"/>
      <c r="I16"/>
      <c r="J16" s="8"/>
      <c r="K16"/>
      <c r="L16"/>
      <c r="M16"/>
      <c r="N16"/>
      <c r="O16"/>
      <c r="P16"/>
      <c r="Q16"/>
      <c r="R16" s="8"/>
      <c r="S16" s="8"/>
      <c r="T16" s="8"/>
      <c r="U16" s="8"/>
      <c r="V16" s="8"/>
      <c r="W16" s="8"/>
      <c r="X16" s="8"/>
      <c r="Y16" s="8"/>
      <c r="Z16" s="8"/>
    </row>
    <row r="17" spans="1:26" ht="15.75" customHeight="1" x14ac:dyDescent="0.25">
      <c r="A17" s="22" t="s">
        <v>100</v>
      </c>
      <c r="B17" s="466" t="s">
        <v>63</v>
      </c>
      <c r="C17" s="465"/>
      <c r="D17" s="43">
        <f>SUM(D18:D23)</f>
        <v>605934714</v>
      </c>
      <c r="E17" s="43">
        <f>SUM(E18:E23)</f>
        <v>623480000</v>
      </c>
      <c r="F17" s="43">
        <f>SUM(F18:F23)</f>
        <v>623000000</v>
      </c>
      <c r="G17" s="69">
        <f>SUM(G18:G23)</f>
        <v>650000000</v>
      </c>
      <c r="H17" s="8"/>
      <c r="I17"/>
      <c r="J17" s="8"/>
      <c r="K17"/>
      <c r="L17"/>
      <c r="M17"/>
      <c r="N17"/>
      <c r="O17"/>
      <c r="P17"/>
      <c r="Q17"/>
      <c r="R17" s="8"/>
      <c r="S17" s="8"/>
      <c r="T17" s="8"/>
      <c r="U17" s="8"/>
      <c r="V17" s="8"/>
      <c r="W17" s="8"/>
      <c r="X17" s="8"/>
      <c r="Y17" s="8"/>
      <c r="Z17" s="8"/>
    </row>
    <row r="18" spans="1:26" ht="15.75" customHeight="1" x14ac:dyDescent="0.25">
      <c r="A18" s="22" t="s">
        <v>101</v>
      </c>
      <c r="B18" s="5" t="s">
        <v>64</v>
      </c>
      <c r="C18" s="1" t="s">
        <v>65</v>
      </c>
      <c r="D18" s="42">
        <v>204963700</v>
      </c>
      <c r="E18" s="42">
        <v>100000000</v>
      </c>
      <c r="F18" s="42">
        <v>125000000</v>
      </c>
      <c r="G18" s="70">
        <v>125000000</v>
      </c>
      <c r="H18" s="8"/>
      <c r="I18"/>
      <c r="J18" s="8"/>
      <c r="K18"/>
      <c r="L18"/>
      <c r="M18"/>
      <c r="N18"/>
      <c r="O18"/>
      <c r="P18"/>
      <c r="Q18"/>
      <c r="R18" s="8"/>
      <c r="S18" s="8"/>
      <c r="T18" s="8"/>
      <c r="U18" s="8"/>
      <c r="V18" s="8"/>
      <c r="W18" s="8"/>
      <c r="X18" s="8"/>
      <c r="Y18" s="8"/>
      <c r="Z18" s="8"/>
    </row>
    <row r="19" spans="1:26" ht="15.75" customHeight="1" x14ac:dyDescent="0.25">
      <c r="A19" s="22" t="s">
        <v>102</v>
      </c>
      <c r="B19" s="5" t="s">
        <v>66</v>
      </c>
      <c r="C19" s="39" t="s">
        <v>67</v>
      </c>
      <c r="D19" s="42">
        <v>37200462</v>
      </c>
      <c r="E19" s="42">
        <v>36000000</v>
      </c>
      <c r="F19" s="42">
        <v>35900000</v>
      </c>
      <c r="G19" s="70">
        <v>36200000</v>
      </c>
      <c r="H19" s="8"/>
      <c r="I19"/>
      <c r="J19" s="8"/>
      <c r="K19"/>
      <c r="L19"/>
      <c r="M19"/>
      <c r="N19"/>
      <c r="O19"/>
      <c r="P19"/>
      <c r="Q19"/>
      <c r="R19" s="8"/>
      <c r="S19" s="8"/>
      <c r="T19" s="8"/>
      <c r="U19" s="8"/>
      <c r="V19" s="8"/>
      <c r="W19" s="8"/>
      <c r="X19" s="8"/>
      <c r="Y19" s="8"/>
      <c r="Z19" s="8"/>
    </row>
    <row r="20" spans="1:26" ht="15.75" customHeight="1" x14ac:dyDescent="0.25">
      <c r="A20" s="22" t="s">
        <v>103</v>
      </c>
      <c r="B20" s="5" t="s">
        <v>68</v>
      </c>
      <c r="C20" s="1" t="s">
        <v>69</v>
      </c>
      <c r="D20" s="42">
        <v>257432795</v>
      </c>
      <c r="E20" s="42">
        <v>266000000</v>
      </c>
      <c r="F20" s="42">
        <v>266000000</v>
      </c>
      <c r="G20" s="70">
        <v>266000000</v>
      </c>
      <c r="H20" s="8"/>
      <c r="I20"/>
      <c r="J20" s="8"/>
      <c r="K20"/>
      <c r="L20"/>
      <c r="M20"/>
      <c r="N20"/>
      <c r="O20"/>
      <c r="P20"/>
      <c r="Q20"/>
      <c r="R20" s="8"/>
      <c r="S20" s="8"/>
      <c r="T20" s="8"/>
      <c r="U20" s="8"/>
      <c r="V20" s="8"/>
      <c r="W20" s="8"/>
      <c r="X20" s="8"/>
      <c r="Y20" s="8"/>
      <c r="Z20" s="8"/>
    </row>
    <row r="21" spans="1:26" ht="15.75" customHeight="1" x14ac:dyDescent="0.25">
      <c r="A21" s="22" t="s">
        <v>104</v>
      </c>
      <c r="B21" s="5" t="s">
        <v>70</v>
      </c>
      <c r="C21" s="1" t="s">
        <v>71</v>
      </c>
      <c r="D21" s="42">
        <v>5087800</v>
      </c>
      <c r="E21" s="42">
        <v>6600000</v>
      </c>
      <c r="F21" s="42">
        <v>8000000</v>
      </c>
      <c r="G21" s="70">
        <v>9000000</v>
      </c>
      <c r="H21" s="8"/>
      <c r="I21"/>
      <c r="J21" s="8"/>
      <c r="K21"/>
      <c r="L21"/>
      <c r="M21"/>
      <c r="N21"/>
      <c r="O21"/>
      <c r="P21"/>
      <c r="Q21"/>
      <c r="R21" s="8"/>
      <c r="S21" s="8"/>
      <c r="T21" s="8"/>
      <c r="U21" s="8"/>
      <c r="V21" s="8"/>
      <c r="W21" s="8"/>
      <c r="X21" s="8"/>
      <c r="Y21" s="8"/>
      <c r="Z21" s="8"/>
    </row>
    <row r="22" spans="1:26" ht="15.75" customHeight="1" x14ac:dyDescent="0.25">
      <c r="A22" s="22"/>
      <c r="B22" s="94" t="s">
        <v>72</v>
      </c>
      <c r="C22" s="93" t="s">
        <v>135</v>
      </c>
      <c r="D22" s="42">
        <v>96179957</v>
      </c>
      <c r="E22" s="42">
        <v>54686000</v>
      </c>
      <c r="F22" s="42">
        <v>20000000</v>
      </c>
      <c r="G22" s="70">
        <v>43800000</v>
      </c>
      <c r="H22" s="8"/>
      <c r="I22"/>
      <c r="J22" s="8"/>
      <c r="K22"/>
      <c r="L22"/>
      <c r="M22"/>
      <c r="N22"/>
      <c r="O22"/>
      <c r="P22"/>
      <c r="Q22"/>
      <c r="R22" s="8"/>
      <c r="S22" s="8"/>
      <c r="T22" s="8"/>
      <c r="U22" s="8"/>
      <c r="V22" s="8"/>
      <c r="W22" s="8"/>
      <c r="X22" s="8"/>
      <c r="Y22" s="8"/>
      <c r="Z22" s="8"/>
    </row>
    <row r="23" spans="1:26" ht="15.75" customHeight="1" x14ac:dyDescent="0.25">
      <c r="A23" s="22" t="s">
        <v>105</v>
      </c>
      <c r="B23" s="5" t="s">
        <v>72</v>
      </c>
      <c r="C23" s="1" t="s">
        <v>73</v>
      </c>
      <c r="D23" s="42">
        <v>5070000</v>
      </c>
      <c r="E23" s="42">
        <v>160194000</v>
      </c>
      <c r="F23" s="42">
        <v>168100000</v>
      </c>
      <c r="G23" s="70">
        <v>170000000</v>
      </c>
      <c r="H23" s="8"/>
      <c r="I23"/>
      <c r="J23" s="8"/>
      <c r="K23"/>
      <c r="L23"/>
      <c r="M23"/>
      <c r="N23"/>
      <c r="O23"/>
      <c r="P23"/>
      <c r="Q23"/>
      <c r="R23" s="8"/>
      <c r="S23" s="8"/>
      <c r="T23" s="8"/>
      <c r="U23" s="8"/>
      <c r="V23" s="8"/>
      <c r="W23" s="8"/>
      <c r="X23" s="8"/>
      <c r="Y23" s="8"/>
      <c r="Z23" s="8"/>
    </row>
    <row r="24" spans="1:26" ht="15.75" customHeight="1" x14ac:dyDescent="0.25">
      <c r="A24" s="22" t="s">
        <v>106</v>
      </c>
      <c r="B24" s="40" t="s">
        <v>74</v>
      </c>
      <c r="C24" s="2"/>
      <c r="D24" s="43">
        <f>SUM(D25:D27)</f>
        <v>537515718</v>
      </c>
      <c r="E24" s="43">
        <f>SUM(E25:E26)</f>
        <v>330000000</v>
      </c>
      <c r="F24" s="43">
        <f>SUM(F25:F26)</f>
        <v>230000000</v>
      </c>
      <c r="G24" s="69">
        <f>SUM(G25:G26)</f>
        <v>100000000</v>
      </c>
      <c r="H24" s="8"/>
      <c r="I24"/>
      <c r="J24" s="8"/>
      <c r="K24"/>
      <c r="L24"/>
      <c r="M24"/>
      <c r="N24"/>
      <c r="O24"/>
      <c r="P24"/>
      <c r="Q24"/>
      <c r="R24" s="8"/>
      <c r="S24" s="8"/>
      <c r="T24" s="8"/>
      <c r="U24" s="8"/>
      <c r="V24" s="8"/>
      <c r="W24" s="8"/>
      <c r="X24" s="8"/>
      <c r="Y24" s="8"/>
      <c r="Z24" s="8"/>
    </row>
    <row r="25" spans="1:26" ht="15.75" customHeight="1" x14ac:dyDescent="0.25">
      <c r="A25" s="22" t="s">
        <v>107</v>
      </c>
      <c r="B25" s="41" t="s">
        <v>75</v>
      </c>
      <c r="C25" s="1" t="s">
        <v>76</v>
      </c>
      <c r="D25" s="42">
        <v>30438000</v>
      </c>
      <c r="E25" s="42">
        <v>300000000</v>
      </c>
      <c r="F25" s="42">
        <v>150000000</v>
      </c>
      <c r="G25" s="70">
        <v>50000000</v>
      </c>
      <c r="H25" s="8"/>
      <c r="I25"/>
      <c r="J25" s="8"/>
      <c r="K25"/>
      <c r="L25"/>
      <c r="M25"/>
      <c r="N25"/>
      <c r="O25"/>
      <c r="P25"/>
      <c r="Q25"/>
      <c r="R25" s="8"/>
      <c r="S25" s="8"/>
      <c r="T25" s="8"/>
      <c r="U25" s="8"/>
      <c r="V25" s="8"/>
      <c r="W25" s="8"/>
      <c r="X25" s="8"/>
      <c r="Y25" s="8"/>
      <c r="Z25" s="8"/>
    </row>
    <row r="26" spans="1:26" ht="15.75" customHeight="1" x14ac:dyDescent="0.25">
      <c r="A26" s="22" t="s">
        <v>108</v>
      </c>
      <c r="B26" s="41" t="s">
        <v>77</v>
      </c>
      <c r="C26" s="1" t="s">
        <v>130</v>
      </c>
      <c r="D26" s="157">
        <v>507077718</v>
      </c>
      <c r="E26" s="157">
        <v>30000000</v>
      </c>
      <c r="F26" s="157">
        <v>80000000</v>
      </c>
      <c r="G26" s="70">
        <v>50000000</v>
      </c>
      <c r="H26" s="8"/>
      <c r="I26"/>
      <c r="J26" s="8"/>
      <c r="K26"/>
      <c r="L26"/>
      <c r="M26"/>
      <c r="N26"/>
      <c r="O26"/>
      <c r="P26"/>
      <c r="Q26"/>
      <c r="R26" s="8"/>
      <c r="S26" s="8"/>
      <c r="T26" s="8"/>
      <c r="U26" s="8"/>
      <c r="V26" s="8"/>
      <c r="W26" s="8"/>
      <c r="X26" s="8"/>
      <c r="Y26" s="8"/>
      <c r="Z26" s="8"/>
    </row>
    <row r="27" spans="1:26" ht="15.75" customHeight="1" x14ac:dyDescent="0.25">
      <c r="A27" s="22" t="s">
        <v>109</v>
      </c>
      <c r="B27" s="41" t="s">
        <v>79</v>
      </c>
      <c r="C27" s="156" t="s">
        <v>80</v>
      </c>
      <c r="D27" s="70"/>
      <c r="E27" s="70"/>
      <c r="F27" s="70"/>
      <c r="G27" s="70"/>
      <c r="H27" s="8"/>
      <c r="I27" s="8"/>
      <c r="J27" s="8"/>
      <c r="K27"/>
      <c r="L27"/>
      <c r="M27"/>
      <c r="N27"/>
      <c r="O27"/>
      <c r="P27"/>
      <c r="Q27"/>
      <c r="R27" s="8"/>
      <c r="S27" s="8"/>
      <c r="T27" s="8"/>
      <c r="U27" s="8"/>
      <c r="V27" s="8"/>
      <c r="W27" s="8"/>
      <c r="X27" s="8"/>
      <c r="Y27" s="8"/>
      <c r="Z27" s="8"/>
    </row>
    <row r="28" spans="1:26" ht="15.75" customHeight="1" x14ac:dyDescent="0.25">
      <c r="A28" s="22" t="s">
        <v>110</v>
      </c>
      <c r="B28" s="4" t="s">
        <v>81</v>
      </c>
      <c r="C28" s="39"/>
      <c r="D28" s="158">
        <v>4838093</v>
      </c>
      <c r="E28" s="276">
        <v>4900000</v>
      </c>
      <c r="F28" s="277">
        <v>5000000</v>
      </c>
      <c r="G28" s="278">
        <v>5000000</v>
      </c>
      <c r="H28" s="8"/>
      <c r="I28" s="8"/>
      <c r="J28" s="8"/>
      <c r="K28"/>
      <c r="L28"/>
      <c r="M28"/>
      <c r="N28"/>
      <c r="O28"/>
      <c r="P28"/>
      <c r="Q28"/>
      <c r="R28" s="8"/>
      <c r="S28" s="8"/>
      <c r="T28" s="8"/>
      <c r="U28" s="8"/>
      <c r="V28" s="8"/>
      <c r="W28" s="8"/>
      <c r="X28" s="8"/>
      <c r="Y28" s="8"/>
      <c r="Z28" s="8"/>
    </row>
    <row r="29" spans="1:26" ht="15.75" customHeight="1" x14ac:dyDescent="0.25">
      <c r="A29" s="22" t="s">
        <v>111</v>
      </c>
      <c r="B29" s="5" t="s">
        <v>82</v>
      </c>
      <c r="C29" s="39" t="s">
        <v>81</v>
      </c>
      <c r="D29" s="42"/>
      <c r="E29" s="12"/>
      <c r="F29" s="68"/>
      <c r="G29" s="12"/>
      <c r="H29" s="8"/>
      <c r="I29" s="8"/>
      <c r="J29" s="8"/>
      <c r="K29"/>
      <c r="L29"/>
      <c r="M29"/>
      <c r="N29"/>
      <c r="O29"/>
      <c r="P29"/>
      <c r="Q29"/>
      <c r="R29" s="8"/>
      <c r="S29" s="8"/>
      <c r="T29" s="8"/>
      <c r="U29" s="8"/>
      <c r="V29" s="8"/>
      <c r="W29" s="8"/>
      <c r="X29" s="8"/>
      <c r="Y29" s="8"/>
      <c r="Z29" s="8"/>
    </row>
    <row r="30" spans="1:26" ht="15.75" customHeight="1" x14ac:dyDescent="0.25">
      <c r="A30" s="149" t="s">
        <v>112</v>
      </c>
      <c r="B30" s="150" t="s">
        <v>83</v>
      </c>
      <c r="C30" s="151"/>
      <c r="D30" s="152">
        <f>SUM(D24,D17,D28)</f>
        <v>1148288525</v>
      </c>
      <c r="E30" s="152">
        <f>SUM(E24,E17,E28)</f>
        <v>958380000</v>
      </c>
      <c r="F30" s="152">
        <f>SUM(F24,F17,F28)</f>
        <v>858000000</v>
      </c>
      <c r="G30" s="153">
        <f>SUM(G24,G17,G28)</f>
        <v>755000000</v>
      </c>
      <c r="H30" s="8"/>
      <c r="I30" s="8"/>
      <c r="J30" s="8"/>
      <c r="K30"/>
      <c r="L30"/>
      <c r="M30"/>
      <c r="N30"/>
      <c r="O30"/>
      <c r="P30"/>
      <c r="Q30"/>
      <c r="R30" s="8"/>
      <c r="S30" s="8"/>
      <c r="T30" s="8"/>
      <c r="U30" s="8"/>
      <c r="V30" s="8"/>
      <c r="W30" s="8"/>
      <c r="X30" s="8"/>
      <c r="Y30" s="8"/>
      <c r="Z30" s="8"/>
    </row>
    <row r="31" spans="1:26" ht="15.75" customHeight="1" x14ac:dyDescent="0.25">
      <c r="B31" s="3"/>
      <c r="C31" s="3"/>
      <c r="D31" s="3"/>
      <c r="E31" s="8"/>
      <c r="F31" s="8"/>
      <c r="G31" s="8"/>
      <c r="H31" s="8"/>
      <c r="I31" s="8"/>
      <c r="J31" s="8"/>
      <c r="K31"/>
      <c r="L31"/>
      <c r="M31"/>
      <c r="N31"/>
      <c r="O31"/>
      <c r="P31"/>
      <c r="Q31"/>
      <c r="R31" s="8"/>
      <c r="S31" s="8"/>
      <c r="T31" s="8"/>
      <c r="U31" s="8"/>
      <c r="V31" s="8"/>
      <c r="W31" s="8"/>
      <c r="X31" s="8"/>
      <c r="Y31" s="8"/>
      <c r="Z31" s="8"/>
    </row>
    <row r="32" spans="1:26" ht="15.75" customHeight="1" x14ac:dyDescent="0.25">
      <c r="B32" s="3"/>
      <c r="C32" s="3"/>
      <c r="D32" s="3"/>
      <c r="E32" s="8"/>
      <c r="F32" s="8"/>
      <c r="G32" s="8"/>
      <c r="H32" s="8"/>
      <c r="I32" s="8"/>
      <c r="J32" s="8"/>
      <c r="K32"/>
      <c r="L32"/>
      <c r="M32"/>
      <c r="N32"/>
      <c r="O32"/>
      <c r="P32"/>
      <c r="Q32"/>
      <c r="R32" s="8"/>
      <c r="S32" s="8"/>
      <c r="T32" s="8"/>
      <c r="U32" s="8"/>
      <c r="V32" s="8"/>
      <c r="W32" s="8"/>
      <c r="X32" s="8"/>
      <c r="Y32" s="8"/>
      <c r="Z32" s="8"/>
    </row>
    <row r="33" spans="2:26" ht="15.75" customHeight="1" x14ac:dyDescent="0.25">
      <c r="B33" s="3"/>
      <c r="C33" s="3"/>
      <c r="D33" s="3"/>
      <c r="E33" s="8"/>
      <c r="F33" s="8"/>
      <c r="G33" s="8"/>
      <c r="H33" s="8"/>
      <c r="I33" s="8"/>
      <c r="J33" s="8"/>
      <c r="K33"/>
      <c r="L33"/>
      <c r="M33"/>
      <c r="N33"/>
      <c r="O33"/>
      <c r="P33"/>
      <c r="Q33"/>
      <c r="R33" s="8"/>
      <c r="S33" s="8"/>
      <c r="T33" s="8"/>
      <c r="U33" s="8"/>
      <c r="V33" s="8"/>
      <c r="W33" s="8"/>
      <c r="X33" s="8"/>
      <c r="Y33" s="8"/>
      <c r="Z33" s="8"/>
    </row>
    <row r="34" spans="2:26" ht="15.75" customHeight="1" x14ac:dyDescent="0.25">
      <c r="B34" s="3"/>
      <c r="C34" s="3"/>
      <c r="D34" s="3"/>
      <c r="E34" s="8"/>
      <c r="F34" s="8"/>
      <c r="G34" s="8"/>
      <c r="H34" s="8"/>
      <c r="I34" s="8"/>
      <c r="J34" s="8"/>
      <c r="K34"/>
      <c r="L34"/>
      <c r="M34"/>
      <c r="N34"/>
      <c r="O34"/>
      <c r="P34"/>
      <c r="Q34"/>
      <c r="R34" s="8"/>
      <c r="S34" s="8"/>
      <c r="T34" s="8"/>
      <c r="U34" s="8"/>
      <c r="V34" s="8"/>
      <c r="W34" s="8"/>
      <c r="X34" s="8"/>
      <c r="Y34" s="8"/>
      <c r="Z34" s="8"/>
    </row>
    <row r="35" spans="2:26" ht="15.75" customHeight="1" x14ac:dyDescent="0.25">
      <c r="B35" s="3"/>
      <c r="C35" s="3"/>
      <c r="D35" s="3"/>
      <c r="E35" s="8"/>
      <c r="F35" s="8"/>
      <c r="G35" s="8"/>
      <c r="H35" s="8"/>
      <c r="I35" s="8"/>
      <c r="J35" s="8"/>
      <c r="K35"/>
      <c r="L35"/>
      <c r="M35"/>
      <c r="N35"/>
      <c r="O35"/>
      <c r="P35"/>
      <c r="Q35"/>
      <c r="R35" s="8"/>
      <c r="S35" s="8"/>
      <c r="T35" s="8"/>
      <c r="U35" s="8"/>
      <c r="V35" s="8"/>
      <c r="W35" s="8"/>
      <c r="X35" s="8"/>
      <c r="Y35" s="8"/>
      <c r="Z35" s="8"/>
    </row>
    <row r="36" spans="2:26" ht="15.75" customHeight="1" x14ac:dyDescent="0.25">
      <c r="B36" s="3"/>
      <c r="C36" s="3"/>
      <c r="D36" s="3"/>
      <c r="E36" s="8"/>
      <c r="F36" s="8"/>
      <c r="G36" s="8"/>
      <c r="H36" s="8"/>
      <c r="I36" s="8"/>
      <c r="J36" s="8"/>
      <c r="K36"/>
      <c r="L36"/>
      <c r="M36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</row>
    <row r="37" spans="2:26" ht="15.75" customHeight="1" x14ac:dyDescent="0.25">
      <c r="B37" s="3"/>
      <c r="C37" s="3"/>
      <c r="D37" s="3"/>
      <c r="E37" s="8"/>
      <c r="F37" s="8"/>
      <c r="G37" s="8"/>
      <c r="H37" s="8"/>
      <c r="I37" s="8"/>
      <c r="J37" s="8"/>
      <c r="K37"/>
      <c r="L37"/>
      <c r="M37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</row>
    <row r="38" spans="2:26" ht="15.75" customHeight="1" x14ac:dyDescent="0.25">
      <c r="B38" s="3"/>
      <c r="C38" s="3"/>
      <c r="D38" s="3"/>
      <c r="E38" s="8"/>
      <c r="F38" s="8"/>
      <c r="G38" s="8"/>
      <c r="H38" s="8"/>
      <c r="I38" s="8"/>
      <c r="J38" s="8"/>
      <c r="K38"/>
      <c r="L38"/>
      <c r="M3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</row>
    <row r="39" spans="2:26" ht="15.75" customHeight="1" x14ac:dyDescent="0.25">
      <c r="B39" s="3"/>
      <c r="C39" s="3"/>
      <c r="D39" s="3"/>
      <c r="E39" s="8"/>
      <c r="F39" s="8"/>
      <c r="G39" s="8"/>
      <c r="H39" s="8"/>
      <c r="I39" s="8"/>
      <c r="J39" s="8"/>
      <c r="K39"/>
      <c r="L39"/>
      <c r="M39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</row>
    <row r="40" spans="2:26" ht="15.75" customHeight="1" x14ac:dyDescent="0.25">
      <c r="B40" s="3"/>
      <c r="C40" s="3"/>
      <c r="D40" s="3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</row>
    <row r="41" spans="2:26" ht="15.75" customHeight="1" x14ac:dyDescent="0.25">
      <c r="B41" s="3"/>
      <c r="C41" s="3"/>
      <c r="D41" s="3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</row>
    <row r="42" spans="2:26" ht="15.75" customHeight="1" x14ac:dyDescent="0.25">
      <c r="B42" s="3"/>
      <c r="C42" s="3"/>
      <c r="D42" s="3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</row>
    <row r="43" spans="2:26" ht="15.75" customHeight="1" x14ac:dyDescent="0.25">
      <c r="B43" s="3"/>
      <c r="C43" s="3"/>
      <c r="D43" s="3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</row>
    <row r="44" spans="2:26" ht="15.75" customHeight="1" x14ac:dyDescent="0.25">
      <c r="B44" s="3"/>
      <c r="C44" s="3"/>
      <c r="D44" s="3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</row>
    <row r="45" spans="2:26" ht="15.75" customHeight="1" x14ac:dyDescent="0.25">
      <c r="B45" s="3"/>
      <c r="C45" s="3"/>
      <c r="D45" s="3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</row>
    <row r="46" spans="2:26" ht="15.75" customHeight="1" x14ac:dyDescent="0.25">
      <c r="B46" s="3"/>
      <c r="C46" s="3"/>
      <c r="D46" s="3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</row>
    <row r="47" spans="2:26" ht="15.75" customHeight="1" x14ac:dyDescent="0.25">
      <c r="B47" s="3"/>
      <c r="C47" s="3"/>
      <c r="D47" s="3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</row>
    <row r="48" spans="2:26" ht="15.75" customHeight="1" x14ac:dyDescent="0.25">
      <c r="B48" s="3"/>
      <c r="C48" s="3"/>
      <c r="D48" s="3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</row>
    <row r="49" spans="2:26" ht="15.75" customHeight="1" x14ac:dyDescent="0.25">
      <c r="B49" s="3"/>
      <c r="C49" s="3"/>
      <c r="D49" s="3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</row>
    <row r="50" spans="2:26" ht="15.75" customHeight="1" x14ac:dyDescent="0.25">
      <c r="B50" s="3"/>
      <c r="C50" s="3"/>
      <c r="D50" s="3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</row>
    <row r="51" spans="2:26" ht="15.75" customHeight="1" x14ac:dyDescent="0.25">
      <c r="B51" s="3"/>
      <c r="C51" s="3"/>
      <c r="D51" s="3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</row>
    <row r="52" spans="2:26" ht="15.75" customHeight="1" x14ac:dyDescent="0.25">
      <c r="B52" s="3"/>
      <c r="C52" s="3"/>
      <c r="D52" s="3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</row>
    <row r="53" spans="2:26" ht="15.75" customHeight="1" x14ac:dyDescent="0.25">
      <c r="B53" s="3"/>
      <c r="C53" s="3"/>
      <c r="D53" s="3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</row>
    <row r="54" spans="2:26" ht="15.75" customHeight="1" x14ac:dyDescent="0.25">
      <c r="B54" s="3"/>
      <c r="C54" s="3"/>
      <c r="D54" s="3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</row>
    <row r="55" spans="2:26" ht="15.75" customHeight="1" x14ac:dyDescent="0.25">
      <c r="B55" s="3"/>
      <c r="C55" s="3"/>
      <c r="D55" s="3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</row>
    <row r="56" spans="2:26" ht="15.75" customHeight="1" x14ac:dyDescent="0.25">
      <c r="B56" s="3"/>
      <c r="C56" s="3"/>
      <c r="D56" s="3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</row>
    <row r="57" spans="2:26" ht="15.75" customHeight="1" x14ac:dyDescent="0.25">
      <c r="B57" s="3"/>
      <c r="C57" s="3"/>
      <c r="D57" s="3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</row>
    <row r="58" spans="2:26" ht="15.75" customHeight="1" x14ac:dyDescent="0.25">
      <c r="B58" s="3"/>
      <c r="C58" s="3"/>
      <c r="D58" s="3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</row>
    <row r="59" spans="2:26" ht="15.75" customHeight="1" x14ac:dyDescent="0.25">
      <c r="B59" s="3"/>
      <c r="C59" s="3"/>
      <c r="D59" s="3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</row>
    <row r="60" spans="2:26" ht="15.75" customHeight="1" x14ac:dyDescent="0.25">
      <c r="B60" s="3"/>
      <c r="C60" s="3"/>
      <c r="D60" s="3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</row>
    <row r="61" spans="2:26" ht="15.75" customHeight="1" x14ac:dyDescent="0.25">
      <c r="B61" s="3"/>
      <c r="C61" s="3"/>
      <c r="D61" s="3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</row>
    <row r="62" spans="2:26" ht="15.75" customHeight="1" x14ac:dyDescent="0.25">
      <c r="B62" s="3"/>
      <c r="C62" s="3"/>
      <c r="D62" s="3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</row>
    <row r="63" spans="2:26" ht="15.75" customHeight="1" x14ac:dyDescent="0.25">
      <c r="B63" s="3"/>
      <c r="C63" s="3"/>
      <c r="D63" s="3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</row>
    <row r="64" spans="2:26" ht="15.75" customHeight="1" x14ac:dyDescent="0.25">
      <c r="B64" s="3"/>
      <c r="C64" s="3"/>
      <c r="D64" s="3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</row>
    <row r="65" spans="2:26" ht="15.75" customHeight="1" x14ac:dyDescent="0.25">
      <c r="B65" s="3"/>
      <c r="C65" s="3"/>
      <c r="D65" s="3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</row>
    <row r="66" spans="2:26" ht="15.75" customHeight="1" x14ac:dyDescent="0.25">
      <c r="B66" s="3"/>
      <c r="C66" s="3"/>
      <c r="D66" s="3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</row>
    <row r="67" spans="2:26" ht="15.75" customHeight="1" x14ac:dyDescent="0.25">
      <c r="B67" s="3"/>
      <c r="C67" s="3"/>
      <c r="D67" s="3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</row>
    <row r="68" spans="2:26" ht="15.75" customHeight="1" x14ac:dyDescent="0.25">
      <c r="B68" s="3"/>
      <c r="C68" s="3"/>
      <c r="D68" s="3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</row>
    <row r="69" spans="2:26" ht="15.75" customHeight="1" x14ac:dyDescent="0.25">
      <c r="B69" s="3"/>
      <c r="C69" s="3"/>
      <c r="D69" s="3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</row>
    <row r="70" spans="2:26" ht="15.75" customHeight="1" x14ac:dyDescent="0.25">
      <c r="B70" s="3"/>
      <c r="C70" s="3"/>
      <c r="D70" s="3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</row>
    <row r="71" spans="2:26" ht="15.75" customHeight="1" x14ac:dyDescent="0.25">
      <c r="B71" s="3"/>
      <c r="C71" s="3"/>
      <c r="D71" s="3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</row>
    <row r="72" spans="2:26" ht="15.75" customHeight="1" x14ac:dyDescent="0.25">
      <c r="B72" s="3"/>
      <c r="C72" s="3"/>
      <c r="D72" s="3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</row>
    <row r="73" spans="2:26" ht="15.75" customHeight="1" x14ac:dyDescent="0.25">
      <c r="B73" s="3"/>
      <c r="C73" s="3"/>
      <c r="D73" s="3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</row>
    <row r="74" spans="2:26" ht="15.75" customHeight="1" x14ac:dyDescent="0.25">
      <c r="B74" s="3"/>
      <c r="C74" s="3"/>
      <c r="D74" s="3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</row>
    <row r="75" spans="2:26" ht="15.75" customHeight="1" x14ac:dyDescent="0.25">
      <c r="B75" s="3"/>
      <c r="C75" s="3"/>
      <c r="D75" s="3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</row>
    <row r="76" spans="2:26" ht="15.75" customHeight="1" x14ac:dyDescent="0.25">
      <c r="B76" s="3"/>
      <c r="C76" s="3"/>
      <c r="D76" s="3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</row>
    <row r="77" spans="2:26" ht="15.75" customHeight="1" x14ac:dyDescent="0.25">
      <c r="B77" s="3"/>
      <c r="C77" s="3"/>
      <c r="D77" s="3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</row>
    <row r="78" spans="2:26" ht="15.75" customHeight="1" x14ac:dyDescent="0.25">
      <c r="B78" s="3"/>
      <c r="C78" s="3"/>
      <c r="D78" s="3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</row>
    <row r="79" spans="2:26" ht="15.75" customHeight="1" x14ac:dyDescent="0.25">
      <c r="B79" s="3"/>
      <c r="C79" s="3"/>
      <c r="D79" s="3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</row>
    <row r="80" spans="2:26" ht="15.75" customHeight="1" x14ac:dyDescent="0.25">
      <c r="B80" s="3"/>
      <c r="C80" s="3"/>
      <c r="D80" s="3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</row>
    <row r="81" spans="2:26" ht="15.75" customHeight="1" x14ac:dyDescent="0.25">
      <c r="B81" s="3"/>
      <c r="C81" s="3"/>
      <c r="D81" s="3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</row>
    <row r="82" spans="2:26" ht="15.75" customHeight="1" x14ac:dyDescent="0.25">
      <c r="B82" s="3"/>
      <c r="C82" s="3"/>
      <c r="D82" s="3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</row>
    <row r="83" spans="2:26" ht="15.75" customHeight="1" x14ac:dyDescent="0.25">
      <c r="B83" s="3"/>
      <c r="C83" s="3"/>
      <c r="D83" s="3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</row>
    <row r="84" spans="2:26" ht="15.75" customHeight="1" x14ac:dyDescent="0.25">
      <c r="B84" s="3"/>
      <c r="C84" s="3"/>
      <c r="D84" s="3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</row>
    <row r="85" spans="2:26" ht="15.75" customHeight="1" x14ac:dyDescent="0.25">
      <c r="B85" s="3"/>
      <c r="C85" s="3"/>
      <c r="D85" s="3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</row>
    <row r="86" spans="2:26" ht="15.75" customHeight="1" x14ac:dyDescent="0.25">
      <c r="B86" s="3"/>
      <c r="C86" s="3"/>
      <c r="D86" s="3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</row>
    <row r="87" spans="2:26" ht="15.75" customHeight="1" x14ac:dyDescent="0.25">
      <c r="B87" s="3"/>
      <c r="C87" s="3"/>
      <c r="D87" s="3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</row>
    <row r="88" spans="2:26" ht="15.75" customHeight="1" x14ac:dyDescent="0.25">
      <c r="B88" s="3"/>
      <c r="C88" s="3"/>
      <c r="D88" s="3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</row>
    <row r="89" spans="2:26" ht="15.75" customHeight="1" x14ac:dyDescent="0.25">
      <c r="B89" s="3"/>
      <c r="C89" s="3"/>
      <c r="D89" s="3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</row>
    <row r="90" spans="2:26" ht="15.75" customHeight="1" x14ac:dyDescent="0.25">
      <c r="B90" s="3"/>
      <c r="C90" s="3"/>
      <c r="D90" s="3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</row>
    <row r="91" spans="2:26" ht="15.75" customHeight="1" x14ac:dyDescent="0.25">
      <c r="B91" s="3"/>
      <c r="C91" s="3"/>
      <c r="D91" s="3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</row>
    <row r="92" spans="2:26" ht="15.75" customHeight="1" x14ac:dyDescent="0.25">
      <c r="B92" s="3"/>
      <c r="C92" s="3"/>
      <c r="D92" s="3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</row>
    <row r="93" spans="2:26" ht="15.75" customHeight="1" x14ac:dyDescent="0.25">
      <c r="B93" s="3"/>
      <c r="C93" s="3"/>
      <c r="D93" s="3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</row>
    <row r="94" spans="2:26" ht="15.75" customHeight="1" x14ac:dyDescent="0.25">
      <c r="B94" s="3"/>
      <c r="C94" s="3"/>
      <c r="D94" s="3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</row>
    <row r="95" spans="2:26" ht="15.75" customHeight="1" x14ac:dyDescent="0.25">
      <c r="B95" s="3"/>
      <c r="C95" s="3"/>
      <c r="D95" s="3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</row>
    <row r="96" spans="2:26" ht="15.75" customHeight="1" x14ac:dyDescent="0.25">
      <c r="B96" s="3"/>
      <c r="C96" s="3"/>
      <c r="D96" s="3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</row>
    <row r="97" spans="2:26" ht="15.75" customHeight="1" x14ac:dyDescent="0.25">
      <c r="B97" s="3"/>
      <c r="C97" s="3"/>
      <c r="D97" s="3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</row>
    <row r="98" spans="2:26" ht="15.75" customHeight="1" x14ac:dyDescent="0.25">
      <c r="B98" s="3"/>
      <c r="C98" s="3"/>
      <c r="D98" s="3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</row>
    <row r="99" spans="2:26" ht="15.75" customHeight="1" x14ac:dyDescent="0.25">
      <c r="B99" s="3"/>
      <c r="C99" s="3"/>
      <c r="D99" s="3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</row>
    <row r="100" spans="2:26" ht="15.75" customHeight="1" x14ac:dyDescent="0.25">
      <c r="B100" s="3"/>
      <c r="C100" s="3"/>
      <c r="D100" s="3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</row>
    <row r="101" spans="2:26" ht="15.75" customHeight="1" x14ac:dyDescent="0.25">
      <c r="B101" s="3"/>
      <c r="C101" s="3"/>
      <c r="D101" s="3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</row>
    <row r="102" spans="2:26" ht="15.75" customHeight="1" x14ac:dyDescent="0.25">
      <c r="B102" s="3"/>
      <c r="C102" s="3"/>
      <c r="D102" s="3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</row>
    <row r="103" spans="2:26" ht="15.75" customHeight="1" x14ac:dyDescent="0.25">
      <c r="B103" s="3"/>
      <c r="C103" s="3"/>
      <c r="D103" s="3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</row>
    <row r="104" spans="2:26" ht="15.75" customHeight="1" x14ac:dyDescent="0.25">
      <c r="B104" s="3"/>
      <c r="C104" s="3"/>
      <c r="D104" s="3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</row>
    <row r="105" spans="2:26" ht="15.75" customHeight="1" x14ac:dyDescent="0.25">
      <c r="B105" s="3"/>
      <c r="C105" s="3"/>
      <c r="D105" s="3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</row>
    <row r="106" spans="2:26" ht="15.75" customHeight="1" x14ac:dyDescent="0.25">
      <c r="B106" s="3"/>
      <c r="C106" s="3"/>
      <c r="D106" s="3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</row>
    <row r="107" spans="2:26" ht="15.75" customHeight="1" x14ac:dyDescent="0.25">
      <c r="B107" s="3"/>
      <c r="C107" s="3"/>
      <c r="D107" s="3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</row>
    <row r="108" spans="2:26" ht="15.75" customHeight="1" x14ac:dyDescent="0.25">
      <c r="B108" s="3"/>
      <c r="C108" s="3"/>
      <c r="D108" s="3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</row>
    <row r="109" spans="2:26" ht="15.75" customHeight="1" x14ac:dyDescent="0.25">
      <c r="B109" s="3"/>
      <c r="C109" s="3"/>
      <c r="D109" s="3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</row>
    <row r="110" spans="2:26" ht="15.75" customHeight="1" x14ac:dyDescent="0.25">
      <c r="B110" s="3"/>
      <c r="C110" s="3"/>
      <c r="D110" s="3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</row>
    <row r="111" spans="2:26" ht="15.75" customHeight="1" x14ac:dyDescent="0.25">
      <c r="B111" s="3"/>
      <c r="C111" s="3"/>
      <c r="D111" s="3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</row>
    <row r="112" spans="2:26" ht="15.75" customHeight="1" x14ac:dyDescent="0.25">
      <c r="B112" s="3"/>
      <c r="C112" s="3"/>
      <c r="D112" s="3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</row>
    <row r="113" spans="2:26" ht="15.75" customHeight="1" x14ac:dyDescent="0.25">
      <c r="B113" s="3"/>
      <c r="C113" s="3"/>
      <c r="D113" s="3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</row>
    <row r="114" spans="2:26" ht="15.75" customHeight="1" x14ac:dyDescent="0.25">
      <c r="B114" s="3"/>
      <c r="C114" s="3"/>
      <c r="D114" s="3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</row>
    <row r="115" spans="2:26" ht="15.75" customHeight="1" x14ac:dyDescent="0.25">
      <c r="B115" s="3"/>
      <c r="C115" s="3"/>
      <c r="D115" s="3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</row>
    <row r="116" spans="2:26" ht="15.75" customHeight="1" x14ac:dyDescent="0.25">
      <c r="B116" s="3"/>
      <c r="C116" s="3"/>
      <c r="D116" s="3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</row>
    <row r="117" spans="2:26" ht="15.75" customHeight="1" x14ac:dyDescent="0.25">
      <c r="B117" s="3"/>
      <c r="C117" s="3"/>
      <c r="D117" s="3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</row>
    <row r="118" spans="2:26" ht="15.75" customHeight="1" x14ac:dyDescent="0.25">
      <c r="B118" s="3"/>
      <c r="C118" s="3"/>
      <c r="D118" s="3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</row>
    <row r="119" spans="2:26" ht="15.75" customHeight="1" x14ac:dyDescent="0.25">
      <c r="B119" s="3"/>
      <c r="C119" s="3"/>
      <c r="D119" s="3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</row>
    <row r="120" spans="2:26" ht="15.75" customHeight="1" x14ac:dyDescent="0.25">
      <c r="B120" s="3"/>
      <c r="C120" s="3"/>
      <c r="D120" s="3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</row>
    <row r="121" spans="2:26" ht="15.75" customHeight="1" x14ac:dyDescent="0.25">
      <c r="B121" s="3"/>
      <c r="C121" s="3"/>
      <c r="D121" s="3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</row>
    <row r="122" spans="2:26" ht="15.75" customHeight="1" x14ac:dyDescent="0.25">
      <c r="B122" s="3"/>
      <c r="C122" s="3"/>
      <c r="D122" s="3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</row>
    <row r="123" spans="2:26" ht="15.75" customHeight="1" x14ac:dyDescent="0.25">
      <c r="B123" s="3"/>
      <c r="C123" s="3"/>
      <c r="D123" s="3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</row>
    <row r="124" spans="2:26" ht="15.75" customHeight="1" x14ac:dyDescent="0.25">
      <c r="B124" s="3"/>
      <c r="C124" s="3"/>
      <c r="D124" s="3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</row>
    <row r="125" spans="2:26" ht="15.75" customHeight="1" x14ac:dyDescent="0.25">
      <c r="B125" s="3"/>
      <c r="C125" s="3"/>
      <c r="D125" s="3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</row>
    <row r="126" spans="2:26" ht="15.75" customHeight="1" x14ac:dyDescent="0.25">
      <c r="B126" s="3"/>
      <c r="C126" s="3"/>
      <c r="D126" s="3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</row>
    <row r="127" spans="2:26" ht="15.75" customHeight="1" x14ac:dyDescent="0.25">
      <c r="B127" s="3"/>
      <c r="C127" s="3"/>
      <c r="D127" s="3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</row>
    <row r="128" spans="2:26" ht="15.75" customHeight="1" x14ac:dyDescent="0.25">
      <c r="B128" s="3"/>
      <c r="C128" s="3"/>
      <c r="D128" s="3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</row>
    <row r="129" spans="2:26" ht="15.75" customHeight="1" x14ac:dyDescent="0.25">
      <c r="B129" s="3"/>
      <c r="C129" s="3"/>
      <c r="D129" s="3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</row>
    <row r="130" spans="2:26" ht="15.75" customHeight="1" x14ac:dyDescent="0.25">
      <c r="B130" s="3"/>
      <c r="C130" s="3"/>
      <c r="D130" s="3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</row>
    <row r="131" spans="2:26" ht="15.75" customHeight="1" x14ac:dyDescent="0.25">
      <c r="B131" s="3"/>
      <c r="C131" s="3"/>
      <c r="D131" s="3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</row>
    <row r="132" spans="2:26" ht="15.75" customHeight="1" x14ac:dyDescent="0.25">
      <c r="B132" s="3"/>
      <c r="C132" s="3"/>
      <c r="D132" s="3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</row>
    <row r="133" spans="2:26" ht="15.75" customHeight="1" x14ac:dyDescent="0.25">
      <c r="B133" s="3"/>
      <c r="C133" s="3"/>
      <c r="D133" s="3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</row>
    <row r="134" spans="2:26" ht="15.75" customHeight="1" x14ac:dyDescent="0.25">
      <c r="B134" s="3"/>
      <c r="C134" s="3"/>
      <c r="D134" s="3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</row>
    <row r="135" spans="2:26" ht="15.75" customHeight="1" x14ac:dyDescent="0.25">
      <c r="B135" s="3"/>
      <c r="C135" s="3"/>
      <c r="D135" s="3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</row>
    <row r="136" spans="2:26" ht="15.75" customHeight="1" x14ac:dyDescent="0.25">
      <c r="B136" s="3"/>
      <c r="C136" s="3"/>
      <c r="D136" s="3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</row>
    <row r="137" spans="2:26" ht="15.75" customHeight="1" x14ac:dyDescent="0.25">
      <c r="B137" s="3"/>
      <c r="C137" s="3"/>
      <c r="D137" s="3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</row>
    <row r="138" spans="2:26" ht="15.75" customHeight="1" x14ac:dyDescent="0.25">
      <c r="B138" s="3"/>
      <c r="C138" s="3"/>
      <c r="D138" s="3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</row>
    <row r="139" spans="2:26" ht="15.75" customHeight="1" x14ac:dyDescent="0.25">
      <c r="B139" s="3"/>
      <c r="C139" s="3"/>
      <c r="D139" s="3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</row>
    <row r="140" spans="2:26" ht="15.75" customHeight="1" x14ac:dyDescent="0.25">
      <c r="B140" s="3"/>
      <c r="C140" s="3"/>
      <c r="D140" s="3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</row>
    <row r="141" spans="2:26" ht="15.75" customHeight="1" x14ac:dyDescent="0.25">
      <c r="B141" s="3"/>
      <c r="C141" s="3"/>
      <c r="D141" s="3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</row>
    <row r="142" spans="2:26" ht="15.75" customHeight="1" x14ac:dyDescent="0.25">
      <c r="B142" s="3"/>
      <c r="C142" s="3"/>
      <c r="D142" s="3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</row>
    <row r="143" spans="2:26" ht="15.75" customHeight="1" x14ac:dyDescent="0.25">
      <c r="B143" s="3"/>
      <c r="C143" s="3"/>
      <c r="D143" s="3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</row>
    <row r="144" spans="2:26" ht="15.75" customHeight="1" x14ac:dyDescent="0.25">
      <c r="B144" s="3"/>
      <c r="C144" s="3"/>
      <c r="D144" s="3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</row>
    <row r="145" spans="2:26" ht="15.75" customHeight="1" x14ac:dyDescent="0.25">
      <c r="B145" s="3"/>
      <c r="C145" s="3"/>
      <c r="D145" s="3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</row>
    <row r="146" spans="2:26" ht="15.75" customHeight="1" x14ac:dyDescent="0.25">
      <c r="B146" s="3"/>
      <c r="C146" s="3"/>
      <c r="D146" s="3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</row>
    <row r="147" spans="2:26" ht="15.75" customHeight="1" x14ac:dyDescent="0.25">
      <c r="B147" s="3"/>
      <c r="C147" s="3"/>
      <c r="D147" s="3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</row>
    <row r="148" spans="2:26" ht="15.75" customHeight="1" x14ac:dyDescent="0.25">
      <c r="B148" s="3"/>
      <c r="C148" s="3"/>
      <c r="D148" s="3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</row>
    <row r="149" spans="2:26" ht="15.75" customHeight="1" x14ac:dyDescent="0.25">
      <c r="B149" s="3"/>
      <c r="C149" s="3"/>
      <c r="D149" s="3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</row>
    <row r="150" spans="2:26" ht="15.75" customHeight="1" x14ac:dyDescent="0.25">
      <c r="B150" s="3"/>
      <c r="C150" s="3"/>
      <c r="D150" s="3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</row>
    <row r="151" spans="2:26" ht="15.75" customHeight="1" x14ac:dyDescent="0.25">
      <c r="B151" s="3"/>
      <c r="C151" s="3"/>
      <c r="D151" s="3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</row>
    <row r="152" spans="2:26" ht="15.75" customHeight="1" x14ac:dyDescent="0.25">
      <c r="B152" s="3"/>
      <c r="C152" s="3"/>
      <c r="D152" s="3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</row>
    <row r="153" spans="2:26" ht="15.75" customHeight="1" x14ac:dyDescent="0.25">
      <c r="B153" s="3"/>
      <c r="C153" s="3"/>
      <c r="D153" s="3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</row>
    <row r="154" spans="2:26" ht="15.75" customHeight="1" x14ac:dyDescent="0.25">
      <c r="B154" s="3"/>
      <c r="C154" s="3"/>
      <c r="D154" s="3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</row>
    <row r="155" spans="2:26" ht="15.75" customHeight="1" x14ac:dyDescent="0.25">
      <c r="B155" s="3"/>
      <c r="C155" s="3"/>
      <c r="D155" s="3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</row>
    <row r="156" spans="2:26" ht="15.75" customHeight="1" x14ac:dyDescent="0.25">
      <c r="B156" s="3"/>
      <c r="C156" s="3"/>
      <c r="D156" s="3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</row>
    <row r="157" spans="2:26" ht="15.75" customHeight="1" x14ac:dyDescent="0.25">
      <c r="B157" s="3"/>
      <c r="C157" s="3"/>
      <c r="D157" s="3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</row>
    <row r="158" spans="2:26" ht="15.75" customHeight="1" x14ac:dyDescent="0.25">
      <c r="B158" s="3"/>
      <c r="C158" s="3"/>
      <c r="D158" s="3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</row>
    <row r="159" spans="2:26" ht="15.75" customHeight="1" x14ac:dyDescent="0.25">
      <c r="B159" s="3"/>
      <c r="C159" s="3"/>
      <c r="D159" s="3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</row>
    <row r="160" spans="2:26" ht="15.75" customHeight="1" x14ac:dyDescent="0.25">
      <c r="B160" s="3"/>
      <c r="C160" s="3"/>
      <c r="D160" s="3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</row>
    <row r="161" spans="2:26" ht="15.75" customHeight="1" x14ac:dyDescent="0.25">
      <c r="B161" s="3"/>
      <c r="C161" s="3"/>
      <c r="D161" s="3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</row>
    <row r="162" spans="2:26" ht="15.75" customHeight="1" x14ac:dyDescent="0.25">
      <c r="B162" s="3"/>
      <c r="C162" s="3"/>
      <c r="D162" s="3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</row>
    <row r="163" spans="2:26" ht="15.75" customHeight="1" x14ac:dyDescent="0.25">
      <c r="B163" s="3"/>
      <c r="C163" s="3"/>
      <c r="D163" s="3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</row>
    <row r="164" spans="2:26" ht="15.75" customHeight="1" x14ac:dyDescent="0.25">
      <c r="B164" s="3"/>
      <c r="C164" s="3"/>
      <c r="D164" s="3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</row>
    <row r="165" spans="2:26" ht="15.75" customHeight="1" x14ac:dyDescent="0.25">
      <c r="B165" s="3"/>
      <c r="C165" s="3"/>
      <c r="D165" s="3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</row>
    <row r="166" spans="2:26" ht="15.75" customHeight="1" x14ac:dyDescent="0.25">
      <c r="B166" s="3"/>
      <c r="C166" s="3"/>
      <c r="D166" s="3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</row>
    <row r="167" spans="2:26" ht="15.75" customHeight="1" x14ac:dyDescent="0.25">
      <c r="B167" s="3"/>
      <c r="C167" s="3"/>
      <c r="D167" s="3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</row>
    <row r="168" spans="2:26" ht="15.75" customHeight="1" x14ac:dyDescent="0.25">
      <c r="B168" s="3"/>
      <c r="C168" s="3"/>
      <c r="D168" s="3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</row>
    <row r="169" spans="2:26" ht="15.75" customHeight="1" x14ac:dyDescent="0.25">
      <c r="B169" s="3"/>
      <c r="C169" s="3"/>
      <c r="D169" s="3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</row>
    <row r="170" spans="2:26" ht="15.75" customHeight="1" x14ac:dyDescent="0.25">
      <c r="B170" s="3"/>
      <c r="C170" s="3"/>
      <c r="D170" s="3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</row>
    <row r="171" spans="2:26" ht="15.75" customHeight="1" x14ac:dyDescent="0.25">
      <c r="B171" s="3"/>
      <c r="C171" s="3"/>
      <c r="D171" s="3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</row>
    <row r="172" spans="2:26" ht="15.75" customHeight="1" x14ac:dyDescent="0.25">
      <c r="B172" s="3"/>
      <c r="C172" s="3"/>
      <c r="D172" s="3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</row>
    <row r="173" spans="2:26" ht="15.75" customHeight="1" x14ac:dyDescent="0.25">
      <c r="B173" s="3"/>
      <c r="C173" s="3"/>
      <c r="D173" s="3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</row>
    <row r="174" spans="2:26" ht="15.75" customHeight="1" x14ac:dyDescent="0.25">
      <c r="B174" s="3"/>
      <c r="C174" s="3"/>
      <c r="D174" s="3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</row>
    <row r="175" spans="2:26" ht="15.75" customHeight="1" x14ac:dyDescent="0.25">
      <c r="B175" s="3"/>
      <c r="C175" s="3"/>
      <c r="D175" s="3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</row>
    <row r="176" spans="2:26" ht="15.75" customHeight="1" x14ac:dyDescent="0.25">
      <c r="B176" s="3"/>
      <c r="C176" s="3"/>
      <c r="D176" s="3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</row>
    <row r="177" spans="2:26" ht="15.75" customHeight="1" x14ac:dyDescent="0.25">
      <c r="B177" s="3"/>
      <c r="C177" s="3"/>
      <c r="D177" s="3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</row>
    <row r="178" spans="2:26" ht="15.75" customHeight="1" x14ac:dyDescent="0.25">
      <c r="B178" s="3"/>
      <c r="C178" s="3"/>
      <c r="D178" s="3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</row>
    <row r="179" spans="2:26" ht="15.75" customHeight="1" x14ac:dyDescent="0.25">
      <c r="B179" s="3"/>
      <c r="C179" s="3"/>
      <c r="D179" s="3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</row>
    <row r="180" spans="2:26" ht="15.75" customHeight="1" x14ac:dyDescent="0.25">
      <c r="B180" s="3"/>
      <c r="C180" s="3"/>
      <c r="D180" s="3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</row>
    <row r="181" spans="2:26" ht="15.75" customHeight="1" x14ac:dyDescent="0.25">
      <c r="B181" s="3"/>
      <c r="C181" s="3"/>
      <c r="D181" s="3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</row>
    <row r="182" spans="2:26" ht="15.75" customHeight="1" x14ac:dyDescent="0.25">
      <c r="B182" s="3"/>
      <c r="C182" s="3"/>
      <c r="D182" s="3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</row>
    <row r="183" spans="2:26" ht="15.75" customHeight="1" x14ac:dyDescent="0.25">
      <c r="B183" s="3"/>
      <c r="C183" s="3"/>
      <c r="D183" s="3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</row>
    <row r="184" spans="2:26" ht="15.75" customHeight="1" x14ac:dyDescent="0.25">
      <c r="B184" s="3"/>
      <c r="C184" s="3"/>
      <c r="D184" s="3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</row>
    <row r="185" spans="2:26" ht="15.75" customHeight="1" x14ac:dyDescent="0.25">
      <c r="B185" s="3"/>
      <c r="C185" s="3"/>
      <c r="D185" s="3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</row>
    <row r="186" spans="2:26" ht="15.75" customHeight="1" x14ac:dyDescent="0.25">
      <c r="B186" s="3"/>
      <c r="C186" s="3"/>
      <c r="D186" s="3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</row>
    <row r="187" spans="2:26" ht="15.75" customHeight="1" x14ac:dyDescent="0.25">
      <c r="B187" s="3"/>
      <c r="C187" s="3"/>
      <c r="D187" s="3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</row>
    <row r="188" spans="2:26" ht="15.75" customHeight="1" x14ac:dyDescent="0.25">
      <c r="B188" s="3"/>
      <c r="C188" s="3"/>
      <c r="D188" s="3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</row>
    <row r="189" spans="2:26" ht="15.75" customHeight="1" x14ac:dyDescent="0.25">
      <c r="B189" s="3"/>
      <c r="C189" s="3"/>
      <c r="D189" s="3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</row>
    <row r="190" spans="2:26" ht="15.75" customHeight="1" x14ac:dyDescent="0.25">
      <c r="B190" s="3"/>
      <c r="C190" s="3"/>
      <c r="D190" s="3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</row>
    <row r="191" spans="2:26" ht="15.75" customHeight="1" x14ac:dyDescent="0.25">
      <c r="B191" s="3"/>
      <c r="C191" s="3"/>
      <c r="D191" s="3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</row>
    <row r="192" spans="2:26" ht="15.75" customHeight="1" x14ac:dyDescent="0.25">
      <c r="B192" s="3"/>
      <c r="C192" s="3"/>
      <c r="D192" s="3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</row>
    <row r="193" spans="2:26" ht="15.75" customHeight="1" x14ac:dyDescent="0.25">
      <c r="B193" s="3"/>
      <c r="C193" s="3"/>
      <c r="D193" s="3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</row>
    <row r="194" spans="2:26" ht="15.75" customHeight="1" x14ac:dyDescent="0.25">
      <c r="B194" s="3"/>
      <c r="C194" s="3"/>
      <c r="D194" s="3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</row>
    <row r="195" spans="2:26" ht="15.75" customHeight="1" x14ac:dyDescent="0.25">
      <c r="B195" s="3"/>
      <c r="C195" s="3"/>
      <c r="D195" s="3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</row>
    <row r="196" spans="2:26" ht="15.75" customHeight="1" x14ac:dyDescent="0.25">
      <c r="B196" s="3"/>
      <c r="C196" s="3"/>
      <c r="D196" s="3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</row>
    <row r="197" spans="2:26" ht="15.75" customHeight="1" x14ac:dyDescent="0.25">
      <c r="B197" s="3"/>
      <c r="C197" s="3"/>
      <c r="D197" s="3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</row>
    <row r="198" spans="2:26" ht="15.75" customHeight="1" x14ac:dyDescent="0.25">
      <c r="B198" s="3"/>
      <c r="C198" s="3"/>
      <c r="D198" s="3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</row>
    <row r="199" spans="2:26" ht="15.75" customHeight="1" x14ac:dyDescent="0.25">
      <c r="B199" s="3"/>
      <c r="C199" s="3"/>
      <c r="D199" s="3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</row>
    <row r="200" spans="2:26" ht="15.75" customHeight="1" x14ac:dyDescent="0.25">
      <c r="B200" s="3"/>
      <c r="C200" s="3"/>
      <c r="D200" s="3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</row>
    <row r="201" spans="2:26" ht="15.75" customHeight="1" x14ac:dyDescent="0.25">
      <c r="B201" s="3"/>
      <c r="C201" s="3"/>
      <c r="D201" s="3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</row>
    <row r="202" spans="2:26" ht="15.75" customHeight="1" x14ac:dyDescent="0.25">
      <c r="B202" s="3"/>
      <c r="C202" s="3"/>
      <c r="D202" s="3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</row>
    <row r="203" spans="2:26" ht="15.75" customHeight="1" x14ac:dyDescent="0.25">
      <c r="B203" s="3"/>
      <c r="C203" s="3"/>
      <c r="D203" s="3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</row>
    <row r="204" spans="2:26" ht="15.75" customHeight="1" x14ac:dyDescent="0.25">
      <c r="B204" s="3"/>
      <c r="C204" s="3"/>
      <c r="D204" s="3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</row>
    <row r="205" spans="2:26" ht="15.75" customHeight="1" x14ac:dyDescent="0.25">
      <c r="B205" s="3"/>
      <c r="C205" s="3"/>
      <c r="D205" s="3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</row>
    <row r="206" spans="2:26" ht="15.75" customHeight="1" x14ac:dyDescent="0.25">
      <c r="B206" s="3"/>
      <c r="C206" s="3"/>
      <c r="D206" s="3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</row>
    <row r="207" spans="2:26" ht="15.75" customHeight="1" x14ac:dyDescent="0.25">
      <c r="B207" s="3"/>
      <c r="C207" s="3"/>
      <c r="D207" s="3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</row>
    <row r="208" spans="2:26" ht="15.75" customHeight="1" x14ac:dyDescent="0.25">
      <c r="B208" s="3"/>
      <c r="C208" s="3"/>
      <c r="D208" s="3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</row>
    <row r="209" spans="2:26" ht="15.75" customHeight="1" x14ac:dyDescent="0.25">
      <c r="B209" s="3"/>
      <c r="C209" s="3"/>
      <c r="D209" s="3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</row>
    <row r="210" spans="2:26" ht="15.75" customHeight="1" x14ac:dyDescent="0.25">
      <c r="B210" s="3"/>
      <c r="C210" s="3"/>
      <c r="D210" s="3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</row>
    <row r="211" spans="2:26" ht="15.75" customHeight="1" x14ac:dyDescent="0.25">
      <c r="B211" s="3"/>
      <c r="C211" s="3"/>
      <c r="D211" s="3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</row>
    <row r="212" spans="2:26" ht="15.75" customHeight="1" x14ac:dyDescent="0.25">
      <c r="B212" s="3"/>
      <c r="C212" s="3"/>
      <c r="D212" s="3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</row>
    <row r="213" spans="2:26" ht="15.75" customHeight="1" x14ac:dyDescent="0.25">
      <c r="B213" s="3"/>
      <c r="C213" s="3"/>
      <c r="D213" s="3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</row>
    <row r="214" spans="2:26" ht="15.75" customHeight="1" x14ac:dyDescent="0.25">
      <c r="B214" s="3"/>
      <c r="C214" s="3"/>
      <c r="D214" s="3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</row>
    <row r="215" spans="2:26" ht="15.75" customHeight="1" x14ac:dyDescent="0.25">
      <c r="B215" s="3"/>
      <c r="C215" s="3"/>
      <c r="D215" s="3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</row>
    <row r="216" spans="2:26" ht="15.75" customHeight="1" x14ac:dyDescent="0.25">
      <c r="B216" s="3"/>
      <c r="C216" s="3"/>
      <c r="D216" s="3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</row>
    <row r="217" spans="2:26" ht="15.75" customHeight="1" x14ac:dyDescent="0.25">
      <c r="B217" s="3"/>
      <c r="C217" s="3"/>
      <c r="D217" s="3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</row>
    <row r="218" spans="2:26" ht="15.75" customHeight="1" x14ac:dyDescent="0.25">
      <c r="B218" s="3"/>
      <c r="C218" s="3"/>
      <c r="D218" s="3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</row>
    <row r="219" spans="2:26" ht="15.75" customHeight="1" x14ac:dyDescent="0.25">
      <c r="B219" s="3"/>
      <c r="C219" s="3"/>
      <c r="D219" s="3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</row>
    <row r="220" spans="2:26" ht="15.75" customHeight="1" x14ac:dyDescent="0.25">
      <c r="B220" s="3"/>
      <c r="C220" s="3"/>
      <c r="D220" s="3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</row>
    <row r="221" spans="2:26" ht="15.75" customHeight="1" x14ac:dyDescent="0.25">
      <c r="B221" s="3"/>
      <c r="C221" s="3"/>
      <c r="D221" s="3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</row>
    <row r="222" spans="2:26" ht="15.75" customHeight="1" x14ac:dyDescent="0.25">
      <c r="B222" s="3"/>
      <c r="C222" s="3"/>
      <c r="D222" s="3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</row>
    <row r="223" spans="2:26" ht="15.75" customHeight="1" x14ac:dyDescent="0.25">
      <c r="B223" s="3"/>
      <c r="C223" s="3"/>
      <c r="D223" s="3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</row>
    <row r="224" spans="2:26" ht="15.75" customHeight="1" x14ac:dyDescent="0.25">
      <c r="B224" s="3"/>
      <c r="C224" s="3"/>
      <c r="D224" s="3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</row>
    <row r="225" spans="2:26" ht="15.75" customHeight="1" x14ac:dyDescent="0.25">
      <c r="B225" s="3"/>
      <c r="C225" s="3"/>
      <c r="D225" s="3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</row>
    <row r="226" spans="2:26" ht="15.75" customHeight="1" x14ac:dyDescent="0.25">
      <c r="B226" s="3"/>
      <c r="C226" s="3"/>
      <c r="D226" s="3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</row>
    <row r="227" spans="2:26" ht="15.75" customHeight="1" x14ac:dyDescent="0.25">
      <c r="B227" s="3"/>
      <c r="C227" s="3"/>
      <c r="D227" s="3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</row>
    <row r="228" spans="2:26" ht="15.75" customHeight="1" x14ac:dyDescent="0.25">
      <c r="B228" s="3"/>
      <c r="C228" s="3"/>
      <c r="D228" s="3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</row>
    <row r="229" spans="2:26" ht="15.75" customHeight="1" x14ac:dyDescent="0.25">
      <c r="B229" s="3"/>
      <c r="C229" s="3"/>
      <c r="D229" s="3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</row>
    <row r="230" spans="2:26" ht="15.75" customHeight="1" x14ac:dyDescent="0.25">
      <c r="B230" s="3"/>
      <c r="C230" s="3"/>
      <c r="D230" s="3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</row>
    <row r="231" spans="2:26" ht="15.75" customHeight="1" x14ac:dyDescent="0.25">
      <c r="B231" s="3"/>
      <c r="C231" s="3"/>
      <c r="D231" s="3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</row>
    <row r="232" spans="2:26" ht="15.75" customHeight="1" x14ac:dyDescent="0.25">
      <c r="B232" s="3"/>
      <c r="C232" s="3"/>
      <c r="D232" s="3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</row>
    <row r="233" spans="2:26" ht="15.75" customHeight="1" x14ac:dyDescent="0.25">
      <c r="B233" s="3"/>
      <c r="C233" s="3"/>
      <c r="D233" s="3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</row>
    <row r="234" spans="2:26" ht="15.75" customHeight="1" x14ac:dyDescent="0.25">
      <c r="B234" s="3"/>
      <c r="C234" s="3"/>
      <c r="D234" s="3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</row>
    <row r="235" spans="2:26" ht="15.75" customHeight="1" x14ac:dyDescent="0.25">
      <c r="B235" s="3"/>
      <c r="C235" s="3"/>
      <c r="D235" s="3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</row>
    <row r="236" spans="2:26" ht="15.75" customHeight="1" x14ac:dyDescent="0.25">
      <c r="B236" s="3"/>
      <c r="C236" s="3"/>
      <c r="D236" s="3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</row>
    <row r="237" spans="2:26" ht="15.75" customHeight="1" x14ac:dyDescent="0.25">
      <c r="B237" s="3"/>
      <c r="C237" s="3"/>
      <c r="D237" s="3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</row>
    <row r="238" spans="2:26" ht="15.75" customHeight="1" x14ac:dyDescent="0.25">
      <c r="B238" s="3"/>
      <c r="C238" s="3"/>
      <c r="D238" s="3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</row>
    <row r="239" spans="2:26" ht="15.75" customHeight="1" x14ac:dyDescent="0.25">
      <c r="B239" s="3"/>
      <c r="C239" s="3"/>
      <c r="D239" s="3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</row>
    <row r="240" spans="2:26" ht="15.75" customHeight="1" x14ac:dyDescent="0.25">
      <c r="B240" s="3"/>
      <c r="C240" s="3"/>
      <c r="D240" s="3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</row>
    <row r="241" spans="2:26" ht="15.75" customHeight="1" x14ac:dyDescent="0.25">
      <c r="B241" s="3"/>
      <c r="C241" s="3"/>
      <c r="D241" s="3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</row>
    <row r="242" spans="2:26" ht="15.75" customHeight="1" x14ac:dyDescent="0.25">
      <c r="B242" s="3"/>
      <c r="C242" s="3"/>
      <c r="D242" s="3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</row>
    <row r="243" spans="2:26" ht="15.75" customHeight="1" x14ac:dyDescent="0.25">
      <c r="B243" s="3"/>
      <c r="C243" s="3"/>
      <c r="D243" s="3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</row>
    <row r="244" spans="2:26" ht="15.75" customHeight="1" x14ac:dyDescent="0.25">
      <c r="B244" s="3"/>
      <c r="C244" s="3"/>
      <c r="D244" s="3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</row>
    <row r="245" spans="2:26" ht="15.75" customHeight="1" x14ac:dyDescent="0.25">
      <c r="B245" s="3"/>
      <c r="C245" s="3"/>
      <c r="D245" s="3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</row>
    <row r="246" spans="2:26" ht="15.75" customHeight="1" x14ac:dyDescent="0.25">
      <c r="B246" s="3"/>
      <c r="C246" s="3"/>
      <c r="D246" s="3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</row>
    <row r="247" spans="2:26" ht="15.75" customHeight="1" x14ac:dyDescent="0.25">
      <c r="B247" s="3"/>
      <c r="C247" s="3"/>
      <c r="D247" s="3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</row>
    <row r="248" spans="2:26" ht="15.75" customHeight="1" x14ac:dyDescent="0.25">
      <c r="B248" s="3"/>
      <c r="C248" s="3"/>
      <c r="D248" s="3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</row>
    <row r="249" spans="2:26" ht="15.75" customHeight="1" x14ac:dyDescent="0.25">
      <c r="B249" s="3"/>
      <c r="C249" s="3"/>
      <c r="D249" s="3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</row>
    <row r="250" spans="2:26" ht="15.75" customHeight="1" x14ac:dyDescent="0.25">
      <c r="B250" s="3"/>
      <c r="C250" s="3"/>
      <c r="D250" s="3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</row>
    <row r="251" spans="2:26" ht="15.75" customHeight="1" x14ac:dyDescent="0.25">
      <c r="B251" s="3"/>
      <c r="C251" s="3"/>
      <c r="D251" s="3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</row>
    <row r="252" spans="2:26" ht="15.75" customHeight="1" x14ac:dyDescent="0.25">
      <c r="B252" s="3"/>
      <c r="C252" s="3"/>
      <c r="D252" s="3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</row>
    <row r="253" spans="2:26" ht="15.75" customHeight="1" x14ac:dyDescent="0.25">
      <c r="B253" s="3"/>
      <c r="C253" s="3"/>
      <c r="D253" s="3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</row>
    <row r="254" spans="2:26" ht="15.75" customHeight="1" x14ac:dyDescent="0.25">
      <c r="B254" s="3"/>
      <c r="C254" s="3"/>
      <c r="D254" s="3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</row>
    <row r="255" spans="2:26" ht="15.75" customHeight="1" x14ac:dyDescent="0.25">
      <c r="B255" s="3"/>
      <c r="C255" s="3"/>
      <c r="D255" s="3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</row>
    <row r="256" spans="2:26" ht="15.75" customHeight="1" x14ac:dyDescent="0.25">
      <c r="B256" s="3"/>
      <c r="C256" s="3"/>
      <c r="D256" s="3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</row>
    <row r="257" spans="2:26" ht="15.75" customHeight="1" x14ac:dyDescent="0.25">
      <c r="B257" s="3"/>
      <c r="C257" s="3"/>
      <c r="D257" s="3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</row>
    <row r="258" spans="2:26" ht="15.75" customHeight="1" x14ac:dyDescent="0.25">
      <c r="B258" s="3"/>
      <c r="C258" s="3"/>
      <c r="D258" s="3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</row>
    <row r="259" spans="2:26" ht="15.75" customHeight="1" x14ac:dyDescent="0.25">
      <c r="B259" s="3"/>
      <c r="C259" s="3"/>
      <c r="D259" s="3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</row>
    <row r="260" spans="2:26" ht="15.75" customHeight="1" x14ac:dyDescent="0.25">
      <c r="B260" s="3"/>
      <c r="C260" s="3"/>
      <c r="D260" s="3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</row>
    <row r="261" spans="2:26" ht="15.75" customHeight="1" x14ac:dyDescent="0.25">
      <c r="B261" s="3"/>
      <c r="C261" s="3"/>
      <c r="D261" s="3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</row>
    <row r="262" spans="2:26" ht="15.75" customHeight="1" x14ac:dyDescent="0.25">
      <c r="B262" s="3"/>
      <c r="C262" s="3"/>
      <c r="D262" s="3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</row>
    <row r="263" spans="2:26" ht="15.75" customHeight="1" x14ac:dyDescent="0.25">
      <c r="B263" s="3"/>
      <c r="C263" s="3"/>
      <c r="D263" s="3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</row>
    <row r="264" spans="2:26" ht="15.75" customHeight="1" x14ac:dyDescent="0.25">
      <c r="B264" s="3"/>
      <c r="C264" s="3"/>
      <c r="D264" s="3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</row>
    <row r="265" spans="2:26" ht="15.75" customHeight="1" x14ac:dyDescent="0.25">
      <c r="B265" s="3"/>
      <c r="C265" s="3"/>
      <c r="D265" s="3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</row>
    <row r="266" spans="2:26" ht="15.75" customHeight="1" x14ac:dyDescent="0.25">
      <c r="B266" s="3"/>
      <c r="C266" s="3"/>
      <c r="D266" s="3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</row>
    <row r="267" spans="2:26" ht="15.75" customHeight="1" x14ac:dyDescent="0.25">
      <c r="B267" s="3"/>
      <c r="C267" s="3"/>
      <c r="D267" s="3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</row>
    <row r="268" spans="2:26" ht="15.75" customHeight="1" x14ac:dyDescent="0.25">
      <c r="B268" s="3"/>
      <c r="C268" s="3"/>
      <c r="D268" s="3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</row>
    <row r="269" spans="2:26" ht="15.75" customHeight="1" x14ac:dyDescent="0.25">
      <c r="B269" s="3"/>
      <c r="C269" s="3"/>
      <c r="D269" s="3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</row>
    <row r="270" spans="2:26" ht="15.75" customHeight="1" x14ac:dyDescent="0.25">
      <c r="B270" s="3"/>
      <c r="C270" s="3"/>
      <c r="D270" s="3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</row>
    <row r="271" spans="2:26" ht="15.75" customHeight="1" x14ac:dyDescent="0.25">
      <c r="B271" s="3"/>
      <c r="C271" s="3"/>
      <c r="D271" s="3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</row>
    <row r="272" spans="2:26" ht="15.75" customHeight="1" x14ac:dyDescent="0.25">
      <c r="B272" s="3"/>
      <c r="C272" s="3"/>
      <c r="D272" s="3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</row>
    <row r="273" spans="2:26" ht="15.75" customHeight="1" x14ac:dyDescent="0.25">
      <c r="B273" s="3"/>
      <c r="C273" s="3"/>
      <c r="D273" s="3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</row>
    <row r="274" spans="2:26" ht="15.75" customHeight="1" x14ac:dyDescent="0.25">
      <c r="B274" s="3"/>
      <c r="C274" s="3"/>
      <c r="D274" s="3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</row>
    <row r="275" spans="2:26" ht="15.75" customHeight="1" x14ac:dyDescent="0.25">
      <c r="B275" s="3"/>
      <c r="C275" s="3"/>
      <c r="D275" s="3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</row>
    <row r="276" spans="2:26" ht="15.75" customHeight="1" x14ac:dyDescent="0.25">
      <c r="B276" s="3"/>
      <c r="C276" s="3"/>
      <c r="D276" s="3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</row>
    <row r="277" spans="2:26" ht="15.75" customHeight="1" x14ac:dyDescent="0.25">
      <c r="B277" s="3"/>
      <c r="C277" s="3"/>
      <c r="D277" s="3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</row>
    <row r="278" spans="2:26" ht="15.75" customHeight="1" x14ac:dyDescent="0.25">
      <c r="B278" s="3"/>
      <c r="C278" s="3"/>
      <c r="D278" s="3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</row>
    <row r="279" spans="2:26" ht="15.75" customHeight="1" x14ac:dyDescent="0.25">
      <c r="B279" s="3"/>
      <c r="C279" s="3"/>
      <c r="D279" s="3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</row>
    <row r="280" spans="2:26" ht="15.75" customHeight="1" x14ac:dyDescent="0.25">
      <c r="B280" s="3"/>
      <c r="C280" s="3"/>
      <c r="D280" s="3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</row>
    <row r="281" spans="2:26" ht="15.75" customHeight="1" x14ac:dyDescent="0.25">
      <c r="B281" s="3"/>
      <c r="C281" s="3"/>
      <c r="D281" s="3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</row>
    <row r="282" spans="2:26" ht="15.75" customHeight="1" x14ac:dyDescent="0.25">
      <c r="B282" s="3"/>
      <c r="C282" s="3"/>
      <c r="D282" s="3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</row>
    <row r="283" spans="2:26" ht="15.75" customHeight="1" x14ac:dyDescent="0.25">
      <c r="B283" s="3"/>
      <c r="C283" s="3"/>
      <c r="D283" s="3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</row>
    <row r="284" spans="2:26" ht="15.75" customHeight="1" x14ac:dyDescent="0.25">
      <c r="B284" s="3"/>
      <c r="C284" s="3"/>
      <c r="D284" s="3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</row>
    <row r="285" spans="2:26" ht="15.75" customHeight="1" x14ac:dyDescent="0.25">
      <c r="B285" s="3"/>
      <c r="C285" s="3"/>
      <c r="D285" s="3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</row>
    <row r="286" spans="2:26" ht="15.75" customHeight="1" x14ac:dyDescent="0.25">
      <c r="B286" s="3"/>
      <c r="C286" s="3"/>
      <c r="D286" s="3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</row>
    <row r="287" spans="2:26" ht="15.75" customHeight="1" x14ac:dyDescent="0.25">
      <c r="B287" s="3"/>
      <c r="C287" s="3"/>
      <c r="D287" s="3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</row>
    <row r="288" spans="2:26" ht="15.75" customHeight="1" x14ac:dyDescent="0.25">
      <c r="B288" s="3"/>
      <c r="C288" s="3"/>
      <c r="D288" s="3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</row>
    <row r="289" spans="2:26" ht="15.75" customHeight="1" x14ac:dyDescent="0.25">
      <c r="B289" s="3"/>
      <c r="C289" s="3"/>
      <c r="D289" s="3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</row>
    <row r="290" spans="2:26" ht="15.75" customHeight="1" x14ac:dyDescent="0.25">
      <c r="B290" s="3"/>
      <c r="C290" s="3"/>
      <c r="D290" s="3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</row>
    <row r="291" spans="2:26" ht="15.75" customHeight="1" x14ac:dyDescent="0.25">
      <c r="B291" s="3"/>
      <c r="C291" s="3"/>
      <c r="D291" s="3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</row>
    <row r="292" spans="2:26" ht="15.75" customHeight="1" x14ac:dyDescent="0.25">
      <c r="B292" s="3"/>
      <c r="C292" s="3"/>
      <c r="D292" s="3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</row>
    <row r="293" spans="2:26" ht="15.75" customHeight="1" x14ac:dyDescent="0.25">
      <c r="B293" s="3"/>
      <c r="C293" s="3"/>
      <c r="D293" s="3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</row>
    <row r="294" spans="2:26" ht="15.75" customHeight="1" x14ac:dyDescent="0.25">
      <c r="B294" s="3"/>
      <c r="C294" s="3"/>
      <c r="D294" s="3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</row>
    <row r="295" spans="2:26" ht="15.75" customHeight="1" x14ac:dyDescent="0.25">
      <c r="B295" s="3"/>
      <c r="C295" s="3"/>
      <c r="D295" s="3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</row>
    <row r="296" spans="2:26" ht="15.75" customHeight="1" x14ac:dyDescent="0.25">
      <c r="B296" s="3"/>
      <c r="C296" s="3"/>
      <c r="D296" s="3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</row>
    <row r="297" spans="2:26" ht="15.75" customHeight="1" x14ac:dyDescent="0.25">
      <c r="B297" s="3"/>
      <c r="C297" s="3"/>
      <c r="D297" s="3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</row>
    <row r="298" spans="2:26" ht="15.75" customHeight="1" x14ac:dyDescent="0.25">
      <c r="B298" s="3"/>
      <c r="C298" s="3"/>
      <c r="D298" s="3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</row>
    <row r="299" spans="2:26" ht="15.75" customHeight="1" x14ac:dyDescent="0.25">
      <c r="B299" s="3"/>
      <c r="C299" s="3"/>
      <c r="D299" s="3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</row>
    <row r="300" spans="2:26" ht="15.75" customHeight="1" x14ac:dyDescent="0.25">
      <c r="B300" s="3"/>
      <c r="C300" s="3"/>
      <c r="D300" s="3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</row>
    <row r="301" spans="2:26" ht="15.75" customHeight="1" x14ac:dyDescent="0.25">
      <c r="B301" s="3"/>
      <c r="C301" s="3"/>
      <c r="D301" s="3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</row>
    <row r="302" spans="2:26" ht="15.75" customHeight="1" x14ac:dyDescent="0.25">
      <c r="B302" s="3"/>
      <c r="C302" s="3"/>
      <c r="D302" s="3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</row>
    <row r="303" spans="2:26" ht="15.75" customHeight="1" x14ac:dyDescent="0.25">
      <c r="B303" s="3"/>
      <c r="C303" s="3"/>
      <c r="D303" s="3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</row>
    <row r="304" spans="2:26" ht="15.75" customHeight="1" x14ac:dyDescent="0.25">
      <c r="B304" s="3"/>
      <c r="C304" s="3"/>
      <c r="D304" s="3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</row>
    <row r="305" spans="2:26" ht="15.75" customHeight="1" x14ac:dyDescent="0.25">
      <c r="B305" s="3"/>
      <c r="C305" s="3"/>
      <c r="D305" s="3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</row>
    <row r="306" spans="2:26" ht="15.75" customHeight="1" x14ac:dyDescent="0.25">
      <c r="B306" s="3"/>
      <c r="C306" s="3"/>
      <c r="D306" s="3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</row>
    <row r="307" spans="2:26" ht="15.75" customHeight="1" x14ac:dyDescent="0.25">
      <c r="B307" s="3"/>
      <c r="C307" s="3"/>
      <c r="D307" s="3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</row>
    <row r="308" spans="2:26" ht="15.75" customHeight="1" x14ac:dyDescent="0.25">
      <c r="B308" s="3"/>
      <c r="C308" s="3"/>
      <c r="D308" s="3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</row>
    <row r="309" spans="2:26" ht="15.75" customHeight="1" x14ac:dyDescent="0.25">
      <c r="B309" s="3"/>
      <c r="C309" s="3"/>
      <c r="D309" s="3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</row>
    <row r="310" spans="2:26" ht="15.75" customHeight="1" x14ac:dyDescent="0.25">
      <c r="B310" s="3"/>
      <c r="C310" s="3"/>
      <c r="D310" s="3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</row>
    <row r="311" spans="2:26" ht="15.75" customHeight="1" x14ac:dyDescent="0.25">
      <c r="B311" s="3"/>
      <c r="C311" s="3"/>
      <c r="D311" s="3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</row>
    <row r="312" spans="2:26" ht="15.75" customHeight="1" x14ac:dyDescent="0.25">
      <c r="B312" s="3"/>
      <c r="C312" s="3"/>
      <c r="D312" s="3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</row>
    <row r="313" spans="2:26" ht="15.75" customHeight="1" x14ac:dyDescent="0.25">
      <c r="B313" s="3"/>
      <c r="C313" s="3"/>
      <c r="D313" s="3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</row>
    <row r="314" spans="2:26" ht="15.75" customHeight="1" x14ac:dyDescent="0.25">
      <c r="B314" s="3"/>
      <c r="C314" s="3"/>
      <c r="D314" s="3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</row>
    <row r="315" spans="2:26" ht="15.75" customHeight="1" x14ac:dyDescent="0.25">
      <c r="B315" s="3"/>
      <c r="C315" s="3"/>
      <c r="D315" s="3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</row>
    <row r="316" spans="2:26" ht="15.75" customHeight="1" x14ac:dyDescent="0.25">
      <c r="B316" s="3"/>
      <c r="C316" s="3"/>
      <c r="D316" s="3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</row>
    <row r="317" spans="2:26" ht="15.75" customHeight="1" x14ac:dyDescent="0.25">
      <c r="B317" s="3"/>
      <c r="C317" s="3"/>
      <c r="D317" s="3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</row>
    <row r="318" spans="2:26" ht="15.75" customHeight="1" x14ac:dyDescent="0.25">
      <c r="B318" s="3"/>
      <c r="C318" s="3"/>
      <c r="D318" s="3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</row>
    <row r="319" spans="2:26" ht="15.75" customHeight="1" x14ac:dyDescent="0.25">
      <c r="B319" s="3"/>
      <c r="C319" s="3"/>
      <c r="D319" s="3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</row>
    <row r="320" spans="2:26" ht="15.75" customHeight="1" x14ac:dyDescent="0.25">
      <c r="B320" s="3"/>
      <c r="C320" s="3"/>
      <c r="D320" s="3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</row>
    <row r="321" spans="2:26" ht="15.75" customHeight="1" x14ac:dyDescent="0.25">
      <c r="B321" s="3"/>
      <c r="C321" s="3"/>
      <c r="D321" s="3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</row>
    <row r="322" spans="2:26" ht="15.75" customHeight="1" x14ac:dyDescent="0.25">
      <c r="B322" s="3"/>
      <c r="C322" s="3"/>
      <c r="D322" s="3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</row>
    <row r="323" spans="2:26" ht="15.75" customHeight="1" x14ac:dyDescent="0.25">
      <c r="B323" s="3"/>
      <c r="C323" s="3"/>
      <c r="D323" s="3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</row>
    <row r="324" spans="2:26" ht="15.75" customHeight="1" x14ac:dyDescent="0.25">
      <c r="B324" s="3"/>
      <c r="C324" s="3"/>
      <c r="D324" s="3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</row>
    <row r="325" spans="2:26" ht="15.75" customHeight="1" x14ac:dyDescent="0.25">
      <c r="B325" s="3"/>
      <c r="C325" s="3"/>
      <c r="D325" s="3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</row>
    <row r="326" spans="2:26" ht="15.75" customHeight="1" x14ac:dyDescent="0.25">
      <c r="B326" s="3"/>
      <c r="C326" s="3"/>
      <c r="D326" s="3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</row>
    <row r="327" spans="2:26" ht="15.75" customHeight="1" x14ac:dyDescent="0.25">
      <c r="B327" s="3"/>
      <c r="C327" s="3"/>
      <c r="D327" s="3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</row>
    <row r="328" spans="2:26" ht="15.75" customHeight="1" x14ac:dyDescent="0.25">
      <c r="B328" s="3"/>
      <c r="C328" s="3"/>
      <c r="D328" s="3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</row>
    <row r="329" spans="2:26" ht="15.75" customHeight="1" x14ac:dyDescent="0.25">
      <c r="B329" s="3"/>
      <c r="C329" s="3"/>
      <c r="D329" s="3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</row>
    <row r="330" spans="2:26" ht="15.75" customHeight="1" x14ac:dyDescent="0.25">
      <c r="B330" s="3"/>
      <c r="C330" s="3"/>
      <c r="D330" s="3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</row>
    <row r="331" spans="2:26" ht="15.75" customHeight="1" x14ac:dyDescent="0.25">
      <c r="B331" s="3"/>
      <c r="C331" s="3"/>
      <c r="D331" s="3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</row>
    <row r="332" spans="2:26" ht="15.75" customHeight="1" x14ac:dyDescent="0.25">
      <c r="B332" s="3"/>
      <c r="C332" s="3"/>
      <c r="D332" s="3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</row>
    <row r="333" spans="2:26" ht="15.75" customHeight="1" x14ac:dyDescent="0.25">
      <c r="B333" s="3"/>
      <c r="C333" s="3"/>
      <c r="D333" s="3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</row>
    <row r="334" spans="2:26" ht="15.75" customHeight="1" x14ac:dyDescent="0.25">
      <c r="B334" s="3"/>
      <c r="C334" s="3"/>
      <c r="D334" s="3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</row>
    <row r="335" spans="2:26" ht="15.75" customHeight="1" x14ac:dyDescent="0.25">
      <c r="B335" s="3"/>
      <c r="C335" s="3"/>
      <c r="D335" s="3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</row>
    <row r="336" spans="2:26" ht="15.75" customHeight="1" x14ac:dyDescent="0.25">
      <c r="B336" s="3"/>
      <c r="C336" s="3"/>
      <c r="D336" s="3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</row>
    <row r="337" spans="2:26" ht="15.75" customHeight="1" x14ac:dyDescent="0.25">
      <c r="B337" s="3"/>
      <c r="C337" s="3"/>
      <c r="D337" s="3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</row>
    <row r="338" spans="2:26" ht="15.75" customHeight="1" x14ac:dyDescent="0.25">
      <c r="B338" s="3"/>
      <c r="C338" s="3"/>
      <c r="D338" s="3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</row>
    <row r="339" spans="2:26" ht="15.75" customHeight="1" x14ac:dyDescent="0.25">
      <c r="B339" s="3"/>
      <c r="C339" s="3"/>
      <c r="D339" s="3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</row>
    <row r="340" spans="2:26" ht="15.75" customHeight="1" x14ac:dyDescent="0.25">
      <c r="B340" s="3"/>
      <c r="C340" s="3"/>
      <c r="D340" s="3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</row>
    <row r="341" spans="2:26" ht="15.75" customHeight="1" x14ac:dyDescent="0.25">
      <c r="B341" s="3"/>
      <c r="C341" s="3"/>
      <c r="D341" s="3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</row>
    <row r="342" spans="2:26" ht="15.75" customHeight="1" x14ac:dyDescent="0.25">
      <c r="B342" s="3"/>
      <c r="C342" s="3"/>
      <c r="D342" s="3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</row>
    <row r="343" spans="2:26" ht="15.75" customHeight="1" x14ac:dyDescent="0.25">
      <c r="B343" s="3"/>
      <c r="C343" s="3"/>
      <c r="D343" s="3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</row>
    <row r="344" spans="2:26" ht="15.75" customHeight="1" x14ac:dyDescent="0.25">
      <c r="B344" s="3"/>
      <c r="C344" s="3"/>
      <c r="D344" s="3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</row>
    <row r="345" spans="2:26" ht="15.75" customHeight="1" x14ac:dyDescent="0.25">
      <c r="B345" s="3"/>
      <c r="C345" s="3"/>
      <c r="D345" s="3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</row>
    <row r="346" spans="2:26" ht="15.75" customHeight="1" x14ac:dyDescent="0.25">
      <c r="B346" s="3"/>
      <c r="C346" s="3"/>
      <c r="D346" s="3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</row>
    <row r="347" spans="2:26" ht="15.75" customHeight="1" x14ac:dyDescent="0.25">
      <c r="B347" s="3"/>
      <c r="C347" s="3"/>
      <c r="D347" s="3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</row>
    <row r="348" spans="2:26" ht="15.75" customHeight="1" x14ac:dyDescent="0.25">
      <c r="B348" s="3"/>
      <c r="C348" s="3"/>
      <c r="D348" s="3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</row>
    <row r="349" spans="2:26" ht="15.75" customHeight="1" x14ac:dyDescent="0.25">
      <c r="B349" s="3"/>
      <c r="C349" s="3"/>
      <c r="D349" s="3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</row>
    <row r="350" spans="2:26" ht="15.75" customHeight="1" x14ac:dyDescent="0.25">
      <c r="B350" s="3"/>
      <c r="C350" s="3"/>
      <c r="D350" s="3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</row>
    <row r="351" spans="2:26" ht="15.75" customHeight="1" x14ac:dyDescent="0.25">
      <c r="B351" s="3"/>
      <c r="C351" s="3"/>
      <c r="D351" s="3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</row>
    <row r="352" spans="2:26" ht="15.75" customHeight="1" x14ac:dyDescent="0.25">
      <c r="B352" s="3"/>
      <c r="C352" s="3"/>
      <c r="D352" s="3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</row>
    <row r="353" spans="2:26" ht="15.75" customHeight="1" x14ac:dyDescent="0.25">
      <c r="B353" s="3"/>
      <c r="C353" s="3"/>
      <c r="D353" s="3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</row>
    <row r="354" spans="2:26" ht="15.75" customHeight="1" x14ac:dyDescent="0.25">
      <c r="B354" s="3"/>
      <c r="C354" s="3"/>
      <c r="D354" s="3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</row>
    <row r="355" spans="2:26" ht="15.75" customHeight="1" x14ac:dyDescent="0.25">
      <c r="B355" s="3"/>
      <c r="C355" s="3"/>
      <c r="D355" s="3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</row>
    <row r="356" spans="2:26" ht="15.75" customHeight="1" x14ac:dyDescent="0.25">
      <c r="B356" s="3"/>
      <c r="C356" s="3"/>
      <c r="D356" s="3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</row>
    <row r="357" spans="2:26" ht="15.75" customHeight="1" x14ac:dyDescent="0.25">
      <c r="B357" s="3"/>
      <c r="C357" s="3"/>
      <c r="D357" s="3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</row>
    <row r="358" spans="2:26" ht="15.75" customHeight="1" x14ac:dyDescent="0.25">
      <c r="B358" s="3"/>
      <c r="C358" s="3"/>
      <c r="D358" s="3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</row>
    <row r="359" spans="2:26" ht="15.75" customHeight="1" x14ac:dyDescent="0.25">
      <c r="B359" s="3"/>
      <c r="C359" s="3"/>
      <c r="D359" s="3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</row>
    <row r="360" spans="2:26" ht="15.75" customHeight="1" x14ac:dyDescent="0.25">
      <c r="B360" s="3"/>
      <c r="C360" s="3"/>
      <c r="D360" s="3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</row>
    <row r="361" spans="2:26" ht="15.75" customHeight="1" x14ac:dyDescent="0.25">
      <c r="B361" s="3"/>
      <c r="C361" s="3"/>
      <c r="D361" s="3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</row>
    <row r="362" spans="2:26" ht="15.75" customHeight="1" x14ac:dyDescent="0.25">
      <c r="B362" s="3"/>
      <c r="C362" s="3"/>
      <c r="D362" s="3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</row>
    <row r="363" spans="2:26" ht="15.75" customHeight="1" x14ac:dyDescent="0.25">
      <c r="B363" s="3"/>
      <c r="C363" s="3"/>
      <c r="D363" s="3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</row>
    <row r="364" spans="2:26" ht="15.75" customHeight="1" x14ac:dyDescent="0.25">
      <c r="B364" s="3"/>
      <c r="C364" s="3"/>
      <c r="D364" s="3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</row>
    <row r="365" spans="2:26" ht="15.75" customHeight="1" x14ac:dyDescent="0.25">
      <c r="B365" s="3"/>
      <c r="C365" s="3"/>
      <c r="D365" s="3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</row>
    <row r="366" spans="2:26" ht="15.75" customHeight="1" x14ac:dyDescent="0.25">
      <c r="B366" s="3"/>
      <c r="C366" s="3"/>
      <c r="D366" s="3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</row>
    <row r="367" spans="2:26" ht="15.75" customHeight="1" x14ac:dyDescent="0.25">
      <c r="B367" s="3"/>
      <c r="C367" s="3"/>
      <c r="D367" s="3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</row>
    <row r="368" spans="2:26" ht="15.75" customHeight="1" x14ac:dyDescent="0.25">
      <c r="B368" s="3"/>
      <c r="C368" s="3"/>
      <c r="D368" s="3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</row>
    <row r="369" spans="2:26" ht="15.75" customHeight="1" x14ac:dyDescent="0.25">
      <c r="B369" s="3"/>
      <c r="C369" s="3"/>
      <c r="D369" s="3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</row>
    <row r="370" spans="2:26" ht="15.75" customHeight="1" x14ac:dyDescent="0.25">
      <c r="B370" s="3"/>
      <c r="C370" s="3"/>
      <c r="D370" s="3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</row>
    <row r="371" spans="2:26" ht="15.75" customHeight="1" x14ac:dyDescent="0.25">
      <c r="B371" s="3"/>
      <c r="C371" s="3"/>
      <c r="D371" s="3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</row>
    <row r="372" spans="2:26" ht="15.75" customHeight="1" x14ac:dyDescent="0.25">
      <c r="B372" s="3"/>
      <c r="C372" s="3"/>
      <c r="D372" s="3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</row>
    <row r="373" spans="2:26" ht="15.75" customHeight="1" x14ac:dyDescent="0.25">
      <c r="B373" s="3"/>
      <c r="C373" s="3"/>
      <c r="D373" s="3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</row>
    <row r="374" spans="2:26" ht="15.75" customHeight="1" x14ac:dyDescent="0.25">
      <c r="B374" s="3"/>
      <c r="C374" s="3"/>
      <c r="D374" s="3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</row>
    <row r="375" spans="2:26" ht="15.75" customHeight="1" x14ac:dyDescent="0.25">
      <c r="B375" s="3"/>
      <c r="C375" s="3"/>
      <c r="D375" s="3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</row>
    <row r="376" spans="2:26" ht="15.75" customHeight="1" x14ac:dyDescent="0.25">
      <c r="B376" s="3"/>
      <c r="C376" s="3"/>
      <c r="D376" s="3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</row>
    <row r="377" spans="2:26" ht="15.75" customHeight="1" x14ac:dyDescent="0.25">
      <c r="B377" s="3"/>
      <c r="C377" s="3"/>
      <c r="D377" s="3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</row>
    <row r="378" spans="2:26" ht="15.75" customHeight="1" x14ac:dyDescent="0.25">
      <c r="B378" s="3"/>
      <c r="C378" s="3"/>
      <c r="D378" s="3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</row>
    <row r="379" spans="2:26" ht="15.75" customHeight="1" x14ac:dyDescent="0.25">
      <c r="B379" s="3"/>
      <c r="C379" s="3"/>
      <c r="D379" s="3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</row>
    <row r="380" spans="2:26" ht="15.75" customHeight="1" x14ac:dyDescent="0.25">
      <c r="B380" s="3"/>
      <c r="C380" s="3"/>
      <c r="D380" s="3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</row>
    <row r="381" spans="2:26" ht="15.75" customHeight="1" x14ac:dyDescent="0.25">
      <c r="B381" s="3"/>
      <c r="C381" s="3"/>
      <c r="D381" s="3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</row>
    <row r="382" spans="2:26" ht="15.75" customHeight="1" x14ac:dyDescent="0.25">
      <c r="B382" s="3"/>
      <c r="C382" s="3"/>
      <c r="D382" s="3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</row>
    <row r="383" spans="2:26" ht="15.75" customHeight="1" x14ac:dyDescent="0.25">
      <c r="B383" s="3"/>
      <c r="C383" s="3"/>
      <c r="D383" s="3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</row>
    <row r="384" spans="2:26" ht="15.75" customHeight="1" x14ac:dyDescent="0.25">
      <c r="B384" s="3"/>
      <c r="C384" s="3"/>
      <c r="D384" s="3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</row>
    <row r="385" spans="2:26" ht="15.75" customHeight="1" x14ac:dyDescent="0.25">
      <c r="B385" s="3"/>
      <c r="C385" s="3"/>
      <c r="D385" s="3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</row>
    <row r="386" spans="2:26" ht="15.75" customHeight="1" x14ac:dyDescent="0.25">
      <c r="B386" s="3"/>
      <c r="C386" s="3"/>
      <c r="D386" s="3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</row>
    <row r="387" spans="2:26" ht="15.75" customHeight="1" x14ac:dyDescent="0.25">
      <c r="B387" s="3"/>
      <c r="C387" s="3"/>
      <c r="D387" s="3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</row>
    <row r="388" spans="2:26" ht="15.75" customHeight="1" x14ac:dyDescent="0.25">
      <c r="B388" s="3"/>
      <c r="C388" s="3"/>
      <c r="D388" s="3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</row>
    <row r="389" spans="2:26" ht="15.75" customHeight="1" x14ac:dyDescent="0.25">
      <c r="B389" s="3"/>
      <c r="C389" s="3"/>
      <c r="D389" s="3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</row>
    <row r="390" spans="2:26" ht="15.75" customHeight="1" x14ac:dyDescent="0.25">
      <c r="B390" s="3"/>
      <c r="C390" s="3"/>
      <c r="D390" s="3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</row>
    <row r="391" spans="2:26" ht="15.75" customHeight="1" x14ac:dyDescent="0.25">
      <c r="B391" s="3"/>
      <c r="C391" s="3"/>
      <c r="D391" s="3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</row>
    <row r="392" spans="2:26" ht="15.75" customHeight="1" x14ac:dyDescent="0.25">
      <c r="B392" s="3"/>
      <c r="C392" s="3"/>
      <c r="D392" s="3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</row>
    <row r="393" spans="2:26" ht="15.75" customHeight="1" x14ac:dyDescent="0.25">
      <c r="B393" s="3"/>
      <c r="C393" s="3"/>
      <c r="D393" s="3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</row>
    <row r="394" spans="2:26" ht="15.75" customHeight="1" x14ac:dyDescent="0.25">
      <c r="B394" s="3"/>
      <c r="C394" s="3"/>
      <c r="D394" s="3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</row>
    <row r="395" spans="2:26" ht="15.75" customHeight="1" x14ac:dyDescent="0.25">
      <c r="B395" s="3"/>
      <c r="C395" s="3"/>
      <c r="D395" s="3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</row>
    <row r="396" spans="2:26" ht="15.75" customHeight="1" x14ac:dyDescent="0.25">
      <c r="B396" s="3"/>
      <c r="C396" s="3"/>
      <c r="D396" s="3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</row>
    <row r="397" spans="2:26" ht="15.75" customHeight="1" x14ac:dyDescent="0.25">
      <c r="B397" s="3"/>
      <c r="C397" s="3"/>
      <c r="D397" s="3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</row>
    <row r="398" spans="2:26" ht="15.75" customHeight="1" x14ac:dyDescent="0.25">
      <c r="B398" s="3"/>
      <c r="C398" s="3"/>
      <c r="D398" s="3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</row>
    <row r="399" spans="2:26" ht="15.75" customHeight="1" x14ac:dyDescent="0.25">
      <c r="B399" s="3"/>
      <c r="C399" s="3"/>
      <c r="D399" s="3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</row>
    <row r="400" spans="2:26" ht="15.75" customHeight="1" x14ac:dyDescent="0.25">
      <c r="B400" s="3"/>
      <c r="C400" s="3"/>
      <c r="D400" s="3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</row>
    <row r="401" spans="2:26" ht="15.75" customHeight="1" x14ac:dyDescent="0.25">
      <c r="B401" s="3"/>
      <c r="C401" s="3"/>
      <c r="D401" s="3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</row>
    <row r="402" spans="2:26" ht="15.75" customHeight="1" x14ac:dyDescent="0.25">
      <c r="B402" s="3"/>
      <c r="C402" s="3"/>
      <c r="D402" s="3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</row>
    <row r="403" spans="2:26" ht="15.75" customHeight="1" x14ac:dyDescent="0.25">
      <c r="B403" s="3"/>
      <c r="C403" s="3"/>
      <c r="D403" s="3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</row>
    <row r="404" spans="2:26" ht="15.75" customHeight="1" x14ac:dyDescent="0.25">
      <c r="B404" s="3"/>
      <c r="C404" s="3"/>
      <c r="D404" s="3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</row>
    <row r="405" spans="2:26" ht="15.75" customHeight="1" x14ac:dyDescent="0.25">
      <c r="B405" s="3"/>
      <c r="C405" s="3"/>
      <c r="D405" s="3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</row>
    <row r="406" spans="2:26" ht="15.75" customHeight="1" x14ac:dyDescent="0.25">
      <c r="B406" s="3"/>
      <c r="C406" s="3"/>
      <c r="D406" s="3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</row>
    <row r="407" spans="2:26" ht="15.75" customHeight="1" x14ac:dyDescent="0.25">
      <c r="B407" s="3"/>
      <c r="C407" s="3"/>
      <c r="D407" s="3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</row>
    <row r="408" spans="2:26" ht="15.75" customHeight="1" x14ac:dyDescent="0.25">
      <c r="B408" s="3"/>
      <c r="C408" s="3"/>
      <c r="D408" s="3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</row>
    <row r="409" spans="2:26" ht="15.75" customHeight="1" x14ac:dyDescent="0.25">
      <c r="B409" s="3"/>
      <c r="C409" s="3"/>
      <c r="D409" s="3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</row>
    <row r="410" spans="2:26" ht="15.75" customHeight="1" x14ac:dyDescent="0.25">
      <c r="B410" s="3"/>
      <c r="C410" s="3"/>
      <c r="D410" s="3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</row>
    <row r="411" spans="2:26" ht="15.75" customHeight="1" x14ac:dyDescent="0.25">
      <c r="B411" s="3"/>
      <c r="C411" s="3"/>
      <c r="D411" s="3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</row>
    <row r="412" spans="2:26" ht="15.75" customHeight="1" x14ac:dyDescent="0.25">
      <c r="B412" s="3"/>
      <c r="C412" s="3"/>
      <c r="D412" s="3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</row>
    <row r="413" spans="2:26" ht="15.75" customHeight="1" x14ac:dyDescent="0.25">
      <c r="B413" s="3"/>
      <c r="C413" s="3"/>
      <c r="D413" s="3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</row>
    <row r="414" spans="2:26" ht="15.75" customHeight="1" x14ac:dyDescent="0.25">
      <c r="B414" s="3"/>
      <c r="C414" s="3"/>
      <c r="D414" s="3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</row>
    <row r="415" spans="2:26" ht="15.75" customHeight="1" x14ac:dyDescent="0.25">
      <c r="B415" s="3"/>
      <c r="C415" s="3"/>
      <c r="D415" s="3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</row>
    <row r="416" spans="2:26" ht="15.75" customHeight="1" x14ac:dyDescent="0.25">
      <c r="B416" s="3"/>
      <c r="C416" s="3"/>
      <c r="D416" s="3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</row>
    <row r="417" spans="2:26" ht="15.75" customHeight="1" x14ac:dyDescent="0.25">
      <c r="B417" s="3"/>
      <c r="C417" s="3"/>
      <c r="D417" s="3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</row>
    <row r="418" spans="2:26" ht="15.75" customHeight="1" x14ac:dyDescent="0.25">
      <c r="B418" s="3"/>
      <c r="C418" s="3"/>
      <c r="D418" s="3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</row>
    <row r="419" spans="2:26" ht="15.75" customHeight="1" x14ac:dyDescent="0.25">
      <c r="B419" s="3"/>
      <c r="C419" s="3"/>
      <c r="D419" s="3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</row>
    <row r="420" spans="2:26" ht="15.75" customHeight="1" x14ac:dyDescent="0.25">
      <c r="B420" s="3"/>
      <c r="C420" s="3"/>
      <c r="D420" s="3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</row>
    <row r="421" spans="2:26" ht="15.75" customHeight="1" x14ac:dyDescent="0.25">
      <c r="B421" s="3"/>
      <c r="C421" s="3"/>
      <c r="D421" s="3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</row>
    <row r="422" spans="2:26" ht="15.75" customHeight="1" x14ac:dyDescent="0.25">
      <c r="B422" s="3"/>
      <c r="C422" s="3"/>
      <c r="D422" s="3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</row>
    <row r="423" spans="2:26" ht="15.75" customHeight="1" x14ac:dyDescent="0.25">
      <c r="B423" s="3"/>
      <c r="C423" s="3"/>
      <c r="D423" s="3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</row>
    <row r="424" spans="2:26" ht="15.75" customHeight="1" x14ac:dyDescent="0.25">
      <c r="B424" s="3"/>
      <c r="C424" s="3"/>
      <c r="D424" s="3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</row>
    <row r="425" spans="2:26" ht="15.75" customHeight="1" x14ac:dyDescent="0.25">
      <c r="B425" s="3"/>
      <c r="C425" s="3"/>
      <c r="D425" s="3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</row>
    <row r="426" spans="2:26" ht="15.75" customHeight="1" x14ac:dyDescent="0.25">
      <c r="B426" s="3"/>
      <c r="C426" s="3"/>
      <c r="D426" s="3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</row>
    <row r="427" spans="2:26" ht="15.75" customHeight="1" x14ac:dyDescent="0.25">
      <c r="B427" s="3"/>
      <c r="C427" s="3"/>
      <c r="D427" s="3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</row>
    <row r="428" spans="2:26" ht="15.75" customHeight="1" x14ac:dyDescent="0.25">
      <c r="B428" s="3"/>
      <c r="C428" s="3"/>
      <c r="D428" s="3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</row>
    <row r="429" spans="2:26" ht="15.75" customHeight="1" x14ac:dyDescent="0.25">
      <c r="B429" s="3"/>
      <c r="C429" s="3"/>
      <c r="D429" s="3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</row>
    <row r="430" spans="2:26" ht="15.75" customHeight="1" x14ac:dyDescent="0.25">
      <c r="B430" s="3"/>
      <c r="C430" s="3"/>
      <c r="D430" s="3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</row>
    <row r="431" spans="2:26" ht="15.75" customHeight="1" x14ac:dyDescent="0.25">
      <c r="B431" s="3"/>
      <c r="C431" s="3"/>
      <c r="D431" s="3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</row>
    <row r="432" spans="2:26" ht="15.75" customHeight="1" x14ac:dyDescent="0.25">
      <c r="B432" s="3"/>
      <c r="C432" s="3"/>
      <c r="D432" s="3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</row>
    <row r="433" spans="2:26" ht="15.75" customHeight="1" x14ac:dyDescent="0.25">
      <c r="B433" s="3"/>
      <c r="C433" s="3"/>
      <c r="D433" s="3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</row>
    <row r="434" spans="2:26" ht="15.75" customHeight="1" x14ac:dyDescent="0.25">
      <c r="B434" s="3"/>
      <c r="C434" s="3"/>
      <c r="D434" s="3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</row>
    <row r="435" spans="2:26" ht="15.75" customHeight="1" x14ac:dyDescent="0.25">
      <c r="B435" s="3"/>
      <c r="C435" s="3"/>
      <c r="D435" s="3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</row>
    <row r="436" spans="2:26" ht="15.75" customHeight="1" x14ac:dyDescent="0.25">
      <c r="B436" s="3"/>
      <c r="C436" s="3"/>
      <c r="D436" s="3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</row>
    <row r="437" spans="2:26" ht="15.75" customHeight="1" x14ac:dyDescent="0.25">
      <c r="B437" s="3"/>
      <c r="C437" s="3"/>
      <c r="D437" s="3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</row>
    <row r="438" spans="2:26" ht="15.75" customHeight="1" x14ac:dyDescent="0.25">
      <c r="B438" s="3"/>
      <c r="C438" s="3"/>
      <c r="D438" s="3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</row>
    <row r="439" spans="2:26" ht="15.75" customHeight="1" x14ac:dyDescent="0.25">
      <c r="B439" s="3"/>
      <c r="C439" s="3"/>
      <c r="D439" s="3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</row>
    <row r="440" spans="2:26" ht="15.75" customHeight="1" x14ac:dyDescent="0.25">
      <c r="B440" s="3"/>
      <c r="C440" s="3"/>
      <c r="D440" s="3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</row>
    <row r="441" spans="2:26" ht="15.75" customHeight="1" x14ac:dyDescent="0.25">
      <c r="B441" s="3"/>
      <c r="C441" s="3"/>
      <c r="D441" s="3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</row>
    <row r="442" spans="2:26" ht="15.75" customHeight="1" x14ac:dyDescent="0.25">
      <c r="B442" s="3"/>
      <c r="C442" s="3"/>
      <c r="D442" s="3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</row>
    <row r="443" spans="2:26" ht="15.75" customHeight="1" x14ac:dyDescent="0.25">
      <c r="B443" s="3"/>
      <c r="C443" s="3"/>
      <c r="D443" s="3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</row>
    <row r="444" spans="2:26" ht="15.75" customHeight="1" x14ac:dyDescent="0.25">
      <c r="B444" s="3"/>
      <c r="C444" s="3"/>
      <c r="D444" s="3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</row>
    <row r="445" spans="2:26" ht="15.75" customHeight="1" x14ac:dyDescent="0.25">
      <c r="B445" s="3"/>
      <c r="C445" s="3"/>
      <c r="D445" s="3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</row>
    <row r="446" spans="2:26" ht="15.75" customHeight="1" x14ac:dyDescent="0.25">
      <c r="B446" s="3"/>
      <c r="C446" s="3"/>
      <c r="D446" s="3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</row>
    <row r="447" spans="2:26" ht="15.75" customHeight="1" x14ac:dyDescent="0.25">
      <c r="B447" s="3"/>
      <c r="C447" s="3"/>
      <c r="D447" s="3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</row>
    <row r="448" spans="2:26" ht="15.75" customHeight="1" x14ac:dyDescent="0.25">
      <c r="B448" s="3"/>
      <c r="C448" s="3"/>
      <c r="D448" s="3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</row>
    <row r="449" spans="2:26" ht="15.75" customHeight="1" x14ac:dyDescent="0.25">
      <c r="B449" s="3"/>
      <c r="C449" s="3"/>
      <c r="D449" s="3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</row>
    <row r="450" spans="2:26" ht="15.75" customHeight="1" x14ac:dyDescent="0.25">
      <c r="B450" s="3"/>
      <c r="C450" s="3"/>
      <c r="D450" s="3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</row>
    <row r="451" spans="2:26" ht="15.75" customHeight="1" x14ac:dyDescent="0.25">
      <c r="B451" s="3"/>
      <c r="C451" s="3"/>
      <c r="D451" s="3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</row>
    <row r="452" spans="2:26" ht="15.75" customHeight="1" x14ac:dyDescent="0.25">
      <c r="B452" s="3"/>
      <c r="C452" s="3"/>
      <c r="D452" s="3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</row>
    <row r="453" spans="2:26" ht="15.75" customHeight="1" x14ac:dyDescent="0.25">
      <c r="B453" s="3"/>
      <c r="C453" s="3"/>
      <c r="D453" s="3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</row>
    <row r="454" spans="2:26" ht="15.75" customHeight="1" x14ac:dyDescent="0.25">
      <c r="B454" s="3"/>
      <c r="C454" s="3"/>
      <c r="D454" s="3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</row>
    <row r="455" spans="2:26" ht="15.75" customHeight="1" x14ac:dyDescent="0.25">
      <c r="B455" s="3"/>
      <c r="C455" s="3"/>
      <c r="D455" s="3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</row>
    <row r="456" spans="2:26" ht="15.75" customHeight="1" x14ac:dyDescent="0.25">
      <c r="B456" s="3"/>
      <c r="C456" s="3"/>
      <c r="D456" s="3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</row>
    <row r="457" spans="2:26" ht="15.75" customHeight="1" x14ac:dyDescent="0.25">
      <c r="B457" s="3"/>
      <c r="C457" s="3"/>
      <c r="D457" s="3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</row>
    <row r="458" spans="2:26" ht="15.75" customHeight="1" x14ac:dyDescent="0.25">
      <c r="B458" s="3"/>
      <c r="C458" s="3"/>
      <c r="D458" s="3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</row>
    <row r="459" spans="2:26" ht="15.75" customHeight="1" x14ac:dyDescent="0.25">
      <c r="B459" s="3"/>
      <c r="C459" s="3"/>
      <c r="D459" s="3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</row>
    <row r="460" spans="2:26" ht="15.75" customHeight="1" x14ac:dyDescent="0.25">
      <c r="B460" s="3"/>
      <c r="C460" s="3"/>
      <c r="D460" s="3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</row>
    <row r="461" spans="2:26" ht="15.75" customHeight="1" x14ac:dyDescent="0.25">
      <c r="B461" s="3"/>
      <c r="C461" s="3"/>
      <c r="D461" s="3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</row>
    <row r="462" spans="2:26" ht="15.75" customHeight="1" x14ac:dyDescent="0.25">
      <c r="B462" s="3"/>
      <c r="C462" s="3"/>
      <c r="D462" s="3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</row>
    <row r="463" spans="2:26" ht="15.75" customHeight="1" x14ac:dyDescent="0.25">
      <c r="B463" s="3"/>
      <c r="C463" s="3"/>
      <c r="D463" s="3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</row>
    <row r="464" spans="2:26" ht="15.75" customHeight="1" x14ac:dyDescent="0.25">
      <c r="B464" s="3"/>
      <c r="C464" s="3"/>
      <c r="D464" s="3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</row>
    <row r="465" spans="2:26" ht="15.75" customHeight="1" x14ac:dyDescent="0.25">
      <c r="B465" s="3"/>
      <c r="C465" s="3"/>
      <c r="D465" s="3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</row>
    <row r="466" spans="2:26" ht="15.75" customHeight="1" x14ac:dyDescent="0.25">
      <c r="B466" s="3"/>
      <c r="C466" s="3"/>
      <c r="D466" s="3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</row>
    <row r="467" spans="2:26" ht="15.75" customHeight="1" x14ac:dyDescent="0.25">
      <c r="B467" s="3"/>
      <c r="C467" s="3"/>
      <c r="D467" s="3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</row>
    <row r="468" spans="2:26" ht="15.75" customHeight="1" x14ac:dyDescent="0.25">
      <c r="B468" s="3"/>
      <c r="C468" s="3"/>
      <c r="D468" s="3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</row>
    <row r="469" spans="2:26" ht="15.75" customHeight="1" x14ac:dyDescent="0.25">
      <c r="B469" s="3"/>
      <c r="C469" s="3"/>
      <c r="D469" s="3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</row>
    <row r="470" spans="2:26" ht="15.75" customHeight="1" x14ac:dyDescent="0.25">
      <c r="B470" s="3"/>
      <c r="C470" s="3"/>
      <c r="D470" s="3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</row>
    <row r="471" spans="2:26" ht="15.75" customHeight="1" x14ac:dyDescent="0.25">
      <c r="B471" s="3"/>
      <c r="C471" s="3"/>
      <c r="D471" s="3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</row>
    <row r="472" spans="2:26" ht="15.75" customHeight="1" x14ac:dyDescent="0.25">
      <c r="B472" s="3"/>
      <c r="C472" s="3"/>
      <c r="D472" s="3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</row>
    <row r="473" spans="2:26" ht="15.75" customHeight="1" x14ac:dyDescent="0.25">
      <c r="B473" s="3"/>
      <c r="C473" s="3"/>
      <c r="D473" s="3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</row>
    <row r="474" spans="2:26" ht="15.75" customHeight="1" x14ac:dyDescent="0.25">
      <c r="B474" s="3"/>
      <c r="C474" s="3"/>
      <c r="D474" s="3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</row>
    <row r="475" spans="2:26" ht="15.75" customHeight="1" x14ac:dyDescent="0.25">
      <c r="B475" s="3"/>
      <c r="C475" s="3"/>
      <c r="D475" s="3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</row>
    <row r="476" spans="2:26" ht="15.75" customHeight="1" x14ac:dyDescent="0.25">
      <c r="B476" s="3"/>
      <c r="C476" s="3"/>
      <c r="D476" s="3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</row>
    <row r="477" spans="2:26" ht="15.75" customHeight="1" x14ac:dyDescent="0.25">
      <c r="B477" s="3"/>
      <c r="C477" s="3"/>
      <c r="D477" s="3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</row>
    <row r="478" spans="2:26" ht="15.75" customHeight="1" x14ac:dyDescent="0.25">
      <c r="B478" s="3"/>
      <c r="C478" s="3"/>
      <c r="D478" s="3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</row>
    <row r="479" spans="2:26" ht="15.75" customHeight="1" x14ac:dyDescent="0.25">
      <c r="B479" s="3"/>
      <c r="C479" s="3"/>
      <c r="D479" s="3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</row>
    <row r="480" spans="2:26" ht="15.75" customHeight="1" x14ac:dyDescent="0.25">
      <c r="B480" s="3"/>
      <c r="C480" s="3"/>
      <c r="D480" s="3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</row>
    <row r="481" spans="2:26" ht="15.75" customHeight="1" x14ac:dyDescent="0.25">
      <c r="B481" s="3"/>
      <c r="C481" s="3"/>
      <c r="D481" s="3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</row>
    <row r="482" spans="2:26" ht="15.75" customHeight="1" x14ac:dyDescent="0.25">
      <c r="B482" s="3"/>
      <c r="C482" s="3"/>
      <c r="D482" s="3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</row>
    <row r="483" spans="2:26" ht="15.75" customHeight="1" x14ac:dyDescent="0.25">
      <c r="B483" s="3"/>
      <c r="C483" s="3"/>
      <c r="D483" s="3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</row>
    <row r="484" spans="2:26" ht="15.75" customHeight="1" x14ac:dyDescent="0.25">
      <c r="B484" s="3"/>
      <c r="C484" s="3"/>
      <c r="D484" s="3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</row>
    <row r="485" spans="2:26" ht="15.75" customHeight="1" x14ac:dyDescent="0.25">
      <c r="B485" s="3"/>
      <c r="C485" s="3"/>
      <c r="D485" s="3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</row>
    <row r="486" spans="2:26" ht="15.75" customHeight="1" x14ac:dyDescent="0.25">
      <c r="B486" s="3"/>
      <c r="C486" s="3"/>
      <c r="D486" s="3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</row>
    <row r="487" spans="2:26" ht="15.75" customHeight="1" x14ac:dyDescent="0.25">
      <c r="B487" s="3"/>
      <c r="C487" s="3"/>
      <c r="D487" s="3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</row>
    <row r="488" spans="2:26" ht="15.75" customHeight="1" x14ac:dyDescent="0.25">
      <c r="B488" s="3"/>
      <c r="C488" s="3"/>
      <c r="D488" s="3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</row>
    <row r="489" spans="2:26" ht="15.75" customHeight="1" x14ac:dyDescent="0.25">
      <c r="B489" s="3"/>
      <c r="C489" s="3"/>
      <c r="D489" s="3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</row>
    <row r="490" spans="2:26" ht="15.75" customHeight="1" x14ac:dyDescent="0.25">
      <c r="B490" s="3"/>
      <c r="C490" s="3"/>
      <c r="D490" s="3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</row>
    <row r="491" spans="2:26" ht="15.75" customHeight="1" x14ac:dyDescent="0.25">
      <c r="B491" s="3"/>
      <c r="C491" s="3"/>
      <c r="D491" s="3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</row>
    <row r="492" spans="2:26" ht="15.75" customHeight="1" x14ac:dyDescent="0.25">
      <c r="B492" s="3"/>
      <c r="C492" s="3"/>
      <c r="D492" s="3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</row>
    <row r="493" spans="2:26" ht="15.75" customHeight="1" x14ac:dyDescent="0.25">
      <c r="B493" s="3"/>
      <c r="C493" s="3"/>
      <c r="D493" s="3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</row>
    <row r="494" spans="2:26" ht="15.75" customHeight="1" x14ac:dyDescent="0.25">
      <c r="B494" s="3"/>
      <c r="C494" s="3"/>
      <c r="D494" s="3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</row>
    <row r="495" spans="2:26" ht="15.75" customHeight="1" x14ac:dyDescent="0.25">
      <c r="B495" s="3"/>
      <c r="C495" s="3"/>
      <c r="D495" s="3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</row>
    <row r="496" spans="2:26" ht="15.75" customHeight="1" x14ac:dyDescent="0.25">
      <c r="B496" s="3"/>
      <c r="C496" s="3"/>
      <c r="D496" s="3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</row>
    <row r="497" spans="2:26" ht="15.75" customHeight="1" x14ac:dyDescent="0.25">
      <c r="B497" s="3"/>
      <c r="C497" s="3"/>
      <c r="D497" s="3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</row>
    <row r="498" spans="2:26" ht="15.75" customHeight="1" x14ac:dyDescent="0.25">
      <c r="B498" s="3"/>
      <c r="C498" s="3"/>
      <c r="D498" s="3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</row>
    <row r="499" spans="2:26" ht="15.75" customHeight="1" x14ac:dyDescent="0.25">
      <c r="B499" s="3"/>
      <c r="C499" s="3"/>
      <c r="D499" s="3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</row>
    <row r="500" spans="2:26" ht="15.75" customHeight="1" x14ac:dyDescent="0.25">
      <c r="B500" s="3"/>
      <c r="C500" s="3"/>
      <c r="D500" s="3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</row>
    <row r="501" spans="2:26" ht="15.75" customHeight="1" x14ac:dyDescent="0.25">
      <c r="B501" s="3"/>
      <c r="C501" s="3"/>
      <c r="D501" s="3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</row>
    <row r="502" spans="2:26" ht="15.75" customHeight="1" x14ac:dyDescent="0.25">
      <c r="B502" s="3"/>
      <c r="C502" s="3"/>
      <c r="D502" s="3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</row>
    <row r="503" spans="2:26" ht="15.75" customHeight="1" x14ac:dyDescent="0.25">
      <c r="B503" s="3"/>
      <c r="C503" s="3"/>
      <c r="D503" s="3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</row>
    <row r="504" spans="2:26" ht="15.75" customHeight="1" x14ac:dyDescent="0.25">
      <c r="B504" s="3"/>
      <c r="C504" s="3"/>
      <c r="D504" s="3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</row>
    <row r="505" spans="2:26" ht="15.75" customHeight="1" x14ac:dyDescent="0.25">
      <c r="B505" s="3"/>
      <c r="C505" s="3"/>
      <c r="D505" s="3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</row>
    <row r="506" spans="2:26" ht="15.75" customHeight="1" x14ac:dyDescent="0.25">
      <c r="B506" s="3"/>
      <c r="C506" s="3"/>
      <c r="D506" s="3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</row>
    <row r="507" spans="2:26" ht="15.75" customHeight="1" x14ac:dyDescent="0.25">
      <c r="B507" s="3"/>
      <c r="C507" s="3"/>
      <c r="D507" s="3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</row>
    <row r="508" spans="2:26" ht="15.75" customHeight="1" x14ac:dyDescent="0.25">
      <c r="B508" s="3"/>
      <c r="C508" s="3"/>
      <c r="D508" s="3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</row>
    <row r="509" spans="2:26" ht="15.75" customHeight="1" x14ac:dyDescent="0.25">
      <c r="B509" s="3"/>
      <c r="C509" s="3"/>
      <c r="D509" s="3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</row>
    <row r="510" spans="2:26" ht="15.75" customHeight="1" x14ac:dyDescent="0.25">
      <c r="B510" s="3"/>
      <c r="C510" s="3"/>
      <c r="D510" s="3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</row>
    <row r="511" spans="2:26" ht="15.75" customHeight="1" x14ac:dyDescent="0.25">
      <c r="B511" s="3"/>
      <c r="C511" s="3"/>
      <c r="D511" s="3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</row>
    <row r="512" spans="2:26" ht="15.75" customHeight="1" x14ac:dyDescent="0.25">
      <c r="B512" s="3"/>
      <c r="C512" s="3"/>
      <c r="D512" s="3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</row>
    <row r="513" spans="2:26" ht="15.75" customHeight="1" x14ac:dyDescent="0.25">
      <c r="B513" s="3"/>
      <c r="C513" s="3"/>
      <c r="D513" s="3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</row>
    <row r="514" spans="2:26" ht="15.75" customHeight="1" x14ac:dyDescent="0.25">
      <c r="B514" s="3"/>
      <c r="C514" s="3"/>
      <c r="D514" s="3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</row>
    <row r="515" spans="2:26" ht="15.75" customHeight="1" x14ac:dyDescent="0.25">
      <c r="B515" s="3"/>
      <c r="C515" s="3"/>
      <c r="D515" s="3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</row>
    <row r="516" spans="2:26" ht="15.75" customHeight="1" x14ac:dyDescent="0.25">
      <c r="B516" s="3"/>
      <c r="C516" s="3"/>
      <c r="D516" s="3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</row>
    <row r="517" spans="2:26" ht="15.75" customHeight="1" x14ac:dyDescent="0.25">
      <c r="B517" s="3"/>
      <c r="C517" s="3"/>
      <c r="D517" s="3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</row>
    <row r="518" spans="2:26" ht="15.75" customHeight="1" x14ac:dyDescent="0.25">
      <c r="B518" s="3"/>
      <c r="C518" s="3"/>
      <c r="D518" s="3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</row>
    <row r="519" spans="2:26" ht="15.75" customHeight="1" x14ac:dyDescent="0.25">
      <c r="B519" s="3"/>
      <c r="C519" s="3"/>
      <c r="D519" s="3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</row>
    <row r="520" spans="2:26" ht="15.75" customHeight="1" x14ac:dyDescent="0.25">
      <c r="B520" s="3"/>
      <c r="C520" s="3"/>
      <c r="D520" s="3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</row>
    <row r="521" spans="2:26" ht="15.75" customHeight="1" x14ac:dyDescent="0.25">
      <c r="B521" s="3"/>
      <c r="C521" s="3"/>
      <c r="D521" s="3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</row>
    <row r="522" spans="2:26" ht="15.75" customHeight="1" x14ac:dyDescent="0.25">
      <c r="B522" s="3"/>
      <c r="C522" s="3"/>
      <c r="D522" s="3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</row>
    <row r="523" spans="2:26" ht="15.75" customHeight="1" x14ac:dyDescent="0.25">
      <c r="B523" s="3"/>
      <c r="C523" s="3"/>
      <c r="D523" s="3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</row>
    <row r="524" spans="2:26" ht="15.75" customHeight="1" x14ac:dyDescent="0.25">
      <c r="B524" s="3"/>
      <c r="C524" s="3"/>
      <c r="D524" s="3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</row>
    <row r="525" spans="2:26" ht="15.75" customHeight="1" x14ac:dyDescent="0.25">
      <c r="B525" s="3"/>
      <c r="C525" s="3"/>
      <c r="D525" s="3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</row>
    <row r="526" spans="2:26" ht="15.75" customHeight="1" x14ac:dyDescent="0.25">
      <c r="B526" s="3"/>
      <c r="C526" s="3"/>
      <c r="D526" s="3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</row>
    <row r="527" spans="2:26" ht="15.75" customHeight="1" x14ac:dyDescent="0.25">
      <c r="B527" s="3"/>
      <c r="C527" s="3"/>
      <c r="D527" s="3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</row>
    <row r="528" spans="2:26" ht="15.75" customHeight="1" x14ac:dyDescent="0.25">
      <c r="B528" s="3"/>
      <c r="C528" s="3"/>
      <c r="D528" s="3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</row>
    <row r="529" spans="2:26" ht="15.75" customHeight="1" x14ac:dyDescent="0.25">
      <c r="B529" s="3"/>
      <c r="C529" s="3"/>
      <c r="D529" s="3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</row>
    <row r="530" spans="2:26" ht="15.75" customHeight="1" x14ac:dyDescent="0.25">
      <c r="B530" s="3"/>
      <c r="C530" s="3"/>
      <c r="D530" s="3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</row>
    <row r="531" spans="2:26" ht="15.75" customHeight="1" x14ac:dyDescent="0.25">
      <c r="B531" s="3"/>
      <c r="C531" s="3"/>
      <c r="D531" s="3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</row>
    <row r="532" spans="2:26" ht="15.75" customHeight="1" x14ac:dyDescent="0.25">
      <c r="B532" s="3"/>
      <c r="C532" s="3"/>
      <c r="D532" s="3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</row>
    <row r="533" spans="2:26" ht="15.75" customHeight="1" x14ac:dyDescent="0.25">
      <c r="B533" s="3"/>
      <c r="C533" s="3"/>
      <c r="D533" s="3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</row>
    <row r="534" spans="2:26" ht="15.75" customHeight="1" x14ac:dyDescent="0.25">
      <c r="B534" s="3"/>
      <c r="C534" s="3"/>
      <c r="D534" s="3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</row>
    <row r="535" spans="2:26" ht="15.75" customHeight="1" x14ac:dyDescent="0.25">
      <c r="B535" s="3"/>
      <c r="C535" s="3"/>
      <c r="D535" s="3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</row>
    <row r="536" spans="2:26" ht="15.75" customHeight="1" x14ac:dyDescent="0.25">
      <c r="B536" s="3"/>
      <c r="C536" s="3"/>
      <c r="D536" s="3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</row>
    <row r="537" spans="2:26" ht="15.75" customHeight="1" x14ac:dyDescent="0.25">
      <c r="B537" s="3"/>
      <c r="C537" s="3"/>
      <c r="D537" s="3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</row>
    <row r="538" spans="2:26" ht="15.75" customHeight="1" x14ac:dyDescent="0.25">
      <c r="B538" s="3"/>
      <c r="C538" s="3"/>
      <c r="D538" s="3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</row>
    <row r="539" spans="2:26" ht="15.75" customHeight="1" x14ac:dyDescent="0.25">
      <c r="B539" s="3"/>
      <c r="C539" s="3"/>
      <c r="D539" s="3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</row>
    <row r="540" spans="2:26" ht="15.75" customHeight="1" x14ac:dyDescent="0.25">
      <c r="B540" s="3"/>
      <c r="C540" s="3"/>
      <c r="D540" s="3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</row>
    <row r="541" spans="2:26" ht="15.75" customHeight="1" x14ac:dyDescent="0.25">
      <c r="B541" s="3"/>
      <c r="C541" s="3"/>
      <c r="D541" s="3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</row>
    <row r="542" spans="2:26" ht="15.75" customHeight="1" x14ac:dyDescent="0.25">
      <c r="B542" s="3"/>
      <c r="C542" s="3"/>
      <c r="D542" s="3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</row>
    <row r="543" spans="2:26" ht="15.75" customHeight="1" x14ac:dyDescent="0.25">
      <c r="B543" s="3"/>
      <c r="C543" s="3"/>
      <c r="D543" s="3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</row>
    <row r="544" spans="2:26" ht="15.75" customHeight="1" x14ac:dyDescent="0.25">
      <c r="B544" s="3"/>
      <c r="C544" s="3"/>
      <c r="D544" s="3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</row>
    <row r="545" spans="2:26" ht="15.75" customHeight="1" x14ac:dyDescent="0.25">
      <c r="B545" s="3"/>
      <c r="C545" s="3"/>
      <c r="D545" s="3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</row>
    <row r="546" spans="2:26" ht="15.75" customHeight="1" x14ac:dyDescent="0.25">
      <c r="B546" s="3"/>
      <c r="C546" s="3"/>
      <c r="D546" s="3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</row>
    <row r="547" spans="2:26" ht="15.75" customHeight="1" x14ac:dyDescent="0.25">
      <c r="B547" s="3"/>
      <c r="C547" s="3"/>
      <c r="D547" s="3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</row>
    <row r="548" spans="2:26" ht="15.75" customHeight="1" x14ac:dyDescent="0.25">
      <c r="B548" s="3"/>
      <c r="C548" s="3"/>
      <c r="D548" s="3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</row>
    <row r="549" spans="2:26" ht="15.75" customHeight="1" x14ac:dyDescent="0.25">
      <c r="B549" s="3"/>
      <c r="C549" s="3"/>
      <c r="D549" s="3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</row>
    <row r="550" spans="2:26" ht="15.75" customHeight="1" x14ac:dyDescent="0.25">
      <c r="B550" s="3"/>
      <c r="C550" s="3"/>
      <c r="D550" s="3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</row>
    <row r="551" spans="2:26" ht="15.75" customHeight="1" x14ac:dyDescent="0.25">
      <c r="B551" s="3"/>
      <c r="C551" s="3"/>
      <c r="D551" s="3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</row>
    <row r="552" spans="2:26" ht="15.75" customHeight="1" x14ac:dyDescent="0.25">
      <c r="B552" s="3"/>
      <c r="C552" s="3"/>
      <c r="D552" s="3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</row>
    <row r="553" spans="2:26" ht="15.75" customHeight="1" x14ac:dyDescent="0.25">
      <c r="B553" s="3"/>
      <c r="C553" s="3"/>
      <c r="D553" s="3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</row>
    <row r="554" spans="2:26" ht="15.75" customHeight="1" x14ac:dyDescent="0.25">
      <c r="B554" s="3"/>
      <c r="C554" s="3"/>
      <c r="D554" s="3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</row>
    <row r="555" spans="2:26" ht="15.75" customHeight="1" x14ac:dyDescent="0.25">
      <c r="B555" s="3"/>
      <c r="C555" s="3"/>
      <c r="D555" s="3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</row>
    <row r="556" spans="2:26" ht="15.75" customHeight="1" x14ac:dyDescent="0.25">
      <c r="B556" s="3"/>
      <c r="C556" s="3"/>
      <c r="D556" s="3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</row>
    <row r="557" spans="2:26" ht="15.75" customHeight="1" x14ac:dyDescent="0.25">
      <c r="B557" s="3"/>
      <c r="C557" s="3"/>
      <c r="D557" s="3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</row>
    <row r="558" spans="2:26" ht="15.75" customHeight="1" x14ac:dyDescent="0.25">
      <c r="B558" s="3"/>
      <c r="C558" s="3"/>
      <c r="D558" s="3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</row>
    <row r="559" spans="2:26" ht="15.75" customHeight="1" x14ac:dyDescent="0.25">
      <c r="B559" s="3"/>
      <c r="C559" s="3"/>
      <c r="D559" s="3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</row>
    <row r="560" spans="2:26" ht="15.75" customHeight="1" x14ac:dyDescent="0.25">
      <c r="B560" s="3"/>
      <c r="C560" s="3"/>
      <c r="D560" s="3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</row>
    <row r="561" spans="2:26" ht="15.75" customHeight="1" x14ac:dyDescent="0.25">
      <c r="B561" s="3"/>
      <c r="C561" s="3"/>
      <c r="D561" s="3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</row>
    <row r="562" spans="2:26" ht="15.75" customHeight="1" x14ac:dyDescent="0.25">
      <c r="B562" s="3"/>
      <c r="C562" s="3"/>
      <c r="D562" s="3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</row>
    <row r="563" spans="2:26" ht="15.75" customHeight="1" x14ac:dyDescent="0.25">
      <c r="B563" s="3"/>
      <c r="C563" s="3"/>
      <c r="D563" s="3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</row>
    <row r="564" spans="2:26" ht="15.75" customHeight="1" x14ac:dyDescent="0.25">
      <c r="B564" s="3"/>
      <c r="C564" s="3"/>
      <c r="D564" s="3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</row>
    <row r="565" spans="2:26" ht="15.75" customHeight="1" x14ac:dyDescent="0.25">
      <c r="B565" s="3"/>
      <c r="C565" s="3"/>
      <c r="D565" s="3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</row>
    <row r="566" spans="2:26" ht="15.75" customHeight="1" x14ac:dyDescent="0.25">
      <c r="B566" s="3"/>
      <c r="C566" s="3"/>
      <c r="D566" s="3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</row>
    <row r="567" spans="2:26" ht="15.75" customHeight="1" x14ac:dyDescent="0.25">
      <c r="B567" s="3"/>
      <c r="C567" s="3"/>
      <c r="D567" s="3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</row>
    <row r="568" spans="2:26" ht="15.75" customHeight="1" x14ac:dyDescent="0.25">
      <c r="B568" s="3"/>
      <c r="C568" s="3"/>
      <c r="D568" s="3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</row>
    <row r="569" spans="2:26" ht="15.75" customHeight="1" x14ac:dyDescent="0.25">
      <c r="B569" s="3"/>
      <c r="C569" s="3"/>
      <c r="D569" s="3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</row>
    <row r="570" spans="2:26" ht="15.75" customHeight="1" x14ac:dyDescent="0.25">
      <c r="B570" s="3"/>
      <c r="C570" s="3"/>
      <c r="D570" s="3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</row>
    <row r="571" spans="2:26" ht="15.75" customHeight="1" x14ac:dyDescent="0.25">
      <c r="B571" s="3"/>
      <c r="C571" s="3"/>
      <c r="D571" s="3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</row>
    <row r="572" spans="2:26" ht="15.75" customHeight="1" x14ac:dyDescent="0.25">
      <c r="B572" s="3"/>
      <c r="C572" s="3"/>
      <c r="D572" s="3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</row>
    <row r="573" spans="2:26" ht="15.75" customHeight="1" x14ac:dyDescent="0.25">
      <c r="B573" s="3"/>
      <c r="C573" s="3"/>
      <c r="D573" s="3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</row>
    <row r="574" spans="2:26" ht="15.75" customHeight="1" x14ac:dyDescent="0.25">
      <c r="B574" s="3"/>
      <c r="C574" s="3"/>
      <c r="D574" s="3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</row>
    <row r="575" spans="2:26" ht="15.75" customHeight="1" x14ac:dyDescent="0.25">
      <c r="B575" s="3"/>
      <c r="C575" s="3"/>
      <c r="D575" s="3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</row>
    <row r="576" spans="2:26" ht="15.75" customHeight="1" x14ac:dyDescent="0.25">
      <c r="B576" s="3"/>
      <c r="C576" s="3"/>
      <c r="D576" s="3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</row>
    <row r="577" spans="2:26" ht="15.75" customHeight="1" x14ac:dyDescent="0.25">
      <c r="B577" s="3"/>
      <c r="C577" s="3"/>
      <c r="D577" s="3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</row>
    <row r="578" spans="2:26" ht="15.75" customHeight="1" x14ac:dyDescent="0.25">
      <c r="B578" s="3"/>
      <c r="C578" s="3"/>
      <c r="D578" s="3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</row>
    <row r="579" spans="2:26" ht="15.75" customHeight="1" x14ac:dyDescent="0.25">
      <c r="B579" s="3"/>
      <c r="C579" s="3"/>
      <c r="D579" s="3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</row>
    <row r="580" spans="2:26" ht="15.75" customHeight="1" x14ac:dyDescent="0.25">
      <c r="B580" s="3"/>
      <c r="C580" s="3"/>
      <c r="D580" s="3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</row>
    <row r="581" spans="2:26" ht="15.75" customHeight="1" x14ac:dyDescent="0.25">
      <c r="B581" s="3"/>
      <c r="C581" s="3"/>
      <c r="D581" s="3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</row>
    <row r="582" spans="2:26" ht="15.75" customHeight="1" x14ac:dyDescent="0.25">
      <c r="B582" s="3"/>
      <c r="C582" s="3"/>
      <c r="D582" s="3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</row>
    <row r="583" spans="2:26" ht="15.75" customHeight="1" x14ac:dyDescent="0.25">
      <c r="B583" s="3"/>
      <c r="C583" s="3"/>
      <c r="D583" s="3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</row>
    <row r="584" spans="2:26" ht="15.75" customHeight="1" x14ac:dyDescent="0.25">
      <c r="B584" s="3"/>
      <c r="C584" s="3"/>
      <c r="D584" s="3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</row>
    <row r="585" spans="2:26" ht="15.75" customHeight="1" x14ac:dyDescent="0.25">
      <c r="B585" s="3"/>
      <c r="C585" s="3"/>
      <c r="D585" s="3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</row>
    <row r="586" spans="2:26" ht="15.75" customHeight="1" x14ac:dyDescent="0.25">
      <c r="B586" s="3"/>
      <c r="C586" s="3"/>
      <c r="D586" s="3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</row>
    <row r="587" spans="2:26" ht="15.75" customHeight="1" x14ac:dyDescent="0.25">
      <c r="B587" s="3"/>
      <c r="C587" s="3"/>
      <c r="D587" s="3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</row>
    <row r="588" spans="2:26" ht="15.75" customHeight="1" x14ac:dyDescent="0.25">
      <c r="B588" s="3"/>
      <c r="C588" s="3"/>
      <c r="D588" s="3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</row>
    <row r="589" spans="2:26" ht="15.75" customHeight="1" x14ac:dyDescent="0.25">
      <c r="B589" s="3"/>
      <c r="C589" s="3"/>
      <c r="D589" s="3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</row>
    <row r="590" spans="2:26" ht="15.75" customHeight="1" x14ac:dyDescent="0.25">
      <c r="B590" s="3"/>
      <c r="C590" s="3"/>
      <c r="D590" s="3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</row>
    <row r="591" spans="2:26" ht="15.75" customHeight="1" x14ac:dyDescent="0.25">
      <c r="B591" s="3"/>
      <c r="C591" s="3"/>
      <c r="D591" s="3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</row>
    <row r="592" spans="2:26" ht="15.75" customHeight="1" x14ac:dyDescent="0.25">
      <c r="B592" s="3"/>
      <c r="C592" s="3"/>
      <c r="D592" s="3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</row>
    <row r="593" spans="2:26" ht="15.75" customHeight="1" x14ac:dyDescent="0.25">
      <c r="B593" s="3"/>
      <c r="C593" s="3"/>
      <c r="D593" s="3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</row>
    <row r="594" spans="2:26" ht="15.75" customHeight="1" x14ac:dyDescent="0.25">
      <c r="B594" s="3"/>
      <c r="C594" s="3"/>
      <c r="D594" s="3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</row>
    <row r="595" spans="2:26" ht="15.75" customHeight="1" x14ac:dyDescent="0.25">
      <c r="B595" s="3"/>
      <c r="C595" s="3"/>
      <c r="D595" s="3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</row>
    <row r="596" spans="2:26" ht="15.75" customHeight="1" x14ac:dyDescent="0.25">
      <c r="B596" s="3"/>
      <c r="C596" s="3"/>
      <c r="D596" s="3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</row>
    <row r="597" spans="2:26" ht="15.75" customHeight="1" x14ac:dyDescent="0.25">
      <c r="B597" s="3"/>
      <c r="C597" s="3"/>
      <c r="D597" s="3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</row>
    <row r="598" spans="2:26" ht="15.75" customHeight="1" x14ac:dyDescent="0.25">
      <c r="B598" s="3"/>
      <c r="C598" s="3"/>
      <c r="D598" s="3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</row>
    <row r="599" spans="2:26" ht="15.75" customHeight="1" x14ac:dyDescent="0.25">
      <c r="B599" s="3"/>
      <c r="C599" s="3"/>
      <c r="D599" s="3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</row>
    <row r="600" spans="2:26" ht="15.75" customHeight="1" x14ac:dyDescent="0.25">
      <c r="B600" s="3"/>
      <c r="C600" s="3"/>
      <c r="D600" s="3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</row>
    <row r="601" spans="2:26" ht="15.75" customHeight="1" x14ac:dyDescent="0.25">
      <c r="B601" s="3"/>
      <c r="C601" s="3"/>
      <c r="D601" s="3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</row>
    <row r="602" spans="2:26" ht="15.75" customHeight="1" x14ac:dyDescent="0.25">
      <c r="B602" s="3"/>
      <c r="C602" s="3"/>
      <c r="D602" s="3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</row>
    <row r="603" spans="2:26" ht="15.75" customHeight="1" x14ac:dyDescent="0.25">
      <c r="B603" s="3"/>
      <c r="C603" s="3"/>
      <c r="D603" s="3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</row>
    <row r="604" spans="2:26" ht="15.75" customHeight="1" x14ac:dyDescent="0.25">
      <c r="B604" s="3"/>
      <c r="C604" s="3"/>
      <c r="D604" s="3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</row>
    <row r="605" spans="2:26" ht="15.75" customHeight="1" x14ac:dyDescent="0.25">
      <c r="B605" s="3"/>
      <c r="C605" s="3"/>
      <c r="D605" s="3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</row>
    <row r="606" spans="2:26" ht="15.75" customHeight="1" x14ac:dyDescent="0.25">
      <c r="B606" s="3"/>
      <c r="C606" s="3"/>
      <c r="D606" s="3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</row>
    <row r="607" spans="2:26" ht="15.75" customHeight="1" x14ac:dyDescent="0.25">
      <c r="B607" s="3"/>
      <c r="C607" s="3"/>
      <c r="D607" s="3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</row>
    <row r="608" spans="2:26" ht="15.75" customHeight="1" x14ac:dyDescent="0.25">
      <c r="B608" s="3"/>
      <c r="C608" s="3"/>
      <c r="D608" s="3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</row>
    <row r="609" spans="2:26" ht="15.75" customHeight="1" x14ac:dyDescent="0.25">
      <c r="B609" s="3"/>
      <c r="C609" s="3"/>
      <c r="D609" s="3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</row>
    <row r="610" spans="2:26" ht="15.75" customHeight="1" x14ac:dyDescent="0.25">
      <c r="B610" s="3"/>
      <c r="C610" s="3"/>
      <c r="D610" s="3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</row>
    <row r="611" spans="2:26" ht="15.75" customHeight="1" x14ac:dyDescent="0.25">
      <c r="B611" s="3"/>
      <c r="C611" s="3"/>
      <c r="D611" s="3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</row>
    <row r="612" spans="2:26" ht="15.75" customHeight="1" x14ac:dyDescent="0.25">
      <c r="B612" s="3"/>
      <c r="C612" s="3"/>
      <c r="D612" s="3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</row>
    <row r="613" spans="2:26" ht="15.75" customHeight="1" x14ac:dyDescent="0.25">
      <c r="B613" s="3"/>
      <c r="C613" s="3"/>
      <c r="D613" s="3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</row>
    <row r="614" spans="2:26" ht="15.75" customHeight="1" x14ac:dyDescent="0.25">
      <c r="B614" s="3"/>
      <c r="C614" s="3"/>
      <c r="D614" s="3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</row>
    <row r="615" spans="2:26" ht="15.75" customHeight="1" x14ac:dyDescent="0.25">
      <c r="B615" s="3"/>
      <c r="C615" s="3"/>
      <c r="D615" s="3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</row>
    <row r="616" spans="2:26" ht="15.75" customHeight="1" x14ac:dyDescent="0.25">
      <c r="B616" s="3"/>
      <c r="C616" s="3"/>
      <c r="D616" s="3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</row>
    <row r="617" spans="2:26" ht="15.75" customHeight="1" x14ac:dyDescent="0.25">
      <c r="B617" s="3"/>
      <c r="C617" s="3"/>
      <c r="D617" s="3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</row>
    <row r="618" spans="2:26" ht="15.75" customHeight="1" x14ac:dyDescent="0.25">
      <c r="B618" s="3"/>
      <c r="C618" s="3"/>
      <c r="D618" s="3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</row>
    <row r="619" spans="2:26" ht="15.75" customHeight="1" x14ac:dyDescent="0.25">
      <c r="B619" s="3"/>
      <c r="C619" s="3"/>
      <c r="D619" s="3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</row>
    <row r="620" spans="2:26" ht="15.75" customHeight="1" x14ac:dyDescent="0.25">
      <c r="B620" s="3"/>
      <c r="C620" s="3"/>
      <c r="D620" s="3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</row>
    <row r="621" spans="2:26" ht="15.75" customHeight="1" x14ac:dyDescent="0.25">
      <c r="B621" s="3"/>
      <c r="C621" s="3"/>
      <c r="D621" s="3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</row>
    <row r="622" spans="2:26" ht="15.75" customHeight="1" x14ac:dyDescent="0.25">
      <c r="B622" s="3"/>
      <c r="C622" s="3"/>
      <c r="D622" s="3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</row>
    <row r="623" spans="2:26" ht="15.75" customHeight="1" x14ac:dyDescent="0.25">
      <c r="B623" s="3"/>
      <c r="C623" s="3"/>
      <c r="D623" s="3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</row>
    <row r="624" spans="2:26" ht="15.75" customHeight="1" x14ac:dyDescent="0.25">
      <c r="B624" s="3"/>
      <c r="C624" s="3"/>
      <c r="D624" s="3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</row>
    <row r="625" spans="2:26" ht="15.75" customHeight="1" x14ac:dyDescent="0.25">
      <c r="B625" s="3"/>
      <c r="C625" s="3"/>
      <c r="D625" s="3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</row>
    <row r="626" spans="2:26" ht="15.75" customHeight="1" x14ac:dyDescent="0.25">
      <c r="B626" s="3"/>
      <c r="C626" s="3"/>
      <c r="D626" s="3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</row>
    <row r="627" spans="2:26" ht="15.75" customHeight="1" x14ac:dyDescent="0.25">
      <c r="B627" s="3"/>
      <c r="C627" s="3"/>
      <c r="D627" s="3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</row>
    <row r="628" spans="2:26" ht="15.75" customHeight="1" x14ac:dyDescent="0.25">
      <c r="B628" s="3"/>
      <c r="C628" s="3"/>
      <c r="D628" s="3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</row>
    <row r="629" spans="2:26" ht="15.75" customHeight="1" x14ac:dyDescent="0.25">
      <c r="B629" s="3"/>
      <c r="C629" s="3"/>
      <c r="D629" s="3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</row>
    <row r="630" spans="2:26" ht="15.75" customHeight="1" x14ac:dyDescent="0.25">
      <c r="B630" s="3"/>
      <c r="C630" s="3"/>
      <c r="D630" s="3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</row>
    <row r="631" spans="2:26" ht="15.75" customHeight="1" x14ac:dyDescent="0.25">
      <c r="B631" s="3"/>
      <c r="C631" s="3"/>
      <c r="D631" s="3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</row>
    <row r="632" spans="2:26" ht="15.75" customHeight="1" x14ac:dyDescent="0.25">
      <c r="B632" s="3"/>
      <c r="C632" s="3"/>
      <c r="D632" s="3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</row>
    <row r="633" spans="2:26" ht="15.75" customHeight="1" x14ac:dyDescent="0.25">
      <c r="B633" s="3"/>
      <c r="C633" s="3"/>
      <c r="D633" s="3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</row>
    <row r="634" spans="2:26" ht="15.75" customHeight="1" x14ac:dyDescent="0.25">
      <c r="B634" s="3"/>
      <c r="C634" s="3"/>
      <c r="D634" s="3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</row>
    <row r="635" spans="2:26" ht="15.75" customHeight="1" x14ac:dyDescent="0.25">
      <c r="B635" s="3"/>
      <c r="C635" s="3"/>
      <c r="D635" s="3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</row>
    <row r="636" spans="2:26" ht="15.75" customHeight="1" x14ac:dyDescent="0.25">
      <c r="B636" s="3"/>
      <c r="C636" s="3"/>
      <c r="D636" s="3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</row>
    <row r="637" spans="2:26" ht="15.75" customHeight="1" x14ac:dyDescent="0.25">
      <c r="B637" s="3"/>
      <c r="C637" s="3"/>
      <c r="D637" s="3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</row>
    <row r="638" spans="2:26" ht="15.75" customHeight="1" x14ac:dyDescent="0.25">
      <c r="B638" s="3"/>
      <c r="C638" s="3"/>
      <c r="D638" s="3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</row>
    <row r="639" spans="2:26" ht="15.75" customHeight="1" x14ac:dyDescent="0.25">
      <c r="B639" s="3"/>
      <c r="C639" s="3"/>
      <c r="D639" s="3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</row>
    <row r="640" spans="2:26" ht="15.75" customHeight="1" x14ac:dyDescent="0.25">
      <c r="B640" s="3"/>
      <c r="C640" s="3"/>
      <c r="D640" s="3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</row>
    <row r="641" spans="2:26" ht="15.75" customHeight="1" x14ac:dyDescent="0.25">
      <c r="B641" s="3"/>
      <c r="C641" s="3"/>
      <c r="D641" s="3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</row>
    <row r="642" spans="2:26" ht="15.75" customHeight="1" x14ac:dyDescent="0.25">
      <c r="B642" s="3"/>
      <c r="C642" s="3"/>
      <c r="D642" s="3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</row>
    <row r="643" spans="2:26" ht="15.75" customHeight="1" x14ac:dyDescent="0.25">
      <c r="B643" s="3"/>
      <c r="C643" s="3"/>
      <c r="D643" s="3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</row>
    <row r="644" spans="2:26" ht="15.75" customHeight="1" x14ac:dyDescent="0.25">
      <c r="B644" s="3"/>
      <c r="C644" s="3"/>
      <c r="D644" s="3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</row>
    <row r="645" spans="2:26" ht="15.75" customHeight="1" x14ac:dyDescent="0.25">
      <c r="B645" s="3"/>
      <c r="C645" s="3"/>
      <c r="D645" s="3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</row>
    <row r="646" spans="2:26" ht="15.75" customHeight="1" x14ac:dyDescent="0.25">
      <c r="B646" s="3"/>
      <c r="C646" s="3"/>
      <c r="D646" s="3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</row>
    <row r="647" spans="2:26" ht="15.75" customHeight="1" x14ac:dyDescent="0.25">
      <c r="B647" s="3"/>
      <c r="C647" s="3"/>
      <c r="D647" s="3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</row>
    <row r="648" spans="2:26" ht="15.75" customHeight="1" x14ac:dyDescent="0.25">
      <c r="B648" s="3"/>
      <c r="C648" s="3"/>
      <c r="D648" s="3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</row>
    <row r="649" spans="2:26" ht="15.75" customHeight="1" x14ac:dyDescent="0.25">
      <c r="B649" s="3"/>
      <c r="C649" s="3"/>
      <c r="D649" s="3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</row>
    <row r="650" spans="2:26" ht="15.75" customHeight="1" x14ac:dyDescent="0.25">
      <c r="B650" s="3"/>
      <c r="C650" s="3"/>
      <c r="D650" s="3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</row>
    <row r="651" spans="2:26" ht="15.75" customHeight="1" x14ac:dyDescent="0.25">
      <c r="B651" s="3"/>
      <c r="C651" s="3"/>
      <c r="D651" s="3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</row>
    <row r="652" spans="2:26" ht="15.75" customHeight="1" x14ac:dyDescent="0.25">
      <c r="B652" s="3"/>
      <c r="C652" s="3"/>
      <c r="D652" s="3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</row>
    <row r="653" spans="2:26" ht="15.75" customHeight="1" x14ac:dyDescent="0.25">
      <c r="B653" s="3"/>
      <c r="C653" s="3"/>
      <c r="D653" s="3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</row>
    <row r="654" spans="2:26" ht="15.75" customHeight="1" x14ac:dyDescent="0.25">
      <c r="B654" s="3"/>
      <c r="C654" s="3"/>
      <c r="D654" s="3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</row>
    <row r="655" spans="2:26" ht="15.75" customHeight="1" x14ac:dyDescent="0.25">
      <c r="B655" s="3"/>
      <c r="C655" s="3"/>
      <c r="D655" s="3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</row>
    <row r="656" spans="2:26" ht="15.75" customHeight="1" x14ac:dyDescent="0.25">
      <c r="B656" s="3"/>
      <c r="C656" s="3"/>
      <c r="D656" s="3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</row>
    <row r="657" spans="2:26" ht="15.75" customHeight="1" x14ac:dyDescent="0.25">
      <c r="B657" s="3"/>
      <c r="C657" s="3"/>
      <c r="D657" s="3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</row>
    <row r="658" spans="2:26" ht="15.75" customHeight="1" x14ac:dyDescent="0.25">
      <c r="B658" s="3"/>
      <c r="C658" s="3"/>
      <c r="D658" s="3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</row>
    <row r="659" spans="2:26" ht="15.75" customHeight="1" x14ac:dyDescent="0.25">
      <c r="B659" s="3"/>
      <c r="C659" s="3"/>
      <c r="D659" s="3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</row>
    <row r="660" spans="2:26" ht="15.75" customHeight="1" x14ac:dyDescent="0.25">
      <c r="B660" s="3"/>
      <c r="C660" s="3"/>
      <c r="D660" s="3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</row>
    <row r="661" spans="2:26" ht="15.75" customHeight="1" x14ac:dyDescent="0.25">
      <c r="B661" s="3"/>
      <c r="C661" s="3"/>
      <c r="D661" s="3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</row>
    <row r="662" spans="2:26" ht="15.75" customHeight="1" x14ac:dyDescent="0.25">
      <c r="B662" s="3"/>
      <c r="C662" s="3"/>
      <c r="D662" s="3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</row>
    <row r="663" spans="2:26" ht="15.75" customHeight="1" x14ac:dyDescent="0.25">
      <c r="B663" s="3"/>
      <c r="C663" s="3"/>
      <c r="D663" s="3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</row>
    <row r="664" spans="2:26" ht="15.75" customHeight="1" x14ac:dyDescent="0.25">
      <c r="B664" s="3"/>
      <c r="C664" s="3"/>
      <c r="D664" s="3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</row>
    <row r="665" spans="2:26" ht="15.75" customHeight="1" x14ac:dyDescent="0.25">
      <c r="B665" s="3"/>
      <c r="C665" s="3"/>
      <c r="D665" s="3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</row>
    <row r="666" spans="2:26" ht="15.75" customHeight="1" x14ac:dyDescent="0.25">
      <c r="B666" s="3"/>
      <c r="C666" s="3"/>
      <c r="D666" s="3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</row>
    <row r="667" spans="2:26" ht="15.75" customHeight="1" x14ac:dyDescent="0.25">
      <c r="B667" s="3"/>
      <c r="C667" s="3"/>
      <c r="D667" s="3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</row>
    <row r="668" spans="2:26" ht="15.75" customHeight="1" x14ac:dyDescent="0.25">
      <c r="B668" s="3"/>
      <c r="C668" s="3"/>
      <c r="D668" s="3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</row>
    <row r="669" spans="2:26" ht="15.75" customHeight="1" x14ac:dyDescent="0.25">
      <c r="B669" s="3"/>
      <c r="C669" s="3"/>
      <c r="D669" s="3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</row>
    <row r="670" spans="2:26" ht="15.75" customHeight="1" x14ac:dyDescent="0.25">
      <c r="B670" s="3"/>
      <c r="C670" s="3"/>
      <c r="D670" s="3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</row>
    <row r="671" spans="2:26" ht="15.75" customHeight="1" x14ac:dyDescent="0.25">
      <c r="B671" s="3"/>
      <c r="C671" s="3"/>
      <c r="D671" s="3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</row>
    <row r="672" spans="2:26" ht="15.75" customHeight="1" x14ac:dyDescent="0.25">
      <c r="B672" s="3"/>
      <c r="C672" s="3"/>
      <c r="D672" s="3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</row>
    <row r="673" spans="2:26" ht="15.75" customHeight="1" x14ac:dyDescent="0.25">
      <c r="B673" s="3"/>
      <c r="C673" s="3"/>
      <c r="D673" s="3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</row>
    <row r="674" spans="2:26" ht="15.75" customHeight="1" x14ac:dyDescent="0.25">
      <c r="B674" s="3"/>
      <c r="C674" s="3"/>
      <c r="D674" s="3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</row>
    <row r="675" spans="2:26" ht="15.75" customHeight="1" x14ac:dyDescent="0.25">
      <c r="B675" s="3"/>
      <c r="C675" s="3"/>
      <c r="D675" s="3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</row>
    <row r="676" spans="2:26" ht="15.75" customHeight="1" x14ac:dyDescent="0.25">
      <c r="B676" s="3"/>
      <c r="C676" s="3"/>
      <c r="D676" s="3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</row>
    <row r="677" spans="2:26" ht="15.75" customHeight="1" x14ac:dyDescent="0.25">
      <c r="B677" s="3"/>
      <c r="C677" s="3"/>
      <c r="D677" s="3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</row>
    <row r="678" spans="2:26" ht="15.75" customHeight="1" x14ac:dyDescent="0.25">
      <c r="B678" s="3"/>
      <c r="C678" s="3"/>
      <c r="D678" s="3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</row>
    <row r="679" spans="2:26" ht="15.75" customHeight="1" x14ac:dyDescent="0.25">
      <c r="B679" s="3"/>
      <c r="C679" s="3"/>
      <c r="D679" s="3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</row>
    <row r="680" spans="2:26" ht="15.75" customHeight="1" x14ac:dyDescent="0.25">
      <c r="B680" s="3"/>
      <c r="C680" s="3"/>
      <c r="D680" s="3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</row>
    <row r="681" spans="2:26" ht="15.75" customHeight="1" x14ac:dyDescent="0.25">
      <c r="B681" s="3"/>
      <c r="C681" s="3"/>
      <c r="D681" s="3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</row>
    <row r="682" spans="2:26" ht="15.75" customHeight="1" x14ac:dyDescent="0.25">
      <c r="B682" s="3"/>
      <c r="C682" s="3"/>
      <c r="D682" s="3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</row>
    <row r="683" spans="2:26" ht="15.75" customHeight="1" x14ac:dyDescent="0.25">
      <c r="B683" s="3"/>
      <c r="C683" s="3"/>
      <c r="D683" s="3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</row>
    <row r="684" spans="2:26" ht="15.75" customHeight="1" x14ac:dyDescent="0.25">
      <c r="B684" s="3"/>
      <c r="C684" s="3"/>
      <c r="D684" s="3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</row>
    <row r="685" spans="2:26" ht="15.75" customHeight="1" x14ac:dyDescent="0.25">
      <c r="B685" s="3"/>
      <c r="C685" s="3"/>
      <c r="D685" s="3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</row>
    <row r="686" spans="2:26" ht="15.75" customHeight="1" x14ac:dyDescent="0.25">
      <c r="B686" s="3"/>
      <c r="C686" s="3"/>
      <c r="D686" s="3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</row>
    <row r="687" spans="2:26" ht="15.75" customHeight="1" x14ac:dyDescent="0.25">
      <c r="B687" s="3"/>
      <c r="C687" s="3"/>
      <c r="D687" s="3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</row>
    <row r="688" spans="2:26" ht="15.75" customHeight="1" x14ac:dyDescent="0.25">
      <c r="B688" s="3"/>
      <c r="C688" s="3"/>
      <c r="D688" s="3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</row>
    <row r="689" spans="2:26" ht="15.75" customHeight="1" x14ac:dyDescent="0.25">
      <c r="B689" s="3"/>
      <c r="C689" s="3"/>
      <c r="D689" s="3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</row>
    <row r="690" spans="2:26" ht="15.75" customHeight="1" x14ac:dyDescent="0.25">
      <c r="B690" s="3"/>
      <c r="C690" s="3"/>
      <c r="D690" s="3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</row>
    <row r="691" spans="2:26" ht="15.75" customHeight="1" x14ac:dyDescent="0.25">
      <c r="B691" s="3"/>
      <c r="C691" s="3"/>
      <c r="D691" s="3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</row>
    <row r="692" spans="2:26" ht="15.75" customHeight="1" x14ac:dyDescent="0.25">
      <c r="B692" s="3"/>
      <c r="C692" s="3"/>
      <c r="D692" s="3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</row>
    <row r="693" spans="2:26" ht="15.75" customHeight="1" x14ac:dyDescent="0.25">
      <c r="B693" s="3"/>
      <c r="C693" s="3"/>
      <c r="D693" s="3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</row>
    <row r="694" spans="2:26" ht="15.75" customHeight="1" x14ac:dyDescent="0.25">
      <c r="B694" s="3"/>
      <c r="C694" s="3"/>
      <c r="D694" s="3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</row>
    <row r="695" spans="2:26" ht="15.75" customHeight="1" x14ac:dyDescent="0.25">
      <c r="B695" s="3"/>
      <c r="C695" s="3"/>
      <c r="D695" s="3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</row>
    <row r="696" spans="2:26" ht="15.75" customHeight="1" x14ac:dyDescent="0.25">
      <c r="B696" s="3"/>
      <c r="C696" s="3"/>
      <c r="D696" s="3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</row>
    <row r="697" spans="2:26" ht="15.75" customHeight="1" x14ac:dyDescent="0.25">
      <c r="B697" s="3"/>
      <c r="C697" s="3"/>
      <c r="D697" s="3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</row>
    <row r="698" spans="2:26" ht="15.75" customHeight="1" x14ac:dyDescent="0.25">
      <c r="B698" s="3"/>
      <c r="C698" s="3"/>
      <c r="D698" s="3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</row>
    <row r="699" spans="2:26" ht="15.75" customHeight="1" x14ac:dyDescent="0.25">
      <c r="B699" s="3"/>
      <c r="C699" s="3"/>
      <c r="D699" s="3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</row>
    <row r="700" spans="2:26" ht="15.75" customHeight="1" x14ac:dyDescent="0.25">
      <c r="B700" s="3"/>
      <c r="C700" s="3"/>
      <c r="D700" s="3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</row>
    <row r="701" spans="2:26" ht="15.75" customHeight="1" x14ac:dyDescent="0.25">
      <c r="B701" s="3"/>
      <c r="C701" s="3"/>
      <c r="D701" s="3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</row>
    <row r="702" spans="2:26" ht="15.75" customHeight="1" x14ac:dyDescent="0.25">
      <c r="B702" s="3"/>
      <c r="C702" s="3"/>
      <c r="D702" s="3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</row>
    <row r="703" spans="2:26" ht="15.75" customHeight="1" x14ac:dyDescent="0.25">
      <c r="B703" s="3"/>
      <c r="C703" s="3"/>
      <c r="D703" s="3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</row>
    <row r="704" spans="2:26" ht="15.75" customHeight="1" x14ac:dyDescent="0.25">
      <c r="B704" s="3"/>
      <c r="C704" s="3"/>
      <c r="D704" s="3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</row>
    <row r="705" spans="2:26" ht="15.75" customHeight="1" x14ac:dyDescent="0.25">
      <c r="B705" s="3"/>
      <c r="C705" s="3"/>
      <c r="D705" s="3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</row>
    <row r="706" spans="2:26" ht="15.75" customHeight="1" x14ac:dyDescent="0.25">
      <c r="B706" s="3"/>
      <c r="C706" s="3"/>
      <c r="D706" s="3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</row>
    <row r="707" spans="2:26" ht="15.75" customHeight="1" x14ac:dyDescent="0.25">
      <c r="B707" s="3"/>
      <c r="C707" s="3"/>
      <c r="D707" s="3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</row>
    <row r="708" spans="2:26" ht="15.75" customHeight="1" x14ac:dyDescent="0.25">
      <c r="B708" s="3"/>
      <c r="C708" s="3"/>
      <c r="D708" s="3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</row>
    <row r="709" spans="2:26" ht="15.75" customHeight="1" x14ac:dyDescent="0.25">
      <c r="B709" s="3"/>
      <c r="C709" s="3"/>
      <c r="D709" s="3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</row>
    <row r="710" spans="2:26" ht="15.75" customHeight="1" x14ac:dyDescent="0.25">
      <c r="B710" s="3"/>
      <c r="C710" s="3"/>
      <c r="D710" s="3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</row>
    <row r="711" spans="2:26" ht="15.75" customHeight="1" x14ac:dyDescent="0.25">
      <c r="B711" s="3"/>
      <c r="C711" s="3"/>
      <c r="D711" s="3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</row>
    <row r="712" spans="2:26" ht="15.75" customHeight="1" x14ac:dyDescent="0.25">
      <c r="B712" s="3"/>
      <c r="C712" s="3"/>
      <c r="D712" s="3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</row>
    <row r="713" spans="2:26" ht="15.75" customHeight="1" x14ac:dyDescent="0.25">
      <c r="B713" s="3"/>
      <c r="C713" s="3"/>
      <c r="D713" s="3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</row>
    <row r="714" spans="2:26" ht="15.75" customHeight="1" x14ac:dyDescent="0.25">
      <c r="B714" s="3"/>
      <c r="C714" s="3"/>
      <c r="D714" s="3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</row>
    <row r="715" spans="2:26" ht="15.75" customHeight="1" x14ac:dyDescent="0.25">
      <c r="B715" s="3"/>
      <c r="C715" s="3"/>
      <c r="D715" s="3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</row>
    <row r="716" spans="2:26" ht="15.75" customHeight="1" x14ac:dyDescent="0.25">
      <c r="B716" s="3"/>
      <c r="C716" s="3"/>
      <c r="D716" s="3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</row>
    <row r="717" spans="2:26" ht="15.75" customHeight="1" x14ac:dyDescent="0.25">
      <c r="B717" s="3"/>
      <c r="C717" s="3"/>
      <c r="D717" s="3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</row>
    <row r="718" spans="2:26" ht="15.75" customHeight="1" x14ac:dyDescent="0.25">
      <c r="B718" s="3"/>
      <c r="C718" s="3"/>
      <c r="D718" s="3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</row>
    <row r="719" spans="2:26" ht="15.75" customHeight="1" x14ac:dyDescent="0.25">
      <c r="B719" s="3"/>
      <c r="C719" s="3"/>
      <c r="D719" s="3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</row>
    <row r="720" spans="2:26" ht="15.75" customHeight="1" x14ac:dyDescent="0.25">
      <c r="B720" s="3"/>
      <c r="C720" s="3"/>
      <c r="D720" s="3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</row>
    <row r="721" spans="2:26" ht="15.75" customHeight="1" x14ac:dyDescent="0.25">
      <c r="B721" s="3"/>
      <c r="C721" s="3"/>
      <c r="D721" s="3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</row>
    <row r="722" spans="2:26" ht="15.75" customHeight="1" x14ac:dyDescent="0.25">
      <c r="B722" s="3"/>
      <c r="C722" s="3"/>
      <c r="D722" s="3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</row>
    <row r="723" spans="2:26" ht="15.75" customHeight="1" x14ac:dyDescent="0.25">
      <c r="B723" s="3"/>
      <c r="C723" s="3"/>
      <c r="D723" s="3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</row>
    <row r="724" spans="2:26" ht="15.75" customHeight="1" x14ac:dyDescent="0.25">
      <c r="B724" s="3"/>
      <c r="C724" s="3"/>
      <c r="D724" s="3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</row>
    <row r="725" spans="2:26" ht="15.75" customHeight="1" x14ac:dyDescent="0.25">
      <c r="B725" s="3"/>
      <c r="C725" s="3"/>
      <c r="D725" s="3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</row>
    <row r="726" spans="2:26" ht="15.75" customHeight="1" x14ac:dyDescent="0.25">
      <c r="B726" s="3"/>
      <c r="C726" s="3"/>
      <c r="D726" s="3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</row>
    <row r="727" spans="2:26" ht="15.75" customHeight="1" x14ac:dyDescent="0.25">
      <c r="B727" s="3"/>
      <c r="C727" s="3"/>
      <c r="D727" s="3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</row>
    <row r="728" spans="2:26" ht="15.75" customHeight="1" x14ac:dyDescent="0.25">
      <c r="B728" s="3"/>
      <c r="C728" s="3"/>
      <c r="D728" s="3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</row>
    <row r="729" spans="2:26" ht="15.75" customHeight="1" x14ac:dyDescent="0.25">
      <c r="B729" s="3"/>
      <c r="C729" s="3"/>
      <c r="D729" s="3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</row>
    <row r="730" spans="2:26" ht="15.75" customHeight="1" x14ac:dyDescent="0.25">
      <c r="B730" s="3"/>
      <c r="C730" s="3"/>
      <c r="D730" s="3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</row>
    <row r="731" spans="2:26" ht="15.75" customHeight="1" x14ac:dyDescent="0.25">
      <c r="B731" s="3"/>
      <c r="C731" s="3"/>
      <c r="D731" s="3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</row>
    <row r="732" spans="2:26" ht="15.75" customHeight="1" x14ac:dyDescent="0.25">
      <c r="B732" s="3"/>
      <c r="C732" s="3"/>
      <c r="D732" s="3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</row>
    <row r="733" spans="2:26" ht="15.75" customHeight="1" x14ac:dyDescent="0.25">
      <c r="B733" s="3"/>
      <c r="C733" s="3"/>
      <c r="D733" s="3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</row>
    <row r="734" spans="2:26" ht="15.75" customHeight="1" x14ac:dyDescent="0.25">
      <c r="B734" s="3"/>
      <c r="C734" s="3"/>
      <c r="D734" s="3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</row>
    <row r="735" spans="2:26" ht="15.75" customHeight="1" x14ac:dyDescent="0.25">
      <c r="B735" s="3"/>
      <c r="C735" s="3"/>
      <c r="D735" s="3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</row>
    <row r="736" spans="2:26" ht="15.75" customHeight="1" x14ac:dyDescent="0.25">
      <c r="B736" s="3"/>
      <c r="C736" s="3"/>
      <c r="D736" s="3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</row>
    <row r="737" spans="2:26" ht="15.75" customHeight="1" x14ac:dyDescent="0.25">
      <c r="B737" s="3"/>
      <c r="C737" s="3"/>
      <c r="D737" s="3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</row>
    <row r="738" spans="2:26" ht="15.75" customHeight="1" x14ac:dyDescent="0.25">
      <c r="B738" s="3"/>
      <c r="C738" s="3"/>
      <c r="D738" s="3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</row>
    <row r="739" spans="2:26" ht="15.75" customHeight="1" x14ac:dyDescent="0.25">
      <c r="B739" s="3"/>
      <c r="C739" s="3"/>
      <c r="D739" s="3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</row>
    <row r="740" spans="2:26" ht="15.75" customHeight="1" x14ac:dyDescent="0.25">
      <c r="B740" s="3"/>
      <c r="C740" s="3"/>
      <c r="D740" s="3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</row>
    <row r="741" spans="2:26" ht="15.75" customHeight="1" x14ac:dyDescent="0.25">
      <c r="B741" s="3"/>
      <c r="C741" s="3"/>
      <c r="D741" s="3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</row>
    <row r="742" spans="2:26" ht="15.75" customHeight="1" x14ac:dyDescent="0.25">
      <c r="B742" s="3"/>
      <c r="C742" s="3"/>
      <c r="D742" s="3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</row>
    <row r="743" spans="2:26" ht="15.75" customHeight="1" x14ac:dyDescent="0.25">
      <c r="B743" s="3"/>
      <c r="C743" s="3"/>
      <c r="D743" s="3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</row>
    <row r="744" spans="2:26" ht="15.75" customHeight="1" x14ac:dyDescent="0.25">
      <c r="B744" s="3"/>
      <c r="C744" s="3"/>
      <c r="D744" s="3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</row>
    <row r="745" spans="2:26" ht="15.75" customHeight="1" x14ac:dyDescent="0.25">
      <c r="B745" s="3"/>
      <c r="C745" s="3"/>
      <c r="D745" s="3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</row>
    <row r="746" spans="2:26" ht="15.75" customHeight="1" x14ac:dyDescent="0.25">
      <c r="B746" s="3"/>
      <c r="C746" s="3"/>
      <c r="D746" s="3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</row>
    <row r="747" spans="2:26" ht="15.75" customHeight="1" x14ac:dyDescent="0.25">
      <c r="B747" s="3"/>
      <c r="C747" s="3"/>
      <c r="D747" s="3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</row>
    <row r="748" spans="2:26" ht="15.75" customHeight="1" x14ac:dyDescent="0.25">
      <c r="B748" s="3"/>
      <c r="C748" s="3"/>
      <c r="D748" s="3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</row>
    <row r="749" spans="2:26" ht="15.75" customHeight="1" x14ac:dyDescent="0.25">
      <c r="B749" s="3"/>
      <c r="C749" s="3"/>
      <c r="D749" s="3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</row>
    <row r="750" spans="2:26" ht="15.75" customHeight="1" x14ac:dyDescent="0.25">
      <c r="B750" s="3"/>
      <c r="C750" s="3"/>
      <c r="D750" s="3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</row>
    <row r="751" spans="2:26" ht="15.75" customHeight="1" x14ac:dyDescent="0.25">
      <c r="B751" s="3"/>
      <c r="C751" s="3"/>
      <c r="D751" s="3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</row>
    <row r="752" spans="2:26" ht="15.75" customHeight="1" x14ac:dyDescent="0.25">
      <c r="B752" s="3"/>
      <c r="C752" s="3"/>
      <c r="D752" s="3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</row>
    <row r="753" spans="2:26" ht="15.75" customHeight="1" x14ac:dyDescent="0.25">
      <c r="B753" s="3"/>
      <c r="C753" s="3"/>
      <c r="D753" s="3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</row>
    <row r="754" spans="2:26" ht="15.75" customHeight="1" x14ac:dyDescent="0.25">
      <c r="B754" s="3"/>
      <c r="C754" s="3"/>
      <c r="D754" s="3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</row>
    <row r="755" spans="2:26" ht="15.75" customHeight="1" x14ac:dyDescent="0.25">
      <c r="B755" s="3"/>
      <c r="C755" s="3"/>
      <c r="D755" s="3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</row>
    <row r="756" spans="2:26" ht="15.75" customHeight="1" x14ac:dyDescent="0.25">
      <c r="B756" s="3"/>
      <c r="C756" s="3"/>
      <c r="D756" s="3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</row>
    <row r="757" spans="2:26" ht="15.75" customHeight="1" x14ac:dyDescent="0.25">
      <c r="B757" s="3"/>
      <c r="C757" s="3"/>
      <c r="D757" s="3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</row>
    <row r="758" spans="2:26" ht="15.75" customHeight="1" x14ac:dyDescent="0.25">
      <c r="B758" s="3"/>
      <c r="C758" s="3"/>
      <c r="D758" s="3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</row>
    <row r="759" spans="2:26" ht="15.75" customHeight="1" x14ac:dyDescent="0.25">
      <c r="B759" s="3"/>
      <c r="C759" s="3"/>
      <c r="D759" s="3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</row>
    <row r="760" spans="2:26" ht="15.75" customHeight="1" x14ac:dyDescent="0.25">
      <c r="B760" s="3"/>
      <c r="C760" s="3"/>
      <c r="D760" s="3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</row>
    <row r="761" spans="2:26" ht="15.75" customHeight="1" x14ac:dyDescent="0.25">
      <c r="B761" s="3"/>
      <c r="C761" s="3"/>
      <c r="D761" s="3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</row>
    <row r="762" spans="2:26" ht="15.75" customHeight="1" x14ac:dyDescent="0.25">
      <c r="B762" s="3"/>
      <c r="C762" s="3"/>
      <c r="D762" s="3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</row>
    <row r="763" spans="2:26" ht="15.75" customHeight="1" x14ac:dyDescent="0.25">
      <c r="B763" s="3"/>
      <c r="C763" s="3"/>
      <c r="D763" s="3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</row>
    <row r="764" spans="2:26" ht="15.75" customHeight="1" x14ac:dyDescent="0.25">
      <c r="B764" s="3"/>
      <c r="C764" s="3"/>
      <c r="D764" s="3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</row>
    <row r="765" spans="2:26" ht="15.75" customHeight="1" x14ac:dyDescent="0.25">
      <c r="B765" s="3"/>
      <c r="C765" s="3"/>
      <c r="D765" s="3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</row>
    <row r="766" spans="2:26" ht="15.75" customHeight="1" x14ac:dyDescent="0.25">
      <c r="B766" s="3"/>
      <c r="C766" s="3"/>
      <c r="D766" s="3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</row>
    <row r="767" spans="2:26" ht="15.75" customHeight="1" x14ac:dyDescent="0.25">
      <c r="B767" s="3"/>
      <c r="C767" s="3"/>
      <c r="D767" s="3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</row>
    <row r="768" spans="2:26" ht="15.75" customHeight="1" x14ac:dyDescent="0.25">
      <c r="B768" s="3"/>
      <c r="C768" s="3"/>
      <c r="D768" s="3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</row>
    <row r="769" spans="2:26" ht="15.75" customHeight="1" x14ac:dyDescent="0.25">
      <c r="B769" s="3"/>
      <c r="C769" s="3"/>
      <c r="D769" s="3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</row>
    <row r="770" spans="2:26" ht="15.75" customHeight="1" x14ac:dyDescent="0.25">
      <c r="B770" s="3"/>
      <c r="C770" s="3"/>
      <c r="D770" s="3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</row>
    <row r="771" spans="2:26" ht="15.75" customHeight="1" x14ac:dyDescent="0.25">
      <c r="B771" s="3"/>
      <c r="C771" s="3"/>
      <c r="D771" s="3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</row>
    <row r="772" spans="2:26" ht="15.75" customHeight="1" x14ac:dyDescent="0.25">
      <c r="B772" s="3"/>
      <c r="C772" s="3"/>
      <c r="D772" s="3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</row>
    <row r="773" spans="2:26" ht="15.75" customHeight="1" x14ac:dyDescent="0.25">
      <c r="B773" s="3"/>
      <c r="C773" s="3"/>
      <c r="D773" s="3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</row>
    <row r="774" spans="2:26" ht="15.75" customHeight="1" x14ac:dyDescent="0.25">
      <c r="B774" s="3"/>
      <c r="C774" s="3"/>
      <c r="D774" s="3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</row>
    <row r="775" spans="2:26" ht="15.75" customHeight="1" x14ac:dyDescent="0.25">
      <c r="B775" s="3"/>
      <c r="C775" s="3"/>
      <c r="D775" s="3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</row>
    <row r="776" spans="2:26" ht="15.75" customHeight="1" x14ac:dyDescent="0.25">
      <c r="B776" s="3"/>
      <c r="C776" s="3"/>
      <c r="D776" s="3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</row>
    <row r="777" spans="2:26" ht="15.75" customHeight="1" x14ac:dyDescent="0.25">
      <c r="B777" s="3"/>
      <c r="C777" s="3"/>
      <c r="D777" s="3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</row>
    <row r="778" spans="2:26" ht="15.75" customHeight="1" x14ac:dyDescent="0.25">
      <c r="B778" s="3"/>
      <c r="C778" s="3"/>
      <c r="D778" s="3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</row>
    <row r="779" spans="2:26" ht="15.75" customHeight="1" x14ac:dyDescent="0.25">
      <c r="B779" s="3"/>
      <c r="C779" s="3"/>
      <c r="D779" s="3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</row>
    <row r="780" spans="2:26" ht="15.75" customHeight="1" x14ac:dyDescent="0.25">
      <c r="B780" s="3"/>
      <c r="C780" s="3"/>
      <c r="D780" s="3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</row>
    <row r="781" spans="2:26" ht="15.75" customHeight="1" x14ac:dyDescent="0.25">
      <c r="B781" s="3"/>
      <c r="C781" s="3"/>
      <c r="D781" s="3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</row>
    <row r="782" spans="2:26" ht="15.75" customHeight="1" x14ac:dyDescent="0.25">
      <c r="B782" s="3"/>
      <c r="C782" s="3"/>
      <c r="D782" s="3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</row>
    <row r="783" spans="2:26" ht="15.75" customHeight="1" x14ac:dyDescent="0.25">
      <c r="B783" s="3"/>
      <c r="C783" s="3"/>
      <c r="D783" s="3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</row>
    <row r="784" spans="2:26" ht="15.75" customHeight="1" x14ac:dyDescent="0.25">
      <c r="B784" s="3"/>
      <c r="C784" s="3"/>
      <c r="D784" s="3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</row>
    <row r="785" spans="2:26" ht="15.75" customHeight="1" x14ac:dyDescent="0.25">
      <c r="B785" s="3"/>
      <c r="C785" s="3"/>
      <c r="D785" s="3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</row>
    <row r="786" spans="2:26" ht="15.75" customHeight="1" x14ac:dyDescent="0.25">
      <c r="B786" s="3"/>
      <c r="C786" s="3"/>
      <c r="D786" s="3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</row>
    <row r="787" spans="2:26" ht="15.75" customHeight="1" x14ac:dyDescent="0.25">
      <c r="B787" s="3"/>
      <c r="C787" s="3"/>
      <c r="D787" s="3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</row>
    <row r="788" spans="2:26" ht="15.75" customHeight="1" x14ac:dyDescent="0.25">
      <c r="B788" s="3"/>
      <c r="C788" s="3"/>
      <c r="D788" s="3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</row>
    <row r="789" spans="2:26" ht="15.75" customHeight="1" x14ac:dyDescent="0.25">
      <c r="B789" s="3"/>
      <c r="C789" s="3"/>
      <c r="D789" s="3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</row>
    <row r="790" spans="2:26" ht="15.75" customHeight="1" x14ac:dyDescent="0.25">
      <c r="B790" s="3"/>
      <c r="C790" s="3"/>
      <c r="D790" s="3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</row>
    <row r="791" spans="2:26" ht="15.75" customHeight="1" x14ac:dyDescent="0.25">
      <c r="B791" s="3"/>
      <c r="C791" s="3"/>
      <c r="D791" s="3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</row>
    <row r="792" spans="2:26" ht="15.75" customHeight="1" x14ac:dyDescent="0.25">
      <c r="B792" s="3"/>
      <c r="C792" s="3"/>
      <c r="D792" s="3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</row>
    <row r="793" spans="2:26" ht="15.75" customHeight="1" x14ac:dyDescent="0.25">
      <c r="B793" s="3"/>
      <c r="C793" s="3"/>
      <c r="D793" s="3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</row>
    <row r="794" spans="2:26" ht="15.75" customHeight="1" x14ac:dyDescent="0.25">
      <c r="B794" s="3"/>
      <c r="C794" s="3"/>
      <c r="D794" s="3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</row>
    <row r="795" spans="2:26" ht="15.75" customHeight="1" x14ac:dyDescent="0.25">
      <c r="B795" s="3"/>
      <c r="C795" s="3"/>
      <c r="D795" s="3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</row>
    <row r="796" spans="2:26" ht="15.75" customHeight="1" x14ac:dyDescent="0.25">
      <c r="B796" s="3"/>
      <c r="C796" s="3"/>
      <c r="D796" s="3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</row>
    <row r="797" spans="2:26" ht="15.75" customHeight="1" x14ac:dyDescent="0.25">
      <c r="B797" s="3"/>
      <c r="C797" s="3"/>
      <c r="D797" s="3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</row>
    <row r="798" spans="2:26" ht="15.75" customHeight="1" x14ac:dyDescent="0.25">
      <c r="B798" s="3"/>
      <c r="C798" s="3"/>
      <c r="D798" s="3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</row>
    <row r="799" spans="2:26" ht="15.75" customHeight="1" x14ac:dyDescent="0.25">
      <c r="B799" s="3"/>
      <c r="C799" s="3"/>
      <c r="D799" s="3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</row>
    <row r="800" spans="2:26" ht="15.75" customHeight="1" x14ac:dyDescent="0.25">
      <c r="B800" s="3"/>
      <c r="C800" s="3"/>
      <c r="D800" s="3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</row>
    <row r="801" spans="2:26" ht="15.75" customHeight="1" x14ac:dyDescent="0.25">
      <c r="B801" s="3"/>
      <c r="C801" s="3"/>
      <c r="D801" s="3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</row>
    <row r="802" spans="2:26" ht="15.75" customHeight="1" x14ac:dyDescent="0.25">
      <c r="B802" s="3"/>
      <c r="C802" s="3"/>
      <c r="D802" s="3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</row>
    <row r="803" spans="2:26" ht="15.75" customHeight="1" x14ac:dyDescent="0.25">
      <c r="B803" s="3"/>
      <c r="C803" s="3"/>
      <c r="D803" s="3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</row>
    <row r="804" spans="2:26" ht="15.75" customHeight="1" x14ac:dyDescent="0.25">
      <c r="B804" s="3"/>
      <c r="C804" s="3"/>
      <c r="D804" s="3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</row>
    <row r="805" spans="2:26" ht="15.75" customHeight="1" x14ac:dyDescent="0.25">
      <c r="B805" s="3"/>
      <c r="C805" s="3"/>
      <c r="D805" s="3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</row>
    <row r="806" spans="2:26" ht="15.75" customHeight="1" x14ac:dyDescent="0.25">
      <c r="B806" s="3"/>
      <c r="C806" s="3"/>
      <c r="D806" s="3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</row>
    <row r="807" spans="2:26" ht="15.75" customHeight="1" x14ac:dyDescent="0.25">
      <c r="B807" s="3"/>
      <c r="C807" s="3"/>
      <c r="D807" s="3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</row>
    <row r="808" spans="2:26" ht="15.75" customHeight="1" x14ac:dyDescent="0.25">
      <c r="B808" s="3"/>
      <c r="C808" s="3"/>
      <c r="D808" s="3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</row>
    <row r="809" spans="2:26" ht="15.75" customHeight="1" x14ac:dyDescent="0.25">
      <c r="B809" s="3"/>
      <c r="C809" s="3"/>
      <c r="D809" s="3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</row>
    <row r="810" spans="2:26" ht="15.75" customHeight="1" x14ac:dyDescent="0.25">
      <c r="B810" s="3"/>
      <c r="C810" s="3"/>
      <c r="D810" s="3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</row>
    <row r="811" spans="2:26" ht="15.75" customHeight="1" x14ac:dyDescent="0.25">
      <c r="B811" s="3"/>
      <c r="C811" s="3"/>
      <c r="D811" s="3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</row>
    <row r="812" spans="2:26" ht="15.75" customHeight="1" x14ac:dyDescent="0.25">
      <c r="B812" s="3"/>
      <c r="C812" s="3"/>
      <c r="D812" s="3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</row>
    <row r="813" spans="2:26" ht="15.75" customHeight="1" x14ac:dyDescent="0.25">
      <c r="B813" s="3"/>
      <c r="C813" s="3"/>
      <c r="D813" s="3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</row>
    <row r="814" spans="2:26" ht="15.75" customHeight="1" x14ac:dyDescent="0.25">
      <c r="B814" s="3"/>
      <c r="C814" s="3"/>
      <c r="D814" s="3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</row>
    <row r="815" spans="2:26" ht="15.75" customHeight="1" x14ac:dyDescent="0.25">
      <c r="B815" s="3"/>
      <c r="C815" s="3"/>
      <c r="D815" s="3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</row>
    <row r="816" spans="2:26" ht="15.75" customHeight="1" x14ac:dyDescent="0.25">
      <c r="B816" s="3"/>
      <c r="C816" s="3"/>
      <c r="D816" s="3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</row>
    <row r="817" spans="2:26" ht="15.75" customHeight="1" x14ac:dyDescent="0.25">
      <c r="B817" s="3"/>
      <c r="C817" s="3"/>
      <c r="D817" s="3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</row>
    <row r="818" spans="2:26" ht="15.75" customHeight="1" x14ac:dyDescent="0.25">
      <c r="B818" s="3"/>
      <c r="C818" s="3"/>
      <c r="D818" s="3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</row>
    <row r="819" spans="2:26" ht="15.75" customHeight="1" x14ac:dyDescent="0.25">
      <c r="B819" s="3"/>
      <c r="C819" s="3"/>
      <c r="D819" s="3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</row>
    <row r="820" spans="2:26" ht="15.75" customHeight="1" x14ac:dyDescent="0.25">
      <c r="B820" s="3"/>
      <c r="C820" s="3"/>
      <c r="D820" s="3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</row>
    <row r="821" spans="2:26" ht="15.75" customHeight="1" x14ac:dyDescent="0.25">
      <c r="B821" s="3"/>
      <c r="C821" s="3"/>
      <c r="D821" s="3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</row>
    <row r="822" spans="2:26" ht="15.75" customHeight="1" x14ac:dyDescent="0.25">
      <c r="B822" s="3"/>
      <c r="C822" s="3"/>
      <c r="D822" s="3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</row>
    <row r="823" spans="2:26" ht="15.75" customHeight="1" x14ac:dyDescent="0.25">
      <c r="B823" s="3"/>
      <c r="C823" s="3"/>
      <c r="D823" s="3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</row>
    <row r="824" spans="2:26" ht="15.75" customHeight="1" x14ac:dyDescent="0.25">
      <c r="B824" s="3"/>
      <c r="C824" s="3"/>
      <c r="D824" s="3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</row>
    <row r="825" spans="2:26" ht="15.75" customHeight="1" x14ac:dyDescent="0.25">
      <c r="B825" s="3"/>
      <c r="C825" s="3"/>
      <c r="D825" s="3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</row>
    <row r="826" spans="2:26" ht="15.75" customHeight="1" x14ac:dyDescent="0.25">
      <c r="B826" s="3"/>
      <c r="C826" s="3"/>
      <c r="D826" s="3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</row>
    <row r="827" spans="2:26" ht="15.75" customHeight="1" x14ac:dyDescent="0.25">
      <c r="B827" s="3"/>
      <c r="C827" s="3"/>
      <c r="D827" s="3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</row>
    <row r="828" spans="2:26" ht="15.75" customHeight="1" x14ac:dyDescent="0.25">
      <c r="B828" s="3"/>
      <c r="C828" s="3"/>
      <c r="D828" s="3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</row>
    <row r="829" spans="2:26" ht="15.75" customHeight="1" x14ac:dyDescent="0.25">
      <c r="B829" s="3"/>
      <c r="C829" s="3"/>
      <c r="D829" s="3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</row>
    <row r="830" spans="2:26" ht="15.75" customHeight="1" x14ac:dyDescent="0.25">
      <c r="B830" s="3"/>
      <c r="C830" s="3"/>
      <c r="D830" s="3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</row>
    <row r="831" spans="2:26" ht="15.75" customHeight="1" x14ac:dyDescent="0.25">
      <c r="B831" s="3"/>
      <c r="C831" s="3"/>
      <c r="D831" s="3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</row>
    <row r="832" spans="2:26" ht="15.75" customHeight="1" x14ac:dyDescent="0.25">
      <c r="B832" s="3"/>
      <c r="C832" s="3"/>
      <c r="D832" s="3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</row>
    <row r="833" spans="2:26" ht="15.75" customHeight="1" x14ac:dyDescent="0.25">
      <c r="B833" s="3"/>
      <c r="C833" s="3"/>
      <c r="D833" s="3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</row>
    <row r="834" spans="2:26" ht="15.75" customHeight="1" x14ac:dyDescent="0.25">
      <c r="B834" s="3"/>
      <c r="C834" s="3"/>
      <c r="D834" s="3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</row>
    <row r="835" spans="2:26" ht="15.75" customHeight="1" x14ac:dyDescent="0.25">
      <c r="B835" s="3"/>
      <c r="C835" s="3"/>
      <c r="D835" s="3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</row>
    <row r="836" spans="2:26" ht="15.75" customHeight="1" x14ac:dyDescent="0.25">
      <c r="B836" s="3"/>
      <c r="C836" s="3"/>
      <c r="D836" s="3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</row>
    <row r="837" spans="2:26" ht="15.75" customHeight="1" x14ac:dyDescent="0.25">
      <c r="B837" s="3"/>
      <c r="C837" s="3"/>
      <c r="D837" s="3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</row>
    <row r="838" spans="2:26" ht="15.75" customHeight="1" x14ac:dyDescent="0.25">
      <c r="B838" s="3"/>
      <c r="C838" s="3"/>
      <c r="D838" s="3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</row>
    <row r="839" spans="2:26" ht="15.75" customHeight="1" x14ac:dyDescent="0.25">
      <c r="B839" s="3"/>
      <c r="C839" s="3"/>
      <c r="D839" s="3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</row>
    <row r="840" spans="2:26" ht="15.75" customHeight="1" x14ac:dyDescent="0.25">
      <c r="B840" s="3"/>
      <c r="C840" s="3"/>
      <c r="D840" s="3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</row>
    <row r="841" spans="2:26" ht="15.75" customHeight="1" x14ac:dyDescent="0.25">
      <c r="B841" s="3"/>
      <c r="C841" s="3"/>
      <c r="D841" s="3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</row>
    <row r="842" spans="2:26" ht="15.75" customHeight="1" x14ac:dyDescent="0.25">
      <c r="B842" s="3"/>
      <c r="C842" s="3"/>
      <c r="D842" s="3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</row>
    <row r="843" spans="2:26" ht="15.75" customHeight="1" x14ac:dyDescent="0.25">
      <c r="B843" s="3"/>
      <c r="C843" s="3"/>
      <c r="D843" s="3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</row>
    <row r="844" spans="2:26" ht="15.75" customHeight="1" x14ac:dyDescent="0.25">
      <c r="B844" s="3"/>
      <c r="C844" s="3"/>
      <c r="D844" s="3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</row>
    <row r="845" spans="2:26" ht="15.75" customHeight="1" x14ac:dyDescent="0.25">
      <c r="B845" s="3"/>
      <c r="C845" s="3"/>
      <c r="D845" s="3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</row>
    <row r="846" spans="2:26" ht="15.75" customHeight="1" x14ac:dyDescent="0.25">
      <c r="B846" s="3"/>
      <c r="C846" s="3"/>
      <c r="D846" s="3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</row>
    <row r="847" spans="2:26" ht="15.75" customHeight="1" x14ac:dyDescent="0.25">
      <c r="B847" s="3"/>
      <c r="C847" s="3"/>
      <c r="D847" s="3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</row>
    <row r="848" spans="2:26" ht="15.75" customHeight="1" x14ac:dyDescent="0.25">
      <c r="B848" s="3"/>
      <c r="C848" s="3"/>
      <c r="D848" s="3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</row>
    <row r="849" spans="2:26" ht="15.75" customHeight="1" x14ac:dyDescent="0.25">
      <c r="B849" s="3"/>
      <c r="C849" s="3"/>
      <c r="D849" s="3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</row>
    <row r="850" spans="2:26" ht="15.75" customHeight="1" x14ac:dyDescent="0.25">
      <c r="B850" s="3"/>
      <c r="C850" s="3"/>
      <c r="D850" s="3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</row>
    <row r="851" spans="2:26" ht="15.75" customHeight="1" x14ac:dyDescent="0.25">
      <c r="B851" s="3"/>
      <c r="C851" s="3"/>
      <c r="D851" s="3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</row>
    <row r="852" spans="2:26" ht="15.75" customHeight="1" x14ac:dyDescent="0.25">
      <c r="B852" s="3"/>
      <c r="C852" s="3"/>
      <c r="D852" s="3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</row>
    <row r="853" spans="2:26" ht="15.75" customHeight="1" x14ac:dyDescent="0.25">
      <c r="B853" s="3"/>
      <c r="C853" s="3"/>
      <c r="D853" s="3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</row>
    <row r="854" spans="2:26" ht="15.75" customHeight="1" x14ac:dyDescent="0.25">
      <c r="B854" s="3"/>
      <c r="C854" s="3"/>
      <c r="D854" s="3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</row>
    <row r="855" spans="2:26" ht="15.75" customHeight="1" x14ac:dyDescent="0.25">
      <c r="B855" s="3"/>
      <c r="C855" s="3"/>
      <c r="D855" s="3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</row>
    <row r="856" spans="2:26" ht="15.75" customHeight="1" x14ac:dyDescent="0.25">
      <c r="B856" s="3"/>
      <c r="C856" s="3"/>
      <c r="D856" s="3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</row>
    <row r="857" spans="2:26" ht="15.75" customHeight="1" x14ac:dyDescent="0.25">
      <c r="B857" s="3"/>
      <c r="C857" s="3"/>
      <c r="D857" s="3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</row>
    <row r="858" spans="2:26" ht="15.75" customHeight="1" x14ac:dyDescent="0.25">
      <c r="B858" s="3"/>
      <c r="C858" s="3"/>
      <c r="D858" s="3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</row>
    <row r="859" spans="2:26" ht="15.75" customHeight="1" x14ac:dyDescent="0.25">
      <c r="B859" s="3"/>
      <c r="C859" s="3"/>
      <c r="D859" s="3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</row>
    <row r="860" spans="2:26" ht="15.75" customHeight="1" x14ac:dyDescent="0.25">
      <c r="B860" s="3"/>
      <c r="C860" s="3"/>
      <c r="D860" s="3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</row>
    <row r="861" spans="2:26" ht="15.75" customHeight="1" x14ac:dyDescent="0.25">
      <c r="B861" s="3"/>
      <c r="C861" s="3"/>
      <c r="D861" s="3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</row>
    <row r="862" spans="2:26" ht="15.75" customHeight="1" x14ac:dyDescent="0.25">
      <c r="B862" s="3"/>
      <c r="C862" s="3"/>
      <c r="D862" s="3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</row>
    <row r="863" spans="2:26" ht="15.75" customHeight="1" x14ac:dyDescent="0.25">
      <c r="B863" s="3"/>
      <c r="C863" s="3"/>
      <c r="D863" s="3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</row>
    <row r="864" spans="2:26" ht="15.75" customHeight="1" x14ac:dyDescent="0.25">
      <c r="B864" s="3"/>
      <c r="C864" s="3"/>
      <c r="D864" s="3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</row>
    <row r="865" spans="2:26" ht="15.75" customHeight="1" x14ac:dyDescent="0.25">
      <c r="B865" s="3"/>
      <c r="C865" s="3"/>
      <c r="D865" s="3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</row>
    <row r="866" spans="2:26" ht="15.75" customHeight="1" x14ac:dyDescent="0.25">
      <c r="B866" s="3"/>
      <c r="C866" s="3"/>
      <c r="D866" s="3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</row>
    <row r="867" spans="2:26" ht="15.75" customHeight="1" x14ac:dyDescent="0.25">
      <c r="B867" s="3"/>
      <c r="C867" s="3"/>
      <c r="D867" s="3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</row>
    <row r="868" spans="2:26" ht="15.75" customHeight="1" x14ac:dyDescent="0.25">
      <c r="B868" s="3"/>
      <c r="C868" s="3"/>
      <c r="D868" s="3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</row>
    <row r="869" spans="2:26" ht="15.75" customHeight="1" x14ac:dyDescent="0.25">
      <c r="B869" s="3"/>
      <c r="C869" s="3"/>
      <c r="D869" s="3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</row>
    <row r="870" spans="2:26" ht="15.75" customHeight="1" x14ac:dyDescent="0.25">
      <c r="B870" s="3"/>
      <c r="C870" s="3"/>
      <c r="D870" s="3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</row>
    <row r="871" spans="2:26" ht="15.75" customHeight="1" x14ac:dyDescent="0.25">
      <c r="B871" s="3"/>
      <c r="C871" s="3"/>
      <c r="D871" s="3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</row>
    <row r="872" spans="2:26" ht="15.75" customHeight="1" x14ac:dyDescent="0.25">
      <c r="B872" s="3"/>
      <c r="C872" s="3"/>
      <c r="D872" s="3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</row>
    <row r="873" spans="2:26" ht="15.75" customHeight="1" x14ac:dyDescent="0.25">
      <c r="B873" s="3"/>
      <c r="C873" s="3"/>
      <c r="D873" s="3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</row>
    <row r="874" spans="2:26" ht="15.75" customHeight="1" x14ac:dyDescent="0.25">
      <c r="B874" s="3"/>
      <c r="C874" s="3"/>
      <c r="D874" s="3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</row>
    <row r="875" spans="2:26" ht="15.75" customHeight="1" x14ac:dyDescent="0.25">
      <c r="B875" s="3"/>
      <c r="C875" s="3"/>
      <c r="D875" s="3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</row>
    <row r="876" spans="2:26" ht="15.75" customHeight="1" x14ac:dyDescent="0.25">
      <c r="B876" s="3"/>
      <c r="C876" s="3"/>
      <c r="D876" s="3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</row>
    <row r="877" spans="2:26" ht="15.75" customHeight="1" x14ac:dyDescent="0.25">
      <c r="B877" s="3"/>
      <c r="C877" s="3"/>
      <c r="D877" s="3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</row>
    <row r="878" spans="2:26" ht="15.75" customHeight="1" x14ac:dyDescent="0.25">
      <c r="B878" s="3"/>
      <c r="C878" s="3"/>
      <c r="D878" s="3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</row>
    <row r="879" spans="2:26" ht="15.75" customHeight="1" x14ac:dyDescent="0.25">
      <c r="B879" s="3"/>
      <c r="C879" s="3"/>
      <c r="D879" s="3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</row>
    <row r="880" spans="2:26" ht="15.75" customHeight="1" x14ac:dyDescent="0.25">
      <c r="B880" s="3"/>
      <c r="C880" s="3"/>
      <c r="D880" s="3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</row>
    <row r="881" spans="2:26" ht="15.75" customHeight="1" x14ac:dyDescent="0.25">
      <c r="B881" s="3"/>
      <c r="C881" s="3"/>
      <c r="D881" s="3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</row>
    <row r="882" spans="2:26" ht="15.75" customHeight="1" x14ac:dyDescent="0.25">
      <c r="B882" s="3"/>
      <c r="C882" s="3"/>
      <c r="D882" s="3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</row>
    <row r="883" spans="2:26" ht="15.75" customHeight="1" x14ac:dyDescent="0.25">
      <c r="B883" s="3"/>
      <c r="C883" s="3"/>
      <c r="D883" s="3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</row>
    <row r="884" spans="2:26" ht="15.75" customHeight="1" x14ac:dyDescent="0.25">
      <c r="B884" s="3"/>
      <c r="C884" s="3"/>
      <c r="D884" s="3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</row>
    <row r="885" spans="2:26" ht="15.75" customHeight="1" x14ac:dyDescent="0.25">
      <c r="B885" s="3"/>
      <c r="C885" s="3"/>
      <c r="D885" s="3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</row>
    <row r="886" spans="2:26" ht="15.75" customHeight="1" x14ac:dyDescent="0.25">
      <c r="B886" s="3"/>
      <c r="C886" s="3"/>
      <c r="D886" s="3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</row>
    <row r="887" spans="2:26" ht="15.75" customHeight="1" x14ac:dyDescent="0.25">
      <c r="B887" s="3"/>
      <c r="C887" s="3"/>
      <c r="D887" s="3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</row>
    <row r="888" spans="2:26" ht="15.75" customHeight="1" x14ac:dyDescent="0.25">
      <c r="B888" s="3"/>
      <c r="C888" s="3"/>
      <c r="D888" s="3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</row>
    <row r="889" spans="2:26" ht="15.75" customHeight="1" x14ac:dyDescent="0.25">
      <c r="B889" s="3"/>
      <c r="C889" s="3"/>
      <c r="D889" s="3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</row>
    <row r="890" spans="2:26" ht="15.75" customHeight="1" x14ac:dyDescent="0.25">
      <c r="B890" s="3"/>
      <c r="C890" s="3"/>
      <c r="D890" s="3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</row>
    <row r="891" spans="2:26" ht="15.75" customHeight="1" x14ac:dyDescent="0.25">
      <c r="B891" s="3"/>
      <c r="C891" s="3"/>
      <c r="D891" s="3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</row>
    <row r="892" spans="2:26" ht="15.75" customHeight="1" x14ac:dyDescent="0.25">
      <c r="B892" s="3"/>
      <c r="C892" s="3"/>
      <c r="D892" s="3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</row>
    <row r="893" spans="2:26" ht="15.75" customHeight="1" x14ac:dyDescent="0.25">
      <c r="B893" s="3"/>
      <c r="C893" s="3"/>
      <c r="D893" s="3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</row>
    <row r="894" spans="2:26" ht="15.75" customHeight="1" x14ac:dyDescent="0.25">
      <c r="B894" s="3"/>
      <c r="C894" s="3"/>
      <c r="D894" s="3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</row>
    <row r="895" spans="2:26" ht="15.75" customHeight="1" x14ac:dyDescent="0.25">
      <c r="B895" s="3"/>
      <c r="C895" s="3"/>
      <c r="D895" s="3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</row>
    <row r="896" spans="2:26" ht="15.75" customHeight="1" x14ac:dyDescent="0.25">
      <c r="B896" s="3"/>
      <c r="C896" s="3"/>
      <c r="D896" s="3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</row>
    <row r="897" spans="2:26" ht="15.75" customHeight="1" x14ac:dyDescent="0.25">
      <c r="B897" s="3"/>
      <c r="C897" s="3"/>
      <c r="D897" s="3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</row>
    <row r="898" spans="2:26" ht="15.75" customHeight="1" x14ac:dyDescent="0.25">
      <c r="B898" s="3"/>
      <c r="C898" s="3"/>
      <c r="D898" s="3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</row>
    <row r="899" spans="2:26" ht="15.75" customHeight="1" x14ac:dyDescent="0.25">
      <c r="B899" s="3"/>
      <c r="C899" s="3"/>
      <c r="D899" s="3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</row>
    <row r="900" spans="2:26" ht="15.75" customHeight="1" x14ac:dyDescent="0.25">
      <c r="B900" s="3"/>
      <c r="C900" s="3"/>
      <c r="D900" s="3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</row>
    <row r="901" spans="2:26" ht="15.75" customHeight="1" x14ac:dyDescent="0.25">
      <c r="B901" s="3"/>
      <c r="C901" s="3"/>
      <c r="D901" s="3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</row>
    <row r="902" spans="2:26" ht="15.75" customHeight="1" x14ac:dyDescent="0.25">
      <c r="B902" s="3"/>
      <c r="C902" s="3"/>
      <c r="D902" s="3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</row>
    <row r="903" spans="2:26" ht="15.75" customHeight="1" x14ac:dyDescent="0.25">
      <c r="B903" s="3"/>
      <c r="C903" s="3"/>
      <c r="D903" s="3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</row>
    <row r="904" spans="2:26" ht="15.75" customHeight="1" x14ac:dyDescent="0.25">
      <c r="B904" s="3"/>
      <c r="C904" s="3"/>
      <c r="D904" s="3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</row>
    <row r="905" spans="2:26" ht="15.75" customHeight="1" x14ac:dyDescent="0.25">
      <c r="B905" s="3"/>
      <c r="C905" s="3"/>
      <c r="D905" s="3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</row>
    <row r="906" spans="2:26" ht="15.75" customHeight="1" x14ac:dyDescent="0.25">
      <c r="B906" s="3"/>
      <c r="C906" s="3"/>
      <c r="D906" s="3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</row>
    <row r="907" spans="2:26" ht="15.75" customHeight="1" x14ac:dyDescent="0.25">
      <c r="B907" s="3"/>
      <c r="C907" s="3"/>
      <c r="D907" s="3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</row>
    <row r="908" spans="2:26" ht="15.75" customHeight="1" x14ac:dyDescent="0.25">
      <c r="B908" s="3"/>
      <c r="C908" s="3"/>
      <c r="D908" s="3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</row>
    <row r="909" spans="2:26" ht="15.75" customHeight="1" x14ac:dyDescent="0.25">
      <c r="B909" s="3"/>
      <c r="C909" s="3"/>
      <c r="D909" s="3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</row>
    <row r="910" spans="2:26" ht="15.75" customHeight="1" x14ac:dyDescent="0.25">
      <c r="B910" s="3"/>
      <c r="C910" s="3"/>
      <c r="D910" s="3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</row>
    <row r="911" spans="2:26" ht="15.75" customHeight="1" x14ac:dyDescent="0.25">
      <c r="B911" s="3"/>
      <c r="C911" s="3"/>
      <c r="D911" s="3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</row>
    <row r="912" spans="2:26" ht="15.75" customHeight="1" x14ac:dyDescent="0.25">
      <c r="B912" s="3"/>
      <c r="C912" s="3"/>
      <c r="D912" s="3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</row>
    <row r="913" spans="2:26" ht="15.75" customHeight="1" x14ac:dyDescent="0.25">
      <c r="B913" s="3"/>
      <c r="C913" s="3"/>
      <c r="D913" s="3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</row>
    <row r="914" spans="2:26" ht="15.75" customHeight="1" x14ac:dyDescent="0.25">
      <c r="B914" s="3"/>
      <c r="C914" s="3"/>
      <c r="D914" s="3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</row>
    <row r="915" spans="2:26" ht="15.75" customHeight="1" x14ac:dyDescent="0.25">
      <c r="B915" s="3"/>
      <c r="C915" s="3"/>
      <c r="D915" s="3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</row>
    <row r="916" spans="2:26" ht="15.75" customHeight="1" x14ac:dyDescent="0.25">
      <c r="B916" s="3"/>
      <c r="C916" s="3"/>
      <c r="D916" s="3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</row>
    <row r="917" spans="2:26" ht="15.75" customHeight="1" x14ac:dyDescent="0.25">
      <c r="B917" s="3"/>
      <c r="C917" s="3"/>
      <c r="D917" s="3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</row>
    <row r="918" spans="2:26" ht="15.75" customHeight="1" x14ac:dyDescent="0.25">
      <c r="B918" s="3"/>
      <c r="C918" s="3"/>
      <c r="D918" s="3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</row>
    <row r="919" spans="2:26" ht="15.75" customHeight="1" x14ac:dyDescent="0.25">
      <c r="B919" s="3"/>
      <c r="C919" s="3"/>
      <c r="D919" s="3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</row>
    <row r="920" spans="2:26" ht="15.75" customHeight="1" x14ac:dyDescent="0.25">
      <c r="B920" s="3"/>
      <c r="C920" s="3"/>
      <c r="D920" s="3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</row>
    <row r="921" spans="2:26" ht="15.75" customHeight="1" x14ac:dyDescent="0.25">
      <c r="B921" s="3"/>
      <c r="C921" s="3"/>
      <c r="D921" s="3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</row>
    <row r="922" spans="2:26" ht="15.75" customHeight="1" x14ac:dyDescent="0.25">
      <c r="B922" s="3"/>
      <c r="C922" s="3"/>
      <c r="D922" s="3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</row>
    <row r="923" spans="2:26" ht="15.75" customHeight="1" x14ac:dyDescent="0.25">
      <c r="B923" s="3"/>
      <c r="C923" s="3"/>
      <c r="D923" s="3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</row>
    <row r="924" spans="2:26" ht="15.75" customHeight="1" x14ac:dyDescent="0.25">
      <c r="B924" s="3"/>
      <c r="C924" s="3"/>
      <c r="D924" s="3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</row>
    <row r="925" spans="2:26" ht="15.75" customHeight="1" x14ac:dyDescent="0.25">
      <c r="B925" s="3"/>
      <c r="C925" s="3"/>
      <c r="D925" s="3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</row>
    <row r="926" spans="2:26" ht="15.75" customHeight="1" x14ac:dyDescent="0.25">
      <c r="B926" s="3"/>
      <c r="C926" s="3"/>
      <c r="D926" s="3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</row>
    <row r="927" spans="2:26" ht="15.75" customHeight="1" x14ac:dyDescent="0.25">
      <c r="B927" s="3"/>
      <c r="C927" s="3"/>
      <c r="D927" s="3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</row>
    <row r="928" spans="2:26" ht="15.75" customHeight="1" x14ac:dyDescent="0.25">
      <c r="B928" s="3"/>
      <c r="C928" s="3"/>
      <c r="D928" s="3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</row>
    <row r="929" spans="2:26" ht="15.75" customHeight="1" x14ac:dyDescent="0.25">
      <c r="B929" s="3"/>
      <c r="C929" s="3"/>
      <c r="D929" s="3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</row>
    <row r="930" spans="2:26" ht="15.75" customHeight="1" x14ac:dyDescent="0.25">
      <c r="B930" s="3"/>
      <c r="C930" s="3"/>
      <c r="D930" s="3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</row>
    <row r="931" spans="2:26" ht="15.75" customHeight="1" x14ac:dyDescent="0.25">
      <c r="B931" s="3"/>
      <c r="C931" s="3"/>
      <c r="D931" s="3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</row>
    <row r="932" spans="2:26" ht="15.75" customHeight="1" x14ac:dyDescent="0.25">
      <c r="B932" s="3"/>
      <c r="C932" s="3"/>
      <c r="D932" s="3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</row>
    <row r="933" spans="2:26" ht="15.75" customHeight="1" x14ac:dyDescent="0.25">
      <c r="B933" s="3"/>
      <c r="C933" s="3"/>
      <c r="D933" s="3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</row>
    <row r="934" spans="2:26" ht="15.75" customHeight="1" x14ac:dyDescent="0.25">
      <c r="B934" s="3"/>
      <c r="C934" s="3"/>
      <c r="D934" s="3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</row>
    <row r="935" spans="2:26" ht="15.75" customHeight="1" x14ac:dyDescent="0.25">
      <c r="B935" s="3"/>
      <c r="C935" s="3"/>
      <c r="D935" s="3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</row>
    <row r="936" spans="2:26" ht="15.75" customHeight="1" x14ac:dyDescent="0.25">
      <c r="B936" s="3"/>
      <c r="C936" s="3"/>
      <c r="D936" s="3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</row>
    <row r="937" spans="2:26" ht="15.75" customHeight="1" x14ac:dyDescent="0.25">
      <c r="B937" s="3"/>
      <c r="C937" s="3"/>
      <c r="D937" s="3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</row>
    <row r="938" spans="2:26" ht="15.75" customHeight="1" x14ac:dyDescent="0.25">
      <c r="B938" s="3"/>
      <c r="C938" s="3"/>
      <c r="D938" s="3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</row>
    <row r="939" spans="2:26" ht="15.75" customHeight="1" x14ac:dyDescent="0.25">
      <c r="B939" s="3"/>
      <c r="C939" s="3"/>
      <c r="D939" s="3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</row>
    <row r="940" spans="2:26" ht="15.75" customHeight="1" x14ac:dyDescent="0.25">
      <c r="B940" s="3"/>
      <c r="C940" s="3"/>
      <c r="D940" s="3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</row>
    <row r="941" spans="2:26" ht="15.75" customHeight="1" x14ac:dyDescent="0.25">
      <c r="B941" s="3"/>
      <c r="C941" s="3"/>
      <c r="D941" s="3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</row>
    <row r="942" spans="2:26" ht="15.75" customHeight="1" x14ac:dyDescent="0.25">
      <c r="B942" s="3"/>
      <c r="C942" s="3"/>
      <c r="D942" s="3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</row>
    <row r="943" spans="2:26" ht="15.75" customHeight="1" x14ac:dyDescent="0.25">
      <c r="B943" s="3"/>
      <c r="C943" s="3"/>
      <c r="D943" s="3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</row>
    <row r="944" spans="2:26" ht="15.75" customHeight="1" x14ac:dyDescent="0.25">
      <c r="B944" s="3"/>
      <c r="C944" s="3"/>
      <c r="D944" s="3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</row>
    <row r="945" spans="2:26" ht="15.75" customHeight="1" x14ac:dyDescent="0.25">
      <c r="B945" s="3"/>
      <c r="C945" s="3"/>
      <c r="D945" s="3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</row>
    <row r="946" spans="2:26" ht="15.75" customHeight="1" x14ac:dyDescent="0.25">
      <c r="B946" s="3"/>
      <c r="C946" s="3"/>
      <c r="D946" s="3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</row>
    <row r="947" spans="2:26" ht="15.75" customHeight="1" x14ac:dyDescent="0.25">
      <c r="B947" s="3"/>
      <c r="C947" s="3"/>
      <c r="D947" s="3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</row>
    <row r="948" spans="2:26" ht="15.75" customHeight="1" x14ac:dyDescent="0.25">
      <c r="B948" s="3"/>
      <c r="C948" s="3"/>
      <c r="D948" s="3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</row>
    <row r="949" spans="2:26" ht="15.75" customHeight="1" x14ac:dyDescent="0.25">
      <c r="B949" s="3"/>
      <c r="C949" s="3"/>
      <c r="D949" s="3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</row>
    <row r="950" spans="2:26" ht="15.75" customHeight="1" x14ac:dyDescent="0.25">
      <c r="B950" s="3"/>
      <c r="C950" s="3"/>
      <c r="D950" s="3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</row>
    <row r="951" spans="2:26" ht="15.75" customHeight="1" x14ac:dyDescent="0.25">
      <c r="B951" s="3"/>
      <c r="C951" s="3"/>
      <c r="D951" s="3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</row>
    <row r="952" spans="2:26" ht="15.75" customHeight="1" x14ac:dyDescent="0.25">
      <c r="B952" s="3"/>
      <c r="C952" s="3"/>
      <c r="D952" s="3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</row>
    <row r="953" spans="2:26" ht="15.75" customHeight="1" x14ac:dyDescent="0.25">
      <c r="B953" s="3"/>
      <c r="C953" s="3"/>
      <c r="D953" s="3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</row>
    <row r="954" spans="2:26" ht="15.75" customHeight="1" x14ac:dyDescent="0.25">
      <c r="B954" s="3"/>
      <c r="C954" s="3"/>
      <c r="D954" s="3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</row>
    <row r="955" spans="2:26" ht="15.75" customHeight="1" x14ac:dyDescent="0.25">
      <c r="B955" s="3"/>
      <c r="C955" s="3"/>
      <c r="D955" s="3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</row>
    <row r="956" spans="2:26" ht="15.75" customHeight="1" x14ac:dyDescent="0.25">
      <c r="B956" s="3"/>
      <c r="C956" s="3"/>
      <c r="D956" s="3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</row>
    <row r="957" spans="2:26" ht="15.75" customHeight="1" x14ac:dyDescent="0.25">
      <c r="B957" s="3"/>
      <c r="C957" s="3"/>
      <c r="D957" s="3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</row>
    <row r="958" spans="2:26" ht="15.75" customHeight="1" x14ac:dyDescent="0.25">
      <c r="B958" s="3"/>
      <c r="C958" s="3"/>
      <c r="D958" s="3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</row>
    <row r="959" spans="2:26" ht="15.75" customHeight="1" x14ac:dyDescent="0.25">
      <c r="B959" s="3"/>
      <c r="C959" s="3"/>
      <c r="D959" s="3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</row>
    <row r="960" spans="2:26" ht="15.75" customHeight="1" x14ac:dyDescent="0.25">
      <c r="B960" s="3"/>
      <c r="C960" s="3"/>
      <c r="D960" s="3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</row>
    <row r="961" spans="2:26" ht="15.75" customHeight="1" x14ac:dyDescent="0.25">
      <c r="B961" s="3"/>
      <c r="C961" s="3"/>
      <c r="D961" s="3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</row>
    <row r="962" spans="2:26" ht="15.75" customHeight="1" x14ac:dyDescent="0.25">
      <c r="B962" s="3"/>
      <c r="C962" s="3"/>
      <c r="D962" s="3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</row>
    <row r="963" spans="2:26" ht="15.75" customHeight="1" x14ac:dyDescent="0.25">
      <c r="B963" s="3"/>
      <c r="C963" s="3"/>
      <c r="D963" s="3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</row>
    <row r="964" spans="2:26" ht="15.75" customHeight="1" x14ac:dyDescent="0.25">
      <c r="B964" s="3"/>
      <c r="C964" s="3"/>
      <c r="D964" s="3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</row>
    <row r="965" spans="2:26" ht="15.75" customHeight="1" x14ac:dyDescent="0.25">
      <c r="B965" s="3"/>
      <c r="C965" s="3"/>
      <c r="D965" s="3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</row>
    <row r="966" spans="2:26" ht="15.75" customHeight="1" x14ac:dyDescent="0.25">
      <c r="B966" s="3"/>
      <c r="C966" s="3"/>
      <c r="D966" s="3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</row>
    <row r="967" spans="2:26" ht="15.75" customHeight="1" x14ac:dyDescent="0.25">
      <c r="B967" s="3"/>
      <c r="C967" s="3"/>
      <c r="D967" s="3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</row>
    <row r="968" spans="2:26" ht="15.75" customHeight="1" x14ac:dyDescent="0.25">
      <c r="B968" s="3"/>
      <c r="C968" s="3"/>
      <c r="D968" s="3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</row>
    <row r="969" spans="2:26" ht="15.75" customHeight="1" x14ac:dyDescent="0.25">
      <c r="B969" s="3"/>
      <c r="C969" s="3"/>
      <c r="D969" s="3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</row>
    <row r="970" spans="2:26" ht="15.75" customHeight="1" x14ac:dyDescent="0.25">
      <c r="B970" s="3"/>
      <c r="C970" s="3"/>
      <c r="D970" s="3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</row>
    <row r="971" spans="2:26" ht="15.75" customHeight="1" x14ac:dyDescent="0.25">
      <c r="B971" s="3"/>
      <c r="C971" s="3"/>
      <c r="D971" s="3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</row>
    <row r="972" spans="2:26" ht="15.75" customHeight="1" x14ac:dyDescent="0.25">
      <c r="B972" s="3"/>
      <c r="C972" s="3"/>
      <c r="D972" s="3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</row>
    <row r="973" spans="2:26" ht="15.75" customHeight="1" x14ac:dyDescent="0.25">
      <c r="B973" s="3"/>
      <c r="C973" s="3"/>
      <c r="D973" s="3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</row>
    <row r="974" spans="2:26" ht="15.75" customHeight="1" x14ac:dyDescent="0.25">
      <c r="B974" s="3"/>
      <c r="C974" s="3"/>
      <c r="D974" s="3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</row>
    <row r="975" spans="2:26" ht="15.75" customHeight="1" x14ac:dyDescent="0.25">
      <c r="B975" s="3"/>
      <c r="C975" s="3"/>
      <c r="D975" s="3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</row>
    <row r="976" spans="2:26" ht="15.75" customHeight="1" x14ac:dyDescent="0.25">
      <c r="B976" s="3"/>
      <c r="C976" s="3"/>
      <c r="D976" s="3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</row>
    <row r="977" spans="2:26" ht="15.75" customHeight="1" x14ac:dyDescent="0.25">
      <c r="B977" s="3"/>
      <c r="C977" s="3"/>
      <c r="D977" s="3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</row>
    <row r="978" spans="2:26" ht="15.75" customHeight="1" x14ac:dyDescent="0.25">
      <c r="B978" s="3"/>
      <c r="C978" s="3"/>
      <c r="D978" s="3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</row>
    <row r="979" spans="2:26" ht="15.75" customHeight="1" x14ac:dyDescent="0.25">
      <c r="B979" s="3"/>
      <c r="C979" s="3"/>
      <c r="D979" s="3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</row>
    <row r="980" spans="2:26" ht="15.75" customHeight="1" x14ac:dyDescent="0.25">
      <c r="B980" s="3"/>
      <c r="C980" s="3"/>
      <c r="D980" s="3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</row>
    <row r="981" spans="2:26" ht="15.75" customHeight="1" x14ac:dyDescent="0.25">
      <c r="B981" s="3"/>
      <c r="C981" s="3"/>
      <c r="D981" s="3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</row>
    <row r="982" spans="2:26" ht="15.75" customHeight="1" x14ac:dyDescent="0.25">
      <c r="B982" s="3"/>
      <c r="C982" s="3"/>
      <c r="D982" s="3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</row>
    <row r="983" spans="2:26" ht="15.75" customHeight="1" x14ac:dyDescent="0.25">
      <c r="B983" s="3"/>
      <c r="C983" s="3"/>
      <c r="D983" s="3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</row>
    <row r="984" spans="2:26" ht="15.75" customHeight="1" x14ac:dyDescent="0.25">
      <c r="B984" s="3"/>
      <c r="C984" s="3"/>
      <c r="D984" s="3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</row>
    <row r="985" spans="2:26" ht="15.75" customHeight="1" x14ac:dyDescent="0.25">
      <c r="B985" s="3"/>
      <c r="C985" s="3"/>
      <c r="D985" s="3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</row>
    <row r="986" spans="2:26" ht="15.75" customHeight="1" x14ac:dyDescent="0.25">
      <c r="B986" s="3"/>
      <c r="C986" s="3"/>
      <c r="D986" s="3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</row>
    <row r="987" spans="2:26" ht="15.75" customHeight="1" x14ac:dyDescent="0.25">
      <c r="B987" s="3"/>
      <c r="C987" s="3"/>
      <c r="D987" s="3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</row>
    <row r="988" spans="2:26" ht="15.75" customHeight="1" x14ac:dyDescent="0.25">
      <c r="B988" s="3"/>
      <c r="C988" s="3"/>
      <c r="D988" s="3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</row>
    <row r="989" spans="2:26" ht="15.75" customHeight="1" x14ac:dyDescent="0.25">
      <c r="B989" s="3"/>
      <c r="C989" s="3"/>
      <c r="D989" s="3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</row>
    <row r="990" spans="2:26" ht="15.75" customHeight="1" x14ac:dyDescent="0.25">
      <c r="B990" s="3"/>
      <c r="C990" s="3"/>
      <c r="D990" s="3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</row>
  </sheetData>
  <mergeCells count="11">
    <mergeCell ref="A1:G1"/>
    <mergeCell ref="A2:G2"/>
    <mergeCell ref="A3:G3"/>
    <mergeCell ref="A5:A6"/>
    <mergeCell ref="B5:C6"/>
    <mergeCell ref="B8:C8"/>
    <mergeCell ref="B17:C17"/>
    <mergeCell ref="E5:E6"/>
    <mergeCell ref="F5:F6"/>
    <mergeCell ref="G5:G6"/>
    <mergeCell ref="D5:D6"/>
  </mergeCells>
  <phoneticPr fontId="22" type="noConversion"/>
  <pageMargins left="0.78740157480314965" right="0.78740157480314965" top="0.59055118110236227" bottom="0.59055118110236227" header="0.51181102362204722" footer="0.51181102362204722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W29"/>
  <sheetViews>
    <sheetView zoomScaleNormal="100" workbookViewId="0">
      <selection activeCell="R15" sqref="R15"/>
    </sheetView>
  </sheetViews>
  <sheetFormatPr defaultRowHeight="12" x14ac:dyDescent="0.2"/>
  <cols>
    <col min="1" max="2" width="5.140625" style="71" customWidth="1"/>
    <col min="3" max="3" width="21.140625" style="71" customWidth="1"/>
    <col min="4" max="4" width="9.5703125" style="71" customWidth="1"/>
    <col min="5" max="5" width="10" style="71" customWidth="1"/>
    <col min="6" max="6" width="9.140625" style="71"/>
    <col min="7" max="7" width="11.7109375" style="71" customWidth="1"/>
    <col min="8" max="8" width="9" style="71" customWidth="1"/>
    <col min="9" max="9" width="9.85546875" style="71" customWidth="1"/>
    <col min="10" max="10" width="10.42578125" style="71" customWidth="1"/>
    <col min="11" max="11" width="10.140625" style="71" customWidth="1"/>
    <col min="12" max="12" width="9.85546875" style="71" customWidth="1"/>
    <col min="13" max="13" width="10.5703125" style="71" customWidth="1"/>
    <col min="14" max="14" width="9" style="71" customWidth="1"/>
    <col min="15" max="15" width="10.5703125" style="71" customWidth="1"/>
    <col min="16" max="16" width="11.140625" style="71" customWidth="1"/>
    <col min="17" max="17" width="10.85546875" style="72" bestFit="1" customWidth="1"/>
    <col min="18" max="18" width="15.140625" style="71" customWidth="1"/>
    <col min="19" max="19" width="9.140625" style="71"/>
    <col min="20" max="20" width="22.5703125" style="71" customWidth="1"/>
    <col min="21" max="21" width="14.28515625" style="71" customWidth="1"/>
    <col min="22" max="22" width="23.42578125" style="71" customWidth="1"/>
    <col min="23" max="16384" width="9.140625" style="71"/>
  </cols>
  <sheetData>
    <row r="1" spans="1:23" s="286" customFormat="1" ht="51" customHeight="1" x14ac:dyDescent="0.2">
      <c r="A1" s="482" t="s">
        <v>630</v>
      </c>
      <c r="B1" s="453"/>
      <c r="C1" s="453"/>
      <c r="D1" s="453"/>
      <c r="E1" s="453"/>
      <c r="F1" s="453"/>
      <c r="G1" s="453"/>
      <c r="H1" s="453"/>
      <c r="I1" s="453"/>
      <c r="J1" s="453"/>
      <c r="K1" s="453"/>
      <c r="L1" s="453"/>
      <c r="M1" s="453"/>
      <c r="N1" s="453"/>
      <c r="O1" s="453"/>
      <c r="P1" s="453"/>
      <c r="Q1" s="287"/>
    </row>
    <row r="3" spans="1:23" ht="15.75" x14ac:dyDescent="0.25">
      <c r="A3" s="480" t="s">
        <v>616</v>
      </c>
      <c r="B3" s="480"/>
      <c r="C3" s="481"/>
      <c r="D3" s="481"/>
      <c r="E3" s="481"/>
      <c r="F3" s="481"/>
      <c r="G3" s="481"/>
      <c r="H3" s="481"/>
      <c r="I3" s="481"/>
      <c r="J3" s="481"/>
      <c r="K3" s="481"/>
      <c r="L3" s="481"/>
      <c r="M3" s="481"/>
      <c r="N3" s="481"/>
      <c r="O3" s="481"/>
      <c r="P3" s="481"/>
    </row>
    <row r="4" spans="1:23" x14ac:dyDescent="0.2">
      <c r="A4" s="268"/>
      <c r="B4" s="268"/>
      <c r="C4" s="269"/>
      <c r="D4" s="269"/>
      <c r="E4" s="269"/>
      <c r="F4" s="269"/>
      <c r="G4" s="269"/>
      <c r="H4" s="269"/>
      <c r="I4" s="269"/>
      <c r="J4" s="269"/>
      <c r="K4" s="269"/>
      <c r="L4" s="269"/>
      <c r="M4" s="269"/>
      <c r="N4" s="269"/>
      <c r="O4" s="269"/>
      <c r="P4" s="269"/>
    </row>
    <row r="5" spans="1:23" ht="12.75" thickBot="1" x14ac:dyDescent="0.25">
      <c r="A5" s="74"/>
      <c r="B5" s="74"/>
      <c r="C5" s="274" t="s">
        <v>156</v>
      </c>
      <c r="D5" s="274" t="s">
        <v>157</v>
      </c>
      <c r="E5" s="274" t="s">
        <v>158</v>
      </c>
      <c r="F5" s="274" t="s">
        <v>159</v>
      </c>
      <c r="G5" s="274" t="s">
        <v>160</v>
      </c>
      <c r="H5" s="274" t="s">
        <v>161</v>
      </c>
      <c r="I5" s="274" t="s">
        <v>162</v>
      </c>
      <c r="J5" s="274" t="s">
        <v>164</v>
      </c>
      <c r="K5" s="274" t="s">
        <v>163</v>
      </c>
      <c r="L5" s="274" t="s">
        <v>165</v>
      </c>
      <c r="M5" s="274" t="s">
        <v>166</v>
      </c>
      <c r="N5" s="274" t="s">
        <v>167</v>
      </c>
      <c r="O5" s="274" t="s">
        <v>305</v>
      </c>
      <c r="P5" s="275" t="s">
        <v>169</v>
      </c>
    </row>
    <row r="6" spans="1:23" ht="26.25" customHeight="1" thickBot="1" x14ac:dyDescent="0.25">
      <c r="A6" s="351" t="s">
        <v>90</v>
      </c>
      <c r="B6" s="352"/>
      <c r="C6" s="353" t="s">
        <v>44</v>
      </c>
      <c r="D6" s="353" t="s">
        <v>9</v>
      </c>
      <c r="E6" s="353" t="s">
        <v>10</v>
      </c>
      <c r="F6" s="353" t="s">
        <v>11</v>
      </c>
      <c r="G6" s="353" t="s">
        <v>12</v>
      </c>
      <c r="H6" s="353" t="s">
        <v>13</v>
      </c>
      <c r="I6" s="353" t="s">
        <v>14</v>
      </c>
      <c r="J6" s="353" t="s">
        <v>15</v>
      </c>
      <c r="K6" s="353" t="s">
        <v>16</v>
      </c>
      <c r="L6" s="353" t="s">
        <v>17</v>
      </c>
      <c r="M6" s="353" t="s">
        <v>18</v>
      </c>
      <c r="N6" s="353" t="s">
        <v>19</v>
      </c>
      <c r="O6" s="353" t="s">
        <v>20</v>
      </c>
      <c r="P6" s="354" t="s">
        <v>125</v>
      </c>
    </row>
    <row r="7" spans="1:23" x14ac:dyDescent="0.2">
      <c r="A7" s="348" t="s">
        <v>91</v>
      </c>
      <c r="B7" s="348"/>
      <c r="C7" s="357" t="s">
        <v>5</v>
      </c>
      <c r="D7" s="349"/>
      <c r="E7" s="349"/>
      <c r="F7" s="349"/>
      <c r="G7" s="349"/>
      <c r="H7" s="349"/>
      <c r="I7" s="349"/>
      <c r="J7" s="349"/>
      <c r="K7" s="349"/>
      <c r="L7" s="349"/>
      <c r="M7" s="349"/>
      <c r="N7" s="349"/>
      <c r="O7" s="349"/>
      <c r="P7" s="350"/>
    </row>
    <row r="8" spans="1:23" ht="27.75" customHeight="1" x14ac:dyDescent="0.2">
      <c r="A8" s="75" t="s">
        <v>92</v>
      </c>
      <c r="B8" s="75">
        <v>1</v>
      </c>
      <c r="C8" s="76" t="s">
        <v>40</v>
      </c>
      <c r="D8" s="77">
        <v>12154000</v>
      </c>
      <c r="E8" s="77">
        <v>12154000</v>
      </c>
      <c r="F8" s="77">
        <v>11554000</v>
      </c>
      <c r="G8" s="77">
        <v>12154000</v>
      </c>
      <c r="H8" s="77">
        <v>13176000</v>
      </c>
      <c r="I8" s="77">
        <v>1601940</v>
      </c>
      <c r="J8" s="77">
        <v>12154000</v>
      </c>
      <c r="K8" s="77">
        <v>12554000</v>
      </c>
      <c r="L8" s="77">
        <v>12554000</v>
      </c>
      <c r="M8" s="77">
        <v>12554000</v>
      </c>
      <c r="N8" s="77">
        <v>12158759</v>
      </c>
      <c r="O8" s="77">
        <v>12354000</v>
      </c>
      <c r="P8" s="78">
        <f t="shared" ref="P8:P13" si="0">SUM(D8:O8)</f>
        <v>137122699</v>
      </c>
      <c r="T8"/>
      <c r="U8"/>
      <c r="V8"/>
      <c r="W8"/>
    </row>
    <row r="9" spans="1:23" ht="24.75" customHeight="1" x14ac:dyDescent="0.2">
      <c r="A9" s="75" t="s">
        <v>93</v>
      </c>
      <c r="B9" s="75">
        <v>2</v>
      </c>
      <c r="C9" s="76" t="s">
        <v>41</v>
      </c>
      <c r="D9" s="77">
        <v>4350000</v>
      </c>
      <c r="E9" s="77">
        <v>4350000</v>
      </c>
      <c r="F9" s="77">
        <v>4354000</v>
      </c>
      <c r="G9" s="77">
        <v>3877000</v>
      </c>
      <c r="H9" s="77">
        <v>3356000</v>
      </c>
      <c r="I9" s="77">
        <v>3355000</v>
      </c>
      <c r="J9" s="77">
        <v>3356000</v>
      </c>
      <c r="K9" s="77">
        <v>3355000</v>
      </c>
      <c r="L9" s="77">
        <v>3356000</v>
      </c>
      <c r="M9" s="77">
        <v>3355000</v>
      </c>
      <c r="N9" s="77">
        <v>3550000</v>
      </c>
      <c r="O9" s="77">
        <v>3755000</v>
      </c>
      <c r="P9" s="78">
        <f t="shared" si="0"/>
        <v>44369000</v>
      </c>
      <c r="T9"/>
      <c r="U9"/>
      <c r="V9"/>
      <c r="W9"/>
    </row>
    <row r="10" spans="1:23" ht="30" customHeight="1" x14ac:dyDescent="0.2">
      <c r="A10" s="75" t="s">
        <v>94</v>
      </c>
      <c r="B10" s="75">
        <v>3</v>
      </c>
      <c r="C10" s="76" t="s">
        <v>42</v>
      </c>
      <c r="D10" s="77"/>
      <c r="E10" s="77"/>
      <c r="F10" s="77"/>
      <c r="G10" s="77"/>
      <c r="H10" s="77">
        <v>43224025</v>
      </c>
      <c r="I10" s="77">
        <v>63606480</v>
      </c>
      <c r="J10" s="77"/>
      <c r="K10" s="77"/>
      <c r="L10" s="77"/>
      <c r="M10" s="77"/>
      <c r="N10" s="77"/>
      <c r="O10" s="77"/>
      <c r="P10" s="78">
        <f t="shared" si="0"/>
        <v>106830505</v>
      </c>
      <c r="T10"/>
      <c r="U10"/>
      <c r="V10"/>
      <c r="W10"/>
    </row>
    <row r="11" spans="1:23" ht="15.75" customHeight="1" x14ac:dyDescent="0.2">
      <c r="A11" s="75" t="s">
        <v>95</v>
      </c>
      <c r="B11" s="75">
        <v>4</v>
      </c>
      <c r="C11" s="79" t="s">
        <v>50</v>
      </c>
      <c r="D11" s="77">
        <v>1500000</v>
      </c>
      <c r="E11" s="77">
        <v>6000000</v>
      </c>
      <c r="F11" s="77">
        <v>24000000</v>
      </c>
      <c r="G11" s="77">
        <v>6000000</v>
      </c>
      <c r="H11" s="77">
        <v>3000000</v>
      </c>
      <c r="I11" s="77">
        <v>2000000</v>
      </c>
      <c r="J11" s="77">
        <v>2000000</v>
      </c>
      <c r="K11" s="77">
        <v>3000000</v>
      </c>
      <c r="L11" s="77">
        <v>32500000</v>
      </c>
      <c r="M11" s="77">
        <v>1000000</v>
      </c>
      <c r="N11" s="77">
        <v>2000000</v>
      </c>
      <c r="O11" s="77">
        <v>2500000</v>
      </c>
      <c r="P11" s="78">
        <f t="shared" si="0"/>
        <v>85500000</v>
      </c>
      <c r="T11"/>
      <c r="U11"/>
      <c r="V11"/>
      <c r="W11"/>
    </row>
    <row r="12" spans="1:23" ht="15.75" customHeight="1" x14ac:dyDescent="0.2">
      <c r="A12" s="75" t="s">
        <v>96</v>
      </c>
      <c r="B12" s="75">
        <v>5</v>
      </c>
      <c r="C12" s="79" t="s">
        <v>52</v>
      </c>
      <c r="D12" s="77">
        <v>2000000</v>
      </c>
      <c r="E12" s="77">
        <v>2000000</v>
      </c>
      <c r="F12" s="77">
        <v>5000000</v>
      </c>
      <c r="G12" s="77">
        <v>10000000</v>
      </c>
      <c r="H12" s="77">
        <v>15000000</v>
      </c>
      <c r="I12" s="77">
        <v>47500000</v>
      </c>
      <c r="J12" s="77">
        <v>65000000</v>
      </c>
      <c r="K12" s="77">
        <v>69495000</v>
      </c>
      <c r="L12" s="77">
        <v>53114165</v>
      </c>
      <c r="M12" s="77">
        <v>5000000</v>
      </c>
      <c r="N12" s="77">
        <v>5000000</v>
      </c>
      <c r="O12" s="77">
        <v>3155000</v>
      </c>
      <c r="P12" s="78">
        <f t="shared" si="0"/>
        <v>282264165</v>
      </c>
      <c r="T12"/>
      <c r="U12"/>
      <c r="V12"/>
      <c r="W12"/>
    </row>
    <row r="13" spans="1:23" ht="15.75" customHeight="1" x14ac:dyDescent="0.2">
      <c r="A13" s="75" t="s">
        <v>97</v>
      </c>
      <c r="B13" s="75">
        <v>6</v>
      </c>
      <c r="C13" s="79" t="s">
        <v>57</v>
      </c>
      <c r="D13" s="77"/>
      <c r="E13" s="77"/>
      <c r="F13" s="77"/>
      <c r="G13" s="77"/>
      <c r="H13" s="77"/>
      <c r="I13" s="77"/>
      <c r="J13" s="77"/>
      <c r="K13" s="77"/>
      <c r="L13" s="77">
        <v>65000000</v>
      </c>
      <c r="M13" s="77"/>
      <c r="N13" s="77"/>
      <c r="O13" s="77"/>
      <c r="P13" s="78">
        <f t="shared" si="0"/>
        <v>65000000</v>
      </c>
      <c r="T13"/>
      <c r="U13"/>
      <c r="V13"/>
      <c r="W13"/>
    </row>
    <row r="14" spans="1:23" ht="15.75" customHeight="1" x14ac:dyDescent="0.2">
      <c r="A14" s="75" t="s">
        <v>98</v>
      </c>
      <c r="B14" s="75">
        <v>7</v>
      </c>
      <c r="C14" s="79" t="s">
        <v>573</v>
      </c>
      <c r="D14" s="77"/>
      <c r="E14" s="77"/>
      <c r="F14" s="77"/>
      <c r="G14" s="77"/>
      <c r="H14" s="77"/>
      <c r="I14" s="77"/>
      <c r="J14" s="77"/>
      <c r="K14" s="77"/>
      <c r="L14" s="77"/>
      <c r="M14" s="77"/>
      <c r="N14" s="77"/>
      <c r="O14" s="77"/>
      <c r="P14" s="78"/>
      <c r="T14"/>
      <c r="U14"/>
      <c r="V14"/>
      <c r="W14"/>
    </row>
    <row r="15" spans="1:23" ht="23.25" customHeight="1" x14ac:dyDescent="0.2">
      <c r="A15" s="75" t="s">
        <v>99</v>
      </c>
      <c r="B15" s="75">
        <v>8</v>
      </c>
      <c r="C15" s="76" t="s">
        <v>59</v>
      </c>
      <c r="D15" s="77"/>
      <c r="E15" s="77"/>
      <c r="F15" s="77"/>
      <c r="G15" s="77"/>
      <c r="H15" s="77"/>
      <c r="I15" s="77"/>
      <c r="J15" s="77"/>
      <c r="K15" s="77"/>
      <c r="L15" s="77"/>
      <c r="M15" s="77"/>
      <c r="N15" s="77"/>
      <c r="O15" s="77"/>
      <c r="P15" s="77"/>
      <c r="Q15" s="73"/>
      <c r="T15"/>
      <c r="U15"/>
      <c r="V15"/>
      <c r="W15"/>
    </row>
    <row r="16" spans="1:23" ht="15.75" customHeight="1" x14ac:dyDescent="0.2">
      <c r="A16" s="75" t="s">
        <v>100</v>
      </c>
      <c r="B16" s="75">
        <v>9</v>
      </c>
      <c r="C16" s="79" t="s">
        <v>60</v>
      </c>
      <c r="D16" s="77">
        <v>4838093</v>
      </c>
      <c r="E16" s="77">
        <v>262804365</v>
      </c>
      <c r="F16" s="77"/>
      <c r="G16" s="77"/>
      <c r="H16" s="77">
        <v>11985345</v>
      </c>
      <c r="I16" s="77">
        <v>40441458</v>
      </c>
      <c r="J16" s="77"/>
      <c r="K16" s="77">
        <v>107132895</v>
      </c>
      <c r="L16" s="77"/>
      <c r="M16" s="77"/>
      <c r="N16" s="77"/>
      <c r="O16" s="77"/>
      <c r="P16" s="78">
        <f>SUM(D16:O16)</f>
        <v>427202156</v>
      </c>
      <c r="T16"/>
      <c r="U16"/>
      <c r="V16"/>
      <c r="W16"/>
    </row>
    <row r="17" spans="1:23" ht="15.75" customHeight="1" x14ac:dyDescent="0.2">
      <c r="A17" s="257" t="s">
        <v>101</v>
      </c>
      <c r="B17" s="257">
        <v>10</v>
      </c>
      <c r="C17" s="258" t="s">
        <v>21</v>
      </c>
      <c r="D17" s="259">
        <f t="shared" ref="D17:O17" si="1">SUM(D8:D16)</f>
        <v>24842093</v>
      </c>
      <c r="E17" s="259">
        <f t="shared" si="1"/>
        <v>287308365</v>
      </c>
      <c r="F17" s="259">
        <f t="shared" si="1"/>
        <v>44908000</v>
      </c>
      <c r="G17" s="259">
        <f t="shared" si="1"/>
        <v>32031000</v>
      </c>
      <c r="H17" s="259">
        <f t="shared" si="1"/>
        <v>89741370</v>
      </c>
      <c r="I17" s="259">
        <f t="shared" si="1"/>
        <v>158504878</v>
      </c>
      <c r="J17" s="259">
        <f t="shared" si="1"/>
        <v>82510000</v>
      </c>
      <c r="K17" s="259">
        <f t="shared" si="1"/>
        <v>195536895</v>
      </c>
      <c r="L17" s="259">
        <f t="shared" si="1"/>
        <v>166524165</v>
      </c>
      <c r="M17" s="259">
        <f t="shared" si="1"/>
        <v>21909000</v>
      </c>
      <c r="N17" s="259">
        <f t="shared" si="1"/>
        <v>22708759</v>
      </c>
      <c r="O17" s="259">
        <f t="shared" si="1"/>
        <v>21764000</v>
      </c>
      <c r="P17" s="259">
        <f>SUM(D17:O17)</f>
        <v>1148288525</v>
      </c>
      <c r="T17"/>
      <c r="U17"/>
      <c r="V17"/>
      <c r="W17"/>
    </row>
    <row r="18" spans="1:23" ht="20.100000000000001" customHeight="1" x14ac:dyDescent="0.2">
      <c r="A18" s="75" t="s">
        <v>102</v>
      </c>
      <c r="B18" s="75">
        <v>11</v>
      </c>
      <c r="C18" s="479" t="s">
        <v>6</v>
      </c>
      <c r="D18" s="479"/>
      <c r="E18" s="479"/>
      <c r="F18" s="479"/>
      <c r="G18" s="479"/>
      <c r="H18" s="479"/>
      <c r="I18" s="479"/>
      <c r="J18" s="479"/>
      <c r="K18" s="479"/>
      <c r="L18" s="479"/>
      <c r="M18" s="479"/>
      <c r="N18" s="479"/>
      <c r="O18" s="479"/>
      <c r="P18" s="479"/>
      <c r="Q18" s="73"/>
      <c r="R18" s="83"/>
      <c r="T18"/>
      <c r="U18"/>
      <c r="V18"/>
      <c r="W18"/>
    </row>
    <row r="19" spans="1:23" ht="20.100000000000001" customHeight="1" x14ac:dyDescent="0.25">
      <c r="A19" s="75" t="s">
        <v>103</v>
      </c>
      <c r="B19" s="75">
        <v>12</v>
      </c>
      <c r="C19" s="79" t="s">
        <v>85</v>
      </c>
      <c r="D19" s="77">
        <v>17080308</v>
      </c>
      <c r="E19" s="77">
        <v>17080308</v>
      </c>
      <c r="F19" s="77">
        <v>17080308</v>
      </c>
      <c r="G19" s="77">
        <v>17080308</v>
      </c>
      <c r="H19" s="77">
        <v>17080308</v>
      </c>
      <c r="I19" s="77">
        <v>17080308</v>
      </c>
      <c r="J19" s="77">
        <v>17080308</v>
      </c>
      <c r="K19" s="77">
        <v>17080308</v>
      </c>
      <c r="L19" s="77">
        <v>17080308</v>
      </c>
      <c r="M19" s="77">
        <v>17080308</v>
      </c>
      <c r="N19" s="77">
        <v>17080308</v>
      </c>
      <c r="O19" s="77">
        <v>17080312</v>
      </c>
      <c r="P19" s="78">
        <f>SUM(D19:O19)</f>
        <v>204963700</v>
      </c>
      <c r="Q19" s="73"/>
      <c r="R19" s="84"/>
      <c r="T19"/>
      <c r="U19"/>
      <c r="V19"/>
      <c r="W19"/>
    </row>
    <row r="20" spans="1:23" ht="27" customHeight="1" x14ac:dyDescent="0.25">
      <c r="A20" s="75" t="s">
        <v>104</v>
      </c>
      <c r="B20" s="75">
        <v>13</v>
      </c>
      <c r="C20" s="355" t="s">
        <v>86</v>
      </c>
      <c r="D20" s="77">
        <v>3100040</v>
      </c>
      <c r="E20" s="77">
        <v>3100040</v>
      </c>
      <c r="F20" s="77">
        <v>3100040</v>
      </c>
      <c r="G20" s="77">
        <v>3100040</v>
      </c>
      <c r="H20" s="77">
        <v>3100040</v>
      </c>
      <c r="I20" s="77">
        <v>3100040</v>
      </c>
      <c r="J20" s="77">
        <v>3100040</v>
      </c>
      <c r="K20" s="77">
        <v>3100040</v>
      </c>
      <c r="L20" s="77">
        <v>3100040</v>
      </c>
      <c r="M20" s="77">
        <v>3100040</v>
      </c>
      <c r="N20" s="77">
        <v>3100040</v>
      </c>
      <c r="O20" s="77">
        <v>3100022</v>
      </c>
      <c r="P20" s="78">
        <f>SUM(D20:O20)</f>
        <v>37200462</v>
      </c>
      <c r="Q20" s="73"/>
      <c r="R20" s="84"/>
      <c r="T20"/>
      <c r="U20"/>
      <c r="V20"/>
      <c r="W20"/>
    </row>
    <row r="21" spans="1:23" ht="15.75" customHeight="1" x14ac:dyDescent="0.25">
      <c r="A21" s="75" t="s">
        <v>105</v>
      </c>
      <c r="B21" s="75">
        <v>14</v>
      </c>
      <c r="C21" s="79" t="s">
        <v>29</v>
      </c>
      <c r="D21" s="77">
        <v>10012000</v>
      </c>
      <c r="E21" s="77">
        <v>10000000</v>
      </c>
      <c r="F21" s="77">
        <v>11108000</v>
      </c>
      <c r="G21" s="77">
        <v>12626731</v>
      </c>
      <c r="H21" s="77">
        <v>20000000</v>
      </c>
      <c r="I21" s="77">
        <v>35000000</v>
      </c>
      <c r="J21" s="77">
        <v>46000000</v>
      </c>
      <c r="K21" s="77">
        <v>50000000</v>
      </c>
      <c r="L21" s="77">
        <v>22326269</v>
      </c>
      <c r="M21" s="77">
        <v>15177795</v>
      </c>
      <c r="N21" s="77">
        <v>14000000</v>
      </c>
      <c r="O21" s="77">
        <v>10182000</v>
      </c>
      <c r="P21" s="78">
        <f>SUM(D21:O21)</f>
        <v>256432795</v>
      </c>
      <c r="Q21" s="73"/>
      <c r="R21" s="84"/>
      <c r="T21"/>
      <c r="U21"/>
      <c r="V21"/>
      <c r="W21"/>
    </row>
    <row r="22" spans="1:23" ht="15.75" customHeight="1" x14ac:dyDescent="0.25">
      <c r="A22" s="75" t="s">
        <v>106</v>
      </c>
      <c r="B22" s="75">
        <v>15</v>
      </c>
      <c r="C22" s="356" t="s">
        <v>71</v>
      </c>
      <c r="D22" s="77">
        <v>200000</v>
      </c>
      <c r="E22" s="77">
        <v>200000</v>
      </c>
      <c r="F22" s="77">
        <v>200000</v>
      </c>
      <c r="G22" s="77">
        <v>200000</v>
      </c>
      <c r="H22" s="77">
        <v>200000</v>
      </c>
      <c r="I22" s="77">
        <v>200000</v>
      </c>
      <c r="J22" s="77">
        <v>200000</v>
      </c>
      <c r="K22" s="77">
        <v>200000</v>
      </c>
      <c r="L22" s="77">
        <v>1778000</v>
      </c>
      <c r="M22" s="77">
        <v>300000</v>
      </c>
      <c r="N22" s="77">
        <v>150000</v>
      </c>
      <c r="O22" s="77">
        <v>1259800</v>
      </c>
      <c r="P22" s="78">
        <f>SUM(D22:O22)</f>
        <v>5087800</v>
      </c>
      <c r="Q22" s="73"/>
      <c r="R22" s="84"/>
      <c r="T22"/>
      <c r="U22"/>
      <c r="V22"/>
      <c r="W22"/>
    </row>
    <row r="23" spans="1:23" ht="15.75" customHeight="1" x14ac:dyDescent="0.25">
      <c r="A23" s="75" t="s">
        <v>107</v>
      </c>
      <c r="B23" s="75">
        <v>16</v>
      </c>
      <c r="C23" s="356" t="s">
        <v>3</v>
      </c>
      <c r="D23" s="77">
        <v>423000</v>
      </c>
      <c r="E23" s="77">
        <v>423000</v>
      </c>
      <c r="F23" s="77">
        <v>411000</v>
      </c>
      <c r="G23" s="77">
        <v>11423000</v>
      </c>
      <c r="H23" s="77">
        <v>423000</v>
      </c>
      <c r="I23" s="77">
        <v>17698898</v>
      </c>
      <c r="J23" s="77">
        <v>5493000</v>
      </c>
      <c r="K23" s="77">
        <v>19867815</v>
      </c>
      <c r="L23" s="77">
        <v>43824244</v>
      </c>
      <c r="M23" s="77">
        <v>420000</v>
      </c>
      <c r="N23" s="77">
        <v>423000</v>
      </c>
      <c r="O23" s="77">
        <v>420000</v>
      </c>
      <c r="P23" s="78">
        <f>SUM(D23:O23)</f>
        <v>101249957</v>
      </c>
      <c r="Q23" s="73"/>
      <c r="R23" s="84"/>
      <c r="T23"/>
      <c r="U23"/>
      <c r="V23"/>
      <c r="W23"/>
    </row>
    <row r="24" spans="1:23" ht="15.75" customHeight="1" x14ac:dyDescent="0.25">
      <c r="A24" s="75" t="s">
        <v>108</v>
      </c>
      <c r="B24" s="75">
        <v>17</v>
      </c>
      <c r="C24" s="79" t="s">
        <v>76</v>
      </c>
      <c r="D24" s="77"/>
      <c r="E24" s="77"/>
      <c r="F24" s="77"/>
      <c r="G24" s="77">
        <v>22100000</v>
      </c>
      <c r="H24" s="77"/>
      <c r="I24" s="77"/>
      <c r="J24" s="77">
        <v>1900000</v>
      </c>
      <c r="K24" s="77"/>
      <c r="L24" s="77">
        <v>500000</v>
      </c>
      <c r="M24" s="77">
        <v>5938000</v>
      </c>
      <c r="N24" s="77"/>
      <c r="O24" s="77"/>
      <c r="P24" s="78">
        <f>SUM(G24:O24)</f>
        <v>30438000</v>
      </c>
      <c r="Q24" s="73"/>
      <c r="R24" s="84"/>
      <c r="T24"/>
      <c r="U24"/>
      <c r="V24"/>
      <c r="W24"/>
    </row>
    <row r="25" spans="1:23" ht="15.75" customHeight="1" x14ac:dyDescent="0.25">
      <c r="A25" s="75" t="s">
        <v>109</v>
      </c>
      <c r="B25" s="75">
        <v>18</v>
      </c>
      <c r="C25" s="76" t="s">
        <v>78</v>
      </c>
      <c r="D25" s="77"/>
      <c r="E25" s="77">
        <v>21000000</v>
      </c>
      <c r="F25" s="77"/>
      <c r="G25" s="77">
        <v>320804635</v>
      </c>
      <c r="H25" s="77">
        <v>15985345</v>
      </c>
      <c r="I25" s="77"/>
      <c r="J25" s="77">
        <v>60000000</v>
      </c>
      <c r="K25" s="77"/>
      <c r="L25" s="77">
        <v>59287738</v>
      </c>
      <c r="M25" s="77">
        <v>30000000</v>
      </c>
      <c r="N25" s="77"/>
      <c r="O25" s="77"/>
      <c r="P25" s="78">
        <f>SUM(D25:O25)</f>
        <v>507077718</v>
      </c>
      <c r="Q25" s="73"/>
      <c r="R25" s="84"/>
      <c r="T25"/>
      <c r="U25"/>
      <c r="V25"/>
      <c r="W25"/>
    </row>
    <row r="26" spans="1:23" ht="15.75" customHeight="1" x14ac:dyDescent="0.25">
      <c r="A26" s="75" t="s">
        <v>110</v>
      </c>
      <c r="B26" s="75">
        <v>19</v>
      </c>
      <c r="C26" s="79" t="s">
        <v>39</v>
      </c>
      <c r="D26" s="77"/>
      <c r="E26" s="77"/>
      <c r="F26" s="77">
        <v>1000000</v>
      </c>
      <c r="G26" s="77"/>
      <c r="H26" s="77"/>
      <c r="I26" s="77"/>
      <c r="J26" s="77"/>
      <c r="K26" s="77"/>
      <c r="L26" s="77"/>
      <c r="M26" s="77"/>
      <c r="N26" s="77"/>
      <c r="O26" s="77"/>
      <c r="P26" s="78"/>
      <c r="Q26" s="73"/>
      <c r="R26" s="84"/>
      <c r="T26"/>
      <c r="U26"/>
      <c r="V26"/>
      <c r="W26"/>
    </row>
    <row r="27" spans="1:23" ht="15.75" customHeight="1" x14ac:dyDescent="0.25">
      <c r="A27" s="75" t="s">
        <v>111</v>
      </c>
      <c r="B27" s="75">
        <v>20</v>
      </c>
      <c r="C27" s="79" t="s">
        <v>81</v>
      </c>
      <c r="D27" s="77">
        <v>4838093</v>
      </c>
      <c r="E27" s="77"/>
      <c r="F27" s="77"/>
      <c r="G27" s="77"/>
      <c r="H27" s="77"/>
      <c r="I27" s="77"/>
      <c r="J27" s="77"/>
      <c r="K27" s="77"/>
      <c r="L27" s="77"/>
      <c r="M27" s="77"/>
      <c r="N27" s="77"/>
      <c r="O27" s="77"/>
      <c r="P27" s="78">
        <f>SUM(D27:O27)</f>
        <v>4838093</v>
      </c>
      <c r="Q27" s="84"/>
      <c r="R27" s="83"/>
      <c r="T27"/>
      <c r="U27"/>
      <c r="V27"/>
      <c r="W27"/>
    </row>
    <row r="28" spans="1:23" ht="20.100000000000001" customHeight="1" x14ac:dyDescent="0.2">
      <c r="A28" s="260" t="s">
        <v>112</v>
      </c>
      <c r="B28" s="260">
        <v>21</v>
      </c>
      <c r="C28" s="258" t="s">
        <v>22</v>
      </c>
      <c r="D28" s="259">
        <f>SUM(D19:D27)</f>
        <v>35653441</v>
      </c>
      <c r="E28" s="259">
        <f t="shared" ref="E28:K28" si="2">SUM(E19:E27)</f>
        <v>51803348</v>
      </c>
      <c r="F28" s="259">
        <f t="shared" si="2"/>
        <v>32899348</v>
      </c>
      <c r="G28" s="259">
        <f t="shared" si="2"/>
        <v>387334714</v>
      </c>
      <c r="H28" s="259">
        <f t="shared" si="2"/>
        <v>56788693</v>
      </c>
      <c r="I28" s="259">
        <f t="shared" si="2"/>
        <v>73079246</v>
      </c>
      <c r="J28" s="259">
        <f t="shared" si="2"/>
        <v>133773348</v>
      </c>
      <c r="K28" s="259">
        <f t="shared" si="2"/>
        <v>90248163</v>
      </c>
      <c r="L28" s="259">
        <f>SUM(L19:L27)</f>
        <v>147896599</v>
      </c>
      <c r="M28" s="259">
        <f>SUM(M19:M27)</f>
        <v>72016143</v>
      </c>
      <c r="N28" s="259">
        <f>SUM(N19:N27)</f>
        <v>34753348</v>
      </c>
      <c r="O28" s="259">
        <f>SUM(O19:O27)</f>
        <v>32042134</v>
      </c>
      <c r="P28" s="259">
        <f>SUM(D28:O28)</f>
        <v>1148288525</v>
      </c>
      <c r="T28"/>
      <c r="U28"/>
      <c r="V28"/>
      <c r="W28"/>
    </row>
    <row r="29" spans="1:23" ht="20.100000000000001" customHeight="1" x14ac:dyDescent="0.2">
      <c r="A29" s="260" t="s">
        <v>113</v>
      </c>
      <c r="B29" s="260">
        <v>22</v>
      </c>
      <c r="C29" s="258" t="s">
        <v>23</v>
      </c>
      <c r="D29" s="261">
        <f>D17-D28</f>
        <v>-10811348</v>
      </c>
      <c r="E29" s="261">
        <f>E17-E28</f>
        <v>235505017</v>
      </c>
      <c r="F29" s="261">
        <f t="shared" ref="F29:O29" si="3">F17-F28</f>
        <v>12008652</v>
      </c>
      <c r="G29" s="261">
        <f t="shared" si="3"/>
        <v>-355303714</v>
      </c>
      <c r="H29" s="261">
        <f t="shared" si="3"/>
        <v>32952677</v>
      </c>
      <c r="I29" s="261">
        <f t="shared" si="3"/>
        <v>85425632</v>
      </c>
      <c r="J29" s="261">
        <f t="shared" si="3"/>
        <v>-51263348</v>
      </c>
      <c r="K29" s="261">
        <f t="shared" si="3"/>
        <v>105288732</v>
      </c>
      <c r="L29" s="261">
        <f t="shared" si="3"/>
        <v>18627566</v>
      </c>
      <c r="M29" s="261">
        <f t="shared" si="3"/>
        <v>-50107143</v>
      </c>
      <c r="N29" s="261">
        <f t="shared" si="3"/>
        <v>-12044589</v>
      </c>
      <c r="O29" s="261">
        <f t="shared" si="3"/>
        <v>-10278134</v>
      </c>
      <c r="P29" s="261">
        <f>P17-P28</f>
        <v>0</v>
      </c>
      <c r="T29"/>
      <c r="U29"/>
      <c r="V29"/>
      <c r="W29"/>
    </row>
  </sheetData>
  <mergeCells count="3">
    <mergeCell ref="C18:P18"/>
    <mergeCell ref="A3:P3"/>
    <mergeCell ref="A1:P1"/>
  </mergeCells>
  <phoneticPr fontId="22" type="noConversion"/>
  <pageMargins left="0.11811023622047245" right="0.11811023622047245" top="0.39370078740157483" bottom="0.39370078740157483" header="0.51181102362204722" footer="0.51181102362204722"/>
  <pageSetup paperSize="9" scale="91" orientation="landscape" r:id="rId1"/>
  <headerFooter alignWithMargins="0"/>
  <colBreaks count="1" manualBreakCount="1">
    <brk id="16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23"/>
  <sheetViews>
    <sheetView zoomScaleNormal="100" workbookViewId="0">
      <selection activeCell="I1" sqref="I1"/>
    </sheetView>
  </sheetViews>
  <sheetFormatPr defaultRowHeight="12.75" x14ac:dyDescent="0.2"/>
  <cols>
    <col min="1" max="1" width="4.5703125" customWidth="1"/>
    <col min="2" max="2" width="39.5703125" customWidth="1"/>
    <col min="3" max="3" width="19.5703125" customWidth="1"/>
    <col min="4" max="4" width="20.85546875" customWidth="1"/>
  </cols>
  <sheetData>
    <row r="1" spans="1:8" ht="60" customHeight="1" x14ac:dyDescent="0.25">
      <c r="B1" s="485" t="s">
        <v>631</v>
      </c>
      <c r="C1" s="453"/>
      <c r="D1" s="453"/>
      <c r="E1" s="279"/>
      <c r="F1" s="279"/>
      <c r="G1" s="279"/>
      <c r="H1" s="280"/>
    </row>
    <row r="2" spans="1:8" ht="47.25" customHeight="1" x14ac:dyDescent="0.2">
      <c r="A2" s="45"/>
      <c r="B2" s="484" t="s">
        <v>0</v>
      </c>
      <c r="C2" s="484"/>
      <c r="D2" s="484"/>
    </row>
    <row r="3" spans="1:8" ht="16.5" thickBot="1" x14ac:dyDescent="0.3">
      <c r="A3" s="47"/>
      <c r="B3" s="46"/>
      <c r="C3" s="48"/>
      <c r="D3" s="49" t="s">
        <v>43</v>
      </c>
    </row>
    <row r="4" spans="1:8" ht="36.75" thickBot="1" x14ac:dyDescent="0.25">
      <c r="A4" s="50" t="s">
        <v>90</v>
      </c>
      <c r="B4" s="51" t="s">
        <v>4</v>
      </c>
      <c r="C4" s="51" t="s">
        <v>7</v>
      </c>
      <c r="D4" s="52" t="s">
        <v>8</v>
      </c>
    </row>
    <row r="5" spans="1:8" ht="13.5" thickBot="1" x14ac:dyDescent="0.25">
      <c r="A5" s="53">
        <v>1</v>
      </c>
      <c r="B5" s="54" t="s">
        <v>156</v>
      </c>
      <c r="C5" s="54" t="s">
        <v>157</v>
      </c>
      <c r="D5" s="55" t="s">
        <v>158</v>
      </c>
    </row>
    <row r="6" spans="1:8" ht="24.95" customHeight="1" x14ac:dyDescent="0.2">
      <c r="A6" s="56" t="s">
        <v>91</v>
      </c>
      <c r="B6" s="57" t="s">
        <v>37</v>
      </c>
      <c r="C6" s="58"/>
      <c r="D6" s="59"/>
    </row>
    <row r="7" spans="1:8" ht="24.95" customHeight="1" x14ac:dyDescent="0.2">
      <c r="A7" s="60" t="s">
        <v>92</v>
      </c>
      <c r="B7" s="61" t="s">
        <v>38</v>
      </c>
      <c r="C7" s="62"/>
      <c r="D7" s="63"/>
    </row>
    <row r="8" spans="1:8" ht="24.95" customHeight="1" x14ac:dyDescent="0.2">
      <c r="A8" s="60" t="s">
        <v>93</v>
      </c>
      <c r="B8" s="61" t="s">
        <v>24</v>
      </c>
      <c r="C8" s="62"/>
      <c r="D8" s="63"/>
    </row>
    <row r="9" spans="1:8" ht="24.95" customHeight="1" x14ac:dyDescent="0.2">
      <c r="A9" s="60" t="s">
        <v>94</v>
      </c>
      <c r="B9" s="61" t="s">
        <v>25</v>
      </c>
      <c r="C9" s="62"/>
      <c r="D9" s="63"/>
    </row>
    <row r="10" spans="1:8" ht="24.95" customHeight="1" x14ac:dyDescent="0.2">
      <c r="A10" s="60" t="s">
        <v>95</v>
      </c>
      <c r="B10" s="61" t="s">
        <v>30</v>
      </c>
      <c r="C10" s="62"/>
      <c r="D10" s="63"/>
    </row>
    <row r="11" spans="1:8" ht="24.95" customHeight="1" x14ac:dyDescent="0.2">
      <c r="A11" s="60" t="s">
        <v>96</v>
      </c>
      <c r="B11" s="61" t="s">
        <v>31</v>
      </c>
      <c r="C11" s="62"/>
      <c r="D11" s="63"/>
    </row>
    <row r="12" spans="1:8" ht="24.95" customHeight="1" x14ac:dyDescent="0.2">
      <c r="A12" s="60" t="s">
        <v>97</v>
      </c>
      <c r="B12" s="64" t="s">
        <v>32</v>
      </c>
      <c r="C12" s="62"/>
      <c r="D12" s="63"/>
    </row>
    <row r="13" spans="1:8" ht="24.95" customHeight="1" x14ac:dyDescent="0.2">
      <c r="A13" s="60" t="s">
        <v>99</v>
      </c>
      <c r="B13" s="64" t="s">
        <v>33</v>
      </c>
      <c r="C13" s="62">
        <v>462000</v>
      </c>
      <c r="D13" s="63">
        <v>231000</v>
      </c>
    </row>
    <row r="14" spans="1:8" ht="24.95" customHeight="1" x14ac:dyDescent="0.2">
      <c r="A14" s="60" t="s">
        <v>100</v>
      </c>
      <c r="B14" s="64" t="s">
        <v>34</v>
      </c>
      <c r="C14" s="62"/>
      <c r="D14" s="63"/>
    </row>
    <row r="15" spans="1:8" ht="24.95" customHeight="1" x14ac:dyDescent="0.2">
      <c r="A15" s="60" t="s">
        <v>101</v>
      </c>
      <c r="B15" s="64" t="s">
        <v>35</v>
      </c>
      <c r="C15" s="62"/>
      <c r="D15" s="63"/>
    </row>
    <row r="16" spans="1:8" ht="24.95" customHeight="1" x14ac:dyDescent="0.2">
      <c r="A16" s="60" t="s">
        <v>102</v>
      </c>
      <c r="B16" s="64" t="s">
        <v>36</v>
      </c>
      <c r="C16" s="62"/>
      <c r="D16" s="63"/>
    </row>
    <row r="17" spans="1:4" ht="24.95" customHeight="1" x14ac:dyDescent="0.2">
      <c r="A17" s="60" t="s">
        <v>103</v>
      </c>
      <c r="B17" s="61" t="s">
        <v>26</v>
      </c>
      <c r="C17" s="62">
        <v>55320</v>
      </c>
      <c r="D17" s="63">
        <v>38620</v>
      </c>
    </row>
    <row r="18" spans="1:4" ht="24.95" customHeight="1" x14ac:dyDescent="0.2">
      <c r="A18" s="60" t="s">
        <v>104</v>
      </c>
      <c r="B18" s="61" t="s">
        <v>2</v>
      </c>
      <c r="C18" s="62"/>
      <c r="D18" s="63"/>
    </row>
    <row r="19" spans="1:4" ht="24.95" customHeight="1" x14ac:dyDescent="0.2">
      <c r="A19" s="60" t="s">
        <v>105</v>
      </c>
      <c r="B19" s="61" t="s">
        <v>1</v>
      </c>
      <c r="C19" s="62"/>
      <c r="D19" s="63"/>
    </row>
    <row r="20" spans="1:4" ht="24.95" customHeight="1" x14ac:dyDescent="0.2">
      <c r="A20" s="60" t="s">
        <v>106</v>
      </c>
      <c r="B20" s="61" t="s">
        <v>27</v>
      </c>
      <c r="C20" s="62"/>
      <c r="D20" s="63"/>
    </row>
    <row r="21" spans="1:4" ht="24.95" customHeight="1" thickBot="1" x14ac:dyDescent="0.25">
      <c r="A21" s="60" t="s">
        <v>107</v>
      </c>
      <c r="B21" s="61" t="s">
        <v>28</v>
      </c>
      <c r="C21" s="62"/>
      <c r="D21" s="63"/>
    </row>
    <row r="22" spans="1:4" ht="24.95" customHeight="1" thickBot="1" x14ac:dyDescent="0.25">
      <c r="A22" s="65" t="s">
        <v>117</v>
      </c>
      <c r="B22" s="246" t="s">
        <v>125</v>
      </c>
      <c r="C22" s="247">
        <f>SUM(C13:C21)</f>
        <v>517320</v>
      </c>
      <c r="D22" s="248">
        <f>SUM(D13:D21)</f>
        <v>269620</v>
      </c>
    </row>
    <row r="23" spans="1:4" x14ac:dyDescent="0.2">
      <c r="A23" s="66"/>
      <c r="B23" s="483"/>
      <c r="C23" s="483"/>
      <c r="D23" s="483"/>
    </row>
  </sheetData>
  <mergeCells count="3">
    <mergeCell ref="B23:D23"/>
    <mergeCell ref="B2:D2"/>
    <mergeCell ref="B1:D1"/>
  </mergeCells>
  <phoneticPr fontId="22" type="noConversion"/>
  <pageMargins left="0.75" right="0.75" top="1" bottom="1" header="0.5" footer="0.5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1:N47"/>
  <sheetViews>
    <sheetView zoomScaleNormal="100" workbookViewId="0">
      <selection activeCell="I6" sqref="I6"/>
    </sheetView>
  </sheetViews>
  <sheetFormatPr defaultRowHeight="12.75" x14ac:dyDescent="0.2"/>
  <cols>
    <col min="1" max="1" width="1.28515625" style="164" customWidth="1"/>
    <col min="2" max="2" width="5.5703125" style="362" customWidth="1"/>
    <col min="3" max="3" width="6.7109375" style="164" customWidth="1"/>
    <col min="4" max="4" width="32.5703125" style="164" customWidth="1"/>
    <col min="5" max="5" width="12.28515625" style="164" customWidth="1"/>
    <col min="6" max="6" width="12.140625" style="164" customWidth="1"/>
    <col min="7" max="7" width="11.5703125" style="164" customWidth="1"/>
    <col min="8" max="8" width="12.7109375" style="164" customWidth="1"/>
    <col min="9" max="9" width="15.28515625" style="164" customWidth="1"/>
    <col min="10" max="10" width="11" style="164" customWidth="1"/>
    <col min="11" max="11" width="18.7109375" style="164" customWidth="1"/>
    <col min="12" max="12" width="12.85546875" style="164" customWidth="1"/>
    <col min="13" max="13" width="9.140625" style="164"/>
    <col min="14" max="14" width="14.42578125" style="164" customWidth="1"/>
    <col min="15" max="16384" width="9.140625" style="164"/>
  </cols>
  <sheetData>
    <row r="1" spans="2:8" s="283" customFormat="1" ht="54.75" customHeight="1" x14ac:dyDescent="0.2">
      <c r="B1" s="358"/>
      <c r="C1" s="288"/>
      <c r="D1" s="486" t="s">
        <v>632</v>
      </c>
      <c r="E1" s="487"/>
      <c r="F1" s="487"/>
      <c r="G1" s="487"/>
      <c r="H1" s="487"/>
    </row>
    <row r="2" spans="2:8" s="283" customFormat="1" x14ac:dyDescent="0.2">
      <c r="B2" s="358"/>
      <c r="C2" s="288"/>
      <c r="D2" s="289"/>
      <c r="E2" s="288"/>
      <c r="F2" s="288"/>
      <c r="G2" s="288"/>
      <c r="H2" s="288"/>
    </row>
    <row r="3" spans="2:8" x14ac:dyDescent="0.2">
      <c r="B3" s="409" t="s">
        <v>89</v>
      </c>
      <c r="C3" s="411"/>
      <c r="D3" s="411"/>
      <c r="E3" s="411"/>
      <c r="F3" s="411"/>
      <c r="G3" s="411"/>
      <c r="H3" s="411"/>
    </row>
    <row r="4" spans="2:8" x14ac:dyDescent="0.2">
      <c r="B4" s="409" t="s">
        <v>456</v>
      </c>
      <c r="C4" s="411"/>
      <c r="D4" s="411"/>
      <c r="E4" s="411"/>
      <c r="F4" s="411"/>
      <c r="G4" s="411"/>
      <c r="H4" s="411"/>
    </row>
    <row r="5" spans="2:8" x14ac:dyDescent="0.2">
      <c r="B5" s="409" t="s">
        <v>457</v>
      </c>
      <c r="C5" s="411"/>
      <c r="D5" s="411"/>
      <c r="E5" s="411"/>
      <c r="F5" s="411"/>
      <c r="G5" s="411"/>
      <c r="H5" s="411"/>
    </row>
    <row r="6" spans="2:8" x14ac:dyDescent="0.2">
      <c r="B6" s="359"/>
    </row>
    <row r="7" spans="2:8" x14ac:dyDescent="0.2">
      <c r="B7" s="359"/>
      <c r="H7" s="281" t="s">
        <v>124</v>
      </c>
    </row>
    <row r="8" spans="2:8" ht="13.5" thickBot="1" x14ac:dyDescent="0.25">
      <c r="B8" s="358"/>
      <c r="C8" s="166"/>
      <c r="D8" s="167"/>
      <c r="E8" s="488" t="s">
        <v>614</v>
      </c>
      <c r="F8" s="489"/>
      <c r="G8" s="488" t="s">
        <v>615</v>
      </c>
      <c r="H8" s="489"/>
    </row>
    <row r="9" spans="2:8" x14ac:dyDescent="0.2">
      <c r="B9" s="493" t="s">
        <v>90</v>
      </c>
      <c r="C9" s="496" t="s">
        <v>460</v>
      </c>
      <c r="D9" s="499" t="s">
        <v>44</v>
      </c>
      <c r="E9" s="502" t="s">
        <v>461</v>
      </c>
      <c r="F9" s="502" t="s">
        <v>462</v>
      </c>
      <c r="G9" s="502" t="s">
        <v>461</v>
      </c>
      <c r="H9" s="490" t="s">
        <v>462</v>
      </c>
    </row>
    <row r="10" spans="2:8" x14ac:dyDescent="0.2">
      <c r="B10" s="494"/>
      <c r="C10" s="497"/>
      <c r="D10" s="500"/>
      <c r="E10" s="503"/>
      <c r="F10" s="505"/>
      <c r="G10" s="503"/>
      <c r="H10" s="491"/>
    </row>
    <row r="11" spans="2:8" x14ac:dyDescent="0.2">
      <c r="B11" s="494"/>
      <c r="C11" s="497"/>
      <c r="D11" s="500"/>
      <c r="E11" s="503"/>
      <c r="F11" s="505"/>
      <c r="G11" s="503"/>
      <c r="H11" s="491"/>
    </row>
    <row r="12" spans="2:8" ht="13.5" thickBot="1" x14ac:dyDescent="0.25">
      <c r="B12" s="495"/>
      <c r="C12" s="498"/>
      <c r="D12" s="501"/>
      <c r="E12" s="504"/>
      <c r="F12" s="506"/>
      <c r="G12" s="504"/>
      <c r="H12" s="492"/>
    </row>
    <row r="13" spans="2:8" x14ac:dyDescent="0.2">
      <c r="B13" s="363">
        <v>1</v>
      </c>
      <c r="C13" s="364" t="s">
        <v>156</v>
      </c>
      <c r="D13" s="365" t="s">
        <v>157</v>
      </c>
      <c r="E13" s="366" t="s">
        <v>158</v>
      </c>
      <c r="F13" s="366" t="s">
        <v>159</v>
      </c>
      <c r="G13" s="366" t="s">
        <v>160</v>
      </c>
      <c r="H13" s="366" t="s">
        <v>161</v>
      </c>
    </row>
    <row r="14" spans="2:8" ht="25.5" x14ac:dyDescent="0.2">
      <c r="B14" s="360" t="s">
        <v>91</v>
      </c>
      <c r="C14" s="173" t="s">
        <v>463</v>
      </c>
      <c r="D14" s="174" t="s">
        <v>464</v>
      </c>
      <c r="E14" s="175"/>
      <c r="F14" s="175"/>
      <c r="G14" s="176">
        <v>66410976</v>
      </c>
      <c r="H14" s="367"/>
    </row>
    <row r="15" spans="2:8" x14ac:dyDescent="0.2">
      <c r="B15" s="360" t="s">
        <v>92</v>
      </c>
      <c r="C15" s="177" t="s">
        <v>465</v>
      </c>
      <c r="D15" s="178" t="s">
        <v>466</v>
      </c>
      <c r="E15" s="175">
        <v>716220</v>
      </c>
      <c r="F15" s="179"/>
      <c r="G15" s="180">
        <v>3991000</v>
      </c>
      <c r="H15" s="368"/>
    </row>
    <row r="16" spans="2:8" ht="25.5" x14ac:dyDescent="0.2">
      <c r="B16" s="360" t="s">
        <v>93</v>
      </c>
      <c r="C16" s="177" t="s">
        <v>467</v>
      </c>
      <c r="D16" s="181" t="s">
        <v>468</v>
      </c>
      <c r="E16" s="182"/>
      <c r="F16" s="179">
        <v>43065239</v>
      </c>
      <c r="G16" s="180"/>
      <c r="H16" s="368">
        <v>84348000</v>
      </c>
    </row>
    <row r="17" spans="2:14" ht="25.5" x14ac:dyDescent="0.2">
      <c r="B17" s="360" t="s">
        <v>94</v>
      </c>
      <c r="C17" s="177" t="s">
        <v>469</v>
      </c>
      <c r="D17" s="183" t="s">
        <v>470</v>
      </c>
      <c r="E17" s="184">
        <v>181491699</v>
      </c>
      <c r="F17" s="226"/>
      <c r="G17" s="180">
        <v>41221753</v>
      </c>
      <c r="H17" s="368">
        <v>7228093</v>
      </c>
    </row>
    <row r="18" spans="2:14" x14ac:dyDescent="0.2">
      <c r="B18" s="360" t="s">
        <v>95</v>
      </c>
      <c r="C18" s="177" t="s">
        <v>471</v>
      </c>
      <c r="D18" s="186" t="s">
        <v>472</v>
      </c>
      <c r="E18" s="187"/>
      <c r="F18" s="340">
        <v>427202156</v>
      </c>
      <c r="G18" s="180">
        <v>47940</v>
      </c>
      <c r="H18" s="368"/>
    </row>
    <row r="19" spans="2:14" x14ac:dyDescent="0.2">
      <c r="B19" s="360" t="s">
        <v>96</v>
      </c>
      <c r="C19" s="177" t="s">
        <v>473</v>
      </c>
      <c r="D19" s="178" t="s">
        <v>474</v>
      </c>
      <c r="E19" s="175"/>
      <c r="F19" s="179"/>
      <c r="G19" s="180"/>
      <c r="H19" s="368"/>
    </row>
    <row r="20" spans="2:14" x14ac:dyDescent="0.2">
      <c r="B20" s="360" t="s">
        <v>97</v>
      </c>
      <c r="C20" s="177" t="s">
        <v>510</v>
      </c>
      <c r="D20" s="178" t="s">
        <v>50</v>
      </c>
      <c r="E20" s="182">
        <v>85500000</v>
      </c>
      <c r="F20" s="179"/>
      <c r="G20" s="180"/>
      <c r="H20" s="368"/>
    </row>
    <row r="21" spans="2:14" x14ac:dyDescent="0.2">
      <c r="B21" s="360" t="s">
        <v>98</v>
      </c>
      <c r="C21" s="177" t="s">
        <v>567</v>
      </c>
      <c r="D21" s="181" t="s">
        <v>568</v>
      </c>
      <c r="E21" s="182"/>
      <c r="F21" s="179"/>
      <c r="G21" s="180">
        <v>167000</v>
      </c>
      <c r="H21" s="368"/>
    </row>
    <row r="22" spans="2:14" x14ac:dyDescent="0.2">
      <c r="B22" s="360" t="s">
        <v>99</v>
      </c>
      <c r="C22" s="177" t="s">
        <v>475</v>
      </c>
      <c r="D22" s="189" t="s">
        <v>144</v>
      </c>
      <c r="E22" s="182">
        <v>3691020</v>
      </c>
      <c r="F22" s="179"/>
      <c r="G22" s="180">
        <v>86248713</v>
      </c>
      <c r="H22" s="368"/>
    </row>
    <row r="23" spans="2:14" x14ac:dyDescent="0.2">
      <c r="B23" s="360" t="s">
        <v>100</v>
      </c>
      <c r="C23" s="177" t="s">
        <v>477</v>
      </c>
      <c r="D23" s="178" t="s">
        <v>478</v>
      </c>
      <c r="E23" s="182">
        <v>9536000</v>
      </c>
      <c r="F23" s="179"/>
      <c r="G23" s="180">
        <v>6604000</v>
      </c>
      <c r="H23" s="368"/>
    </row>
    <row r="24" spans="2:14" x14ac:dyDescent="0.2">
      <c r="B24" s="360" t="s">
        <v>101</v>
      </c>
      <c r="C24" s="177" t="s">
        <v>479</v>
      </c>
      <c r="D24" s="178" t="s">
        <v>480</v>
      </c>
      <c r="E24" s="182">
        <v>4410000</v>
      </c>
      <c r="F24" s="179"/>
      <c r="G24" s="180">
        <v>8620000</v>
      </c>
      <c r="H24" s="368"/>
    </row>
    <row r="25" spans="2:14" ht="25.5" x14ac:dyDescent="0.2">
      <c r="B25" s="360" t="s">
        <v>102</v>
      </c>
      <c r="C25" s="177" t="s">
        <v>481</v>
      </c>
      <c r="D25" s="181" t="s">
        <v>482</v>
      </c>
      <c r="E25" s="182">
        <v>1150000</v>
      </c>
      <c r="F25" s="179"/>
      <c r="G25" s="180">
        <v>63953425</v>
      </c>
      <c r="H25" s="368"/>
    </row>
    <row r="26" spans="2:14" x14ac:dyDescent="0.2">
      <c r="B26" s="360" t="s">
        <v>103</v>
      </c>
      <c r="C26" s="177" t="s">
        <v>483</v>
      </c>
      <c r="D26" s="178" t="s">
        <v>484</v>
      </c>
      <c r="E26" s="182"/>
      <c r="F26" s="179"/>
      <c r="G26" s="180"/>
      <c r="H26" s="368"/>
    </row>
    <row r="27" spans="2:14" x14ac:dyDescent="0.2">
      <c r="B27" s="360" t="s">
        <v>104</v>
      </c>
      <c r="C27" s="177" t="s">
        <v>485</v>
      </c>
      <c r="D27" s="178" t="s">
        <v>486</v>
      </c>
      <c r="E27" s="182"/>
      <c r="F27" s="179"/>
      <c r="G27" s="180">
        <v>6338649</v>
      </c>
      <c r="H27" s="368"/>
    </row>
    <row r="28" spans="2:14" x14ac:dyDescent="0.2">
      <c r="B28" s="360" t="s">
        <v>105</v>
      </c>
      <c r="C28" s="177" t="s">
        <v>487</v>
      </c>
      <c r="D28" s="178" t="s">
        <v>488</v>
      </c>
      <c r="E28" s="190"/>
      <c r="F28" s="179">
        <v>134200000</v>
      </c>
      <c r="G28" s="180"/>
      <c r="H28" s="368">
        <v>139498170</v>
      </c>
    </row>
    <row r="29" spans="2:14" x14ac:dyDescent="0.2">
      <c r="B29" s="360" t="s">
        <v>106</v>
      </c>
      <c r="C29" s="177" t="s">
        <v>489</v>
      </c>
      <c r="D29" s="178" t="s">
        <v>490</v>
      </c>
      <c r="E29" s="182">
        <v>1800000</v>
      </c>
      <c r="F29" s="179"/>
      <c r="G29" s="180">
        <v>5466225</v>
      </c>
      <c r="H29" s="368"/>
      <c r="J29"/>
      <c r="K29"/>
      <c r="L29"/>
      <c r="M29"/>
      <c r="N29"/>
    </row>
    <row r="30" spans="2:14" ht="25.5" x14ac:dyDescent="0.2">
      <c r="B30" s="360" t="s">
        <v>107</v>
      </c>
      <c r="C30" s="177" t="s">
        <v>491</v>
      </c>
      <c r="D30" s="191" t="s">
        <v>492</v>
      </c>
      <c r="E30" s="192"/>
      <c r="F30" s="182">
        <v>138000000</v>
      </c>
      <c r="G30" s="182"/>
      <c r="H30" s="368">
        <v>407202885</v>
      </c>
      <c r="J30" s="335"/>
      <c r="K30" s="335"/>
      <c r="L30" s="335"/>
      <c r="M30" s="335"/>
      <c r="N30"/>
    </row>
    <row r="31" spans="2:14" x14ac:dyDescent="0.2">
      <c r="B31" s="360" t="s">
        <v>108</v>
      </c>
      <c r="C31" s="193" t="s">
        <v>569</v>
      </c>
      <c r="D31" s="194" t="s">
        <v>570</v>
      </c>
      <c r="E31" s="195"/>
      <c r="F31" s="196">
        <v>106830505</v>
      </c>
      <c r="G31" s="180"/>
      <c r="H31" s="368">
        <v>18985345</v>
      </c>
      <c r="J31" s="335"/>
      <c r="K31" s="335"/>
      <c r="L31" s="335"/>
      <c r="M31" s="335"/>
      <c r="N31"/>
    </row>
    <row r="32" spans="2:14" x14ac:dyDescent="0.2">
      <c r="B32" s="360" t="s">
        <v>109</v>
      </c>
      <c r="C32" s="193" t="s">
        <v>493</v>
      </c>
      <c r="D32" s="197" t="s">
        <v>494</v>
      </c>
      <c r="E32" s="198"/>
      <c r="F32" s="199"/>
      <c r="G32" s="200">
        <v>14195050</v>
      </c>
      <c r="H32" s="369"/>
      <c r="J32" s="335"/>
      <c r="K32" s="336"/>
      <c r="L32" s="335"/>
      <c r="M32" s="335"/>
      <c r="N32"/>
    </row>
    <row r="33" spans="2:14" ht="25.5" x14ac:dyDescent="0.2">
      <c r="B33" s="360" t="s">
        <v>110</v>
      </c>
      <c r="C33" s="193">
        <v>107060</v>
      </c>
      <c r="D33" s="201" t="s">
        <v>495</v>
      </c>
      <c r="E33" s="192">
        <v>5087800</v>
      </c>
      <c r="F33" s="199"/>
      <c r="G33" s="200">
        <v>5087800</v>
      </c>
      <c r="H33" s="369"/>
      <c r="J33" s="335"/>
      <c r="K33" s="335"/>
      <c r="L33" s="335"/>
      <c r="M33" s="335"/>
      <c r="N33"/>
    </row>
    <row r="34" spans="2:14" x14ac:dyDescent="0.2">
      <c r="B34" s="361" t="s">
        <v>111</v>
      </c>
      <c r="C34" s="238"/>
      <c r="D34" s="239" t="s">
        <v>619</v>
      </c>
      <c r="E34" s="240">
        <f>SUM(E14:E33)</f>
        <v>293382739</v>
      </c>
      <c r="F34" s="241">
        <f>SUM(F14:F33)</f>
        <v>849297900</v>
      </c>
      <c r="G34" s="241">
        <f>SUM(G14:G33)</f>
        <v>308352531</v>
      </c>
      <c r="H34" s="241">
        <f>SUM(H14:H33)</f>
        <v>657262493</v>
      </c>
      <c r="I34" s="312"/>
      <c r="J34" s="335"/>
      <c r="K34" s="335"/>
      <c r="L34" s="335"/>
      <c r="M34" s="335"/>
      <c r="N34"/>
    </row>
    <row r="35" spans="2:14" ht="15.75" x14ac:dyDescent="0.25">
      <c r="B35" s="360" t="s">
        <v>112</v>
      </c>
      <c r="C35" s="207" t="s">
        <v>497</v>
      </c>
      <c r="D35" s="208"/>
      <c r="E35" s="370"/>
      <c r="F35" s="370"/>
      <c r="G35" s="370"/>
      <c r="H35" s="371"/>
      <c r="J35" s="335"/>
      <c r="K35" s="335"/>
      <c r="L35" s="335"/>
      <c r="M35" s="335"/>
      <c r="N35"/>
    </row>
    <row r="36" spans="2:14" x14ac:dyDescent="0.2">
      <c r="B36" s="360" t="s">
        <v>113</v>
      </c>
      <c r="C36" s="177" t="s">
        <v>498</v>
      </c>
      <c r="D36" s="210" t="s">
        <v>499</v>
      </c>
      <c r="E36" s="211">
        <v>25526667</v>
      </c>
      <c r="F36" s="212"/>
      <c r="G36" s="212">
        <v>25526667</v>
      </c>
      <c r="H36" s="213"/>
      <c r="I36" s="312"/>
      <c r="J36" s="335"/>
      <c r="K36" s="337"/>
      <c r="L36" s="335"/>
      <c r="M36" s="335"/>
      <c r="N36"/>
    </row>
    <row r="37" spans="2:14" x14ac:dyDescent="0.2">
      <c r="B37" s="360" t="s">
        <v>114</v>
      </c>
      <c r="C37" s="177" t="s">
        <v>500</v>
      </c>
      <c r="D37" s="159" t="s">
        <v>501</v>
      </c>
      <c r="E37" s="214">
        <v>45120</v>
      </c>
      <c r="F37" s="214"/>
      <c r="G37" s="214">
        <v>45120</v>
      </c>
      <c r="H37" s="215"/>
      <c r="J37"/>
      <c r="K37"/>
      <c r="L37"/>
      <c r="M37"/>
      <c r="N37"/>
    </row>
    <row r="38" spans="2:14" x14ac:dyDescent="0.2">
      <c r="B38" s="360" t="s">
        <v>115</v>
      </c>
      <c r="C38" s="177" t="s">
        <v>502</v>
      </c>
      <c r="D38" s="216" t="s">
        <v>503</v>
      </c>
      <c r="E38" s="214">
        <v>16253140</v>
      </c>
      <c r="F38" s="214"/>
      <c r="G38" s="214">
        <v>16253140</v>
      </c>
      <c r="H38" s="215"/>
      <c r="J38"/>
      <c r="K38"/>
      <c r="L38"/>
      <c r="M38"/>
      <c r="N38"/>
    </row>
    <row r="39" spans="2:14" x14ac:dyDescent="0.2">
      <c r="B39" s="360" t="s">
        <v>116</v>
      </c>
      <c r="C39" s="217" t="s">
        <v>504</v>
      </c>
      <c r="D39" s="216" t="s">
        <v>505</v>
      </c>
      <c r="E39" s="214"/>
      <c r="F39" s="214">
        <v>1016953</v>
      </c>
      <c r="G39" s="214"/>
      <c r="H39" s="214">
        <v>1016953</v>
      </c>
      <c r="J39"/>
      <c r="K39"/>
      <c r="L39"/>
      <c r="M39"/>
      <c r="N39"/>
    </row>
    <row r="40" spans="2:14" x14ac:dyDescent="0.2">
      <c r="B40" s="361" t="s">
        <v>117</v>
      </c>
      <c r="C40" s="242" t="s">
        <v>506</v>
      </c>
      <c r="D40" s="243"/>
      <c r="E40" s="244">
        <f>SUM(E36:E39)</f>
        <v>41824927</v>
      </c>
      <c r="F40" s="244">
        <f>SUM(F39)</f>
        <v>1016953</v>
      </c>
      <c r="G40" s="244">
        <f>SUM(G36:G39)</f>
        <v>41824927</v>
      </c>
      <c r="H40" s="244">
        <f>SUM(H39)</f>
        <v>1016953</v>
      </c>
      <c r="J40"/>
      <c r="K40"/>
      <c r="L40"/>
      <c r="M40"/>
      <c r="N40"/>
    </row>
    <row r="41" spans="2:14" x14ac:dyDescent="0.2">
      <c r="B41" s="360" t="s">
        <v>118</v>
      </c>
      <c r="C41" s="372" t="s">
        <v>507</v>
      </c>
      <c r="D41" s="372"/>
      <c r="E41" s="370"/>
      <c r="F41" s="370"/>
      <c r="G41" s="370"/>
      <c r="H41" s="371"/>
      <c r="J41"/>
      <c r="K41"/>
      <c r="L41"/>
      <c r="M41"/>
      <c r="N41"/>
    </row>
    <row r="42" spans="2:14" ht="25.5" x14ac:dyDescent="0.2">
      <c r="B42" s="360" t="s">
        <v>119</v>
      </c>
      <c r="C42" s="177" t="s">
        <v>463</v>
      </c>
      <c r="D42" s="223" t="s">
        <v>464</v>
      </c>
      <c r="E42" s="214">
        <v>139831621</v>
      </c>
      <c r="F42" s="214"/>
      <c r="G42" s="214">
        <v>139831621</v>
      </c>
      <c r="H42" s="215"/>
      <c r="J42"/>
      <c r="K42"/>
      <c r="L42"/>
      <c r="M42"/>
      <c r="N42"/>
    </row>
    <row r="43" spans="2:14" x14ac:dyDescent="0.2">
      <c r="B43" s="361" t="s">
        <v>120</v>
      </c>
      <c r="C43" s="245" t="s">
        <v>508</v>
      </c>
      <c r="D43" s="245"/>
      <c r="E43" s="244">
        <f>SUM(E42)</f>
        <v>139831621</v>
      </c>
      <c r="F43" s="244"/>
      <c r="G43" s="244">
        <f>SUM(G42)</f>
        <v>139831621</v>
      </c>
      <c r="H43" s="244">
        <f>SUM(H42)</f>
        <v>0</v>
      </c>
      <c r="J43"/>
      <c r="K43"/>
      <c r="L43"/>
      <c r="M43"/>
      <c r="N43"/>
    </row>
    <row r="44" spans="2:14" x14ac:dyDescent="0.2">
      <c r="J44"/>
      <c r="K44"/>
      <c r="L44"/>
      <c r="M44"/>
      <c r="N44"/>
    </row>
    <row r="45" spans="2:14" x14ac:dyDescent="0.2">
      <c r="J45"/>
      <c r="K45"/>
      <c r="L45"/>
      <c r="M45"/>
      <c r="N45"/>
    </row>
    <row r="46" spans="2:14" x14ac:dyDescent="0.2">
      <c r="J46"/>
      <c r="K46"/>
      <c r="L46"/>
      <c r="M46"/>
      <c r="N46"/>
    </row>
    <row r="47" spans="2:14" x14ac:dyDescent="0.2">
      <c r="J47"/>
      <c r="K47"/>
      <c r="L47"/>
      <c r="M47"/>
      <c r="N47"/>
    </row>
  </sheetData>
  <mergeCells count="13">
    <mergeCell ref="H9:H12"/>
    <mergeCell ref="B9:B12"/>
    <mergeCell ref="C9:C12"/>
    <mergeCell ref="D9:D12"/>
    <mergeCell ref="E9:E12"/>
    <mergeCell ref="F9:F12"/>
    <mergeCell ref="G9:G12"/>
    <mergeCell ref="D1:H1"/>
    <mergeCell ref="B3:H3"/>
    <mergeCell ref="B4:H4"/>
    <mergeCell ref="B5:H5"/>
    <mergeCell ref="E8:F8"/>
    <mergeCell ref="G8:H8"/>
  </mergeCells>
  <pageMargins left="0.70866141732283472" right="0.70866141732283472" top="0.74803149606299213" bottom="0.74803149606299213" header="0.31496062992125984" footer="0.31496062992125984"/>
  <pageSetup paperSize="9" scale="85" orientation="portrait" r:id="rId1"/>
  <colBreaks count="1" manualBreakCount="1">
    <brk id="8" max="104857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A80"/>
  <sheetViews>
    <sheetView topLeftCell="A43" workbookViewId="0">
      <selection activeCell="N85" sqref="N85"/>
    </sheetView>
  </sheetViews>
  <sheetFormatPr defaultRowHeight="12.75" x14ac:dyDescent="0.2"/>
  <cols>
    <col min="1" max="12" width="9.140625" style="126"/>
    <col min="13" max="13" width="10" style="126" bestFit="1" customWidth="1"/>
    <col min="14" max="14" width="13.7109375" style="126" customWidth="1"/>
    <col min="15" max="15" width="12.42578125" style="126" bestFit="1" customWidth="1"/>
    <col min="16" max="17" width="13.5703125" style="126" bestFit="1" customWidth="1"/>
    <col min="18" max="18" width="14.42578125" style="126" customWidth="1"/>
    <col min="19" max="19" width="11.42578125" style="126" bestFit="1" customWidth="1"/>
    <col min="20" max="20" width="16.140625" style="126" customWidth="1"/>
    <col min="21" max="21" width="9.28515625" style="126" customWidth="1"/>
    <col min="22" max="16384" width="9.140625" style="126"/>
  </cols>
  <sheetData>
    <row r="1" spans="1:27" ht="20.25" customHeight="1" x14ac:dyDescent="0.25">
      <c r="A1" s="95"/>
      <c r="B1" s="95"/>
      <c r="C1" s="95"/>
      <c r="D1" s="95"/>
      <c r="E1" s="95"/>
      <c r="F1" s="95"/>
      <c r="G1" s="95"/>
      <c r="H1" s="513" t="s">
        <v>136</v>
      </c>
      <c r="I1" s="513"/>
      <c r="J1" s="513"/>
      <c r="K1" s="513"/>
      <c r="L1" s="513"/>
      <c r="M1" s="514"/>
      <c r="N1" s="507" t="s">
        <v>353</v>
      </c>
      <c r="O1" s="507" t="s">
        <v>352</v>
      </c>
      <c r="P1" s="507" t="s">
        <v>140</v>
      </c>
      <c r="Q1" s="515" t="s">
        <v>152</v>
      </c>
      <c r="R1" s="507" t="s">
        <v>147</v>
      </c>
      <c r="S1" s="507" t="s">
        <v>148</v>
      </c>
      <c r="T1" s="510" t="s">
        <v>143</v>
      </c>
      <c r="U1" s="507"/>
      <c r="V1" s="507"/>
      <c r="W1" s="507"/>
      <c r="X1" s="507"/>
      <c r="Y1" s="507"/>
      <c r="Z1" s="507"/>
      <c r="AA1" s="507"/>
    </row>
    <row r="2" spans="1:27" x14ac:dyDescent="0.2">
      <c r="A2" s="95"/>
      <c r="B2" s="95"/>
      <c r="C2" s="95"/>
      <c r="D2" s="95"/>
      <c r="E2" s="95"/>
      <c r="F2" s="95"/>
      <c r="G2" s="95"/>
      <c r="H2" s="117"/>
      <c r="I2" s="117"/>
      <c r="J2" s="117"/>
      <c r="K2" s="117"/>
      <c r="L2" s="117"/>
      <c r="M2" s="117"/>
      <c r="N2" s="507"/>
      <c r="O2" s="507"/>
      <c r="P2" s="507"/>
      <c r="Q2" s="507"/>
      <c r="R2" s="507"/>
      <c r="S2" s="507"/>
      <c r="T2" s="511"/>
      <c r="U2" s="507"/>
      <c r="V2" s="507"/>
      <c r="W2" s="507"/>
      <c r="X2" s="507"/>
      <c r="Y2" s="507"/>
      <c r="Z2" s="507"/>
      <c r="AA2" s="507"/>
    </row>
    <row r="3" spans="1:27" x14ac:dyDescent="0.2">
      <c r="A3" s="409" t="s">
        <v>88</v>
      </c>
      <c r="B3" s="410"/>
      <c r="C3" s="410"/>
      <c r="D3" s="410"/>
      <c r="E3" s="410"/>
      <c r="F3" s="410"/>
      <c r="G3" s="118"/>
      <c r="H3" s="118"/>
      <c r="I3" s="148"/>
      <c r="J3" s="118"/>
      <c r="K3" s="118"/>
      <c r="L3" s="118"/>
      <c r="M3" s="98"/>
      <c r="N3" s="507"/>
      <c r="O3" s="507"/>
      <c r="P3" s="507"/>
      <c r="Q3" s="507"/>
      <c r="R3" s="507"/>
      <c r="S3" s="507"/>
      <c r="T3" s="511"/>
      <c r="U3" s="507"/>
      <c r="V3" s="507"/>
      <c r="W3" s="507"/>
      <c r="X3" s="507"/>
      <c r="Y3" s="507"/>
      <c r="Z3" s="507"/>
      <c r="AA3" s="507"/>
    </row>
    <row r="4" spans="1:27" x14ac:dyDescent="0.2">
      <c r="A4" s="409" t="s">
        <v>137</v>
      </c>
      <c r="B4" s="410"/>
      <c r="C4" s="410"/>
      <c r="D4" s="410"/>
      <c r="E4" s="410"/>
      <c r="F4" s="410"/>
      <c r="G4" s="119"/>
      <c r="H4" s="119"/>
      <c r="I4" s="119"/>
      <c r="J4" s="119"/>
      <c r="K4" s="119"/>
      <c r="L4" s="119"/>
      <c r="M4" s="100"/>
      <c r="N4" s="507"/>
      <c r="O4" s="507"/>
      <c r="P4" s="507"/>
      <c r="Q4" s="507"/>
      <c r="R4" s="507"/>
      <c r="S4" s="507"/>
      <c r="T4" s="511"/>
      <c r="U4" s="507"/>
      <c r="V4" s="507"/>
      <c r="W4" s="507"/>
      <c r="X4" s="507"/>
      <c r="Y4" s="507"/>
      <c r="Z4" s="507"/>
      <c r="AA4" s="507"/>
    </row>
    <row r="5" spans="1:27" x14ac:dyDescent="0.2">
      <c r="A5" s="409" t="s">
        <v>84</v>
      </c>
      <c r="B5" s="410"/>
      <c r="C5" s="410"/>
      <c r="D5" s="410"/>
      <c r="E5" s="410"/>
      <c r="F5" s="410"/>
      <c r="G5" s="119"/>
      <c r="H5" s="119"/>
      <c r="I5" s="119"/>
      <c r="J5" s="119"/>
      <c r="K5" s="119"/>
      <c r="L5" s="119"/>
      <c r="M5" s="100"/>
      <c r="N5" s="507"/>
      <c r="O5" s="507"/>
      <c r="P5" s="507"/>
      <c r="Q5" s="507"/>
      <c r="R5" s="507"/>
      <c r="S5" s="507"/>
      <c r="T5" s="511"/>
      <c r="U5" s="507"/>
      <c r="V5" s="507"/>
      <c r="W5" s="507"/>
      <c r="X5" s="507"/>
      <c r="Y5" s="507"/>
      <c r="Z5" s="507"/>
      <c r="AA5" s="507"/>
    </row>
    <row r="6" spans="1:27" x14ac:dyDescent="0.2">
      <c r="A6" s="101"/>
      <c r="B6" s="101"/>
      <c r="C6" s="101"/>
      <c r="D6" s="101"/>
      <c r="E6" s="101"/>
      <c r="F6" s="101"/>
      <c r="G6" s="101"/>
      <c r="H6" s="508"/>
      <c r="I6" s="508"/>
      <c r="J6" s="508"/>
      <c r="K6" s="508"/>
      <c r="L6" s="508"/>
      <c r="M6" s="509"/>
      <c r="N6" s="507"/>
      <c r="O6" s="507"/>
      <c r="P6" s="507"/>
      <c r="Q6" s="507"/>
      <c r="R6" s="507"/>
      <c r="S6" s="507"/>
      <c r="T6" s="511"/>
      <c r="U6" s="507"/>
      <c r="V6" s="507"/>
      <c r="W6" s="507"/>
      <c r="X6" s="507"/>
      <c r="Y6" s="507"/>
      <c r="Z6" s="507"/>
      <c r="AA6" s="507"/>
    </row>
    <row r="7" spans="1:27" x14ac:dyDescent="0.2">
      <c r="A7" s="418" t="s">
        <v>354</v>
      </c>
      <c r="B7" s="419"/>
      <c r="C7" s="419"/>
      <c r="D7" s="419"/>
      <c r="E7" s="419"/>
      <c r="F7" s="419"/>
      <c r="G7" s="419"/>
      <c r="H7" s="419"/>
      <c r="I7" s="419"/>
      <c r="J7" s="420"/>
      <c r="K7" s="420"/>
      <c r="L7" s="421"/>
      <c r="M7" s="422"/>
      <c r="N7" s="507"/>
      <c r="O7" s="507"/>
      <c r="P7" s="507"/>
      <c r="Q7" s="507"/>
      <c r="R7" s="507"/>
      <c r="S7" s="507"/>
      <c r="T7" s="512"/>
      <c r="U7" s="507"/>
      <c r="V7" s="507"/>
      <c r="W7" s="507"/>
      <c r="X7" s="507"/>
      <c r="Y7" s="507"/>
      <c r="Z7" s="507"/>
      <c r="AA7" s="507"/>
    </row>
    <row r="8" spans="1:27" x14ac:dyDescent="0.2">
      <c r="A8" s="125"/>
      <c r="B8" s="402" t="s">
        <v>44</v>
      </c>
      <c r="C8" s="402"/>
      <c r="D8" s="402"/>
      <c r="E8" s="402"/>
      <c r="F8" s="402"/>
      <c r="G8" s="402"/>
      <c r="H8" s="402"/>
      <c r="I8" s="403"/>
      <c r="J8" s="403"/>
      <c r="K8" s="403"/>
      <c r="L8" s="402"/>
      <c r="M8" s="413"/>
      <c r="N8" s="120"/>
      <c r="O8" s="120"/>
      <c r="P8" s="120"/>
      <c r="Q8" s="120"/>
      <c r="R8" s="120"/>
      <c r="S8" s="120"/>
      <c r="T8" s="120"/>
      <c r="U8" s="120"/>
      <c r="V8" s="120"/>
      <c r="W8" s="120"/>
      <c r="X8" s="120"/>
      <c r="Y8" s="120"/>
      <c r="Z8" s="120"/>
      <c r="AA8" s="120"/>
    </row>
    <row r="9" spans="1:27" x14ac:dyDescent="0.2">
      <c r="A9" s="104"/>
      <c r="B9" s="402" t="s">
        <v>156</v>
      </c>
      <c r="C9" s="403"/>
      <c r="D9" s="403"/>
      <c r="E9" s="403"/>
      <c r="F9" s="403"/>
      <c r="G9" s="403"/>
      <c r="H9" s="403"/>
      <c r="I9" s="403"/>
      <c r="J9" s="403"/>
      <c r="K9" s="403"/>
      <c r="L9" s="402" t="s">
        <v>157</v>
      </c>
      <c r="M9" s="413"/>
      <c r="N9" s="104" t="s">
        <v>158</v>
      </c>
      <c r="O9" s="104" t="s">
        <v>159</v>
      </c>
      <c r="P9" s="104" t="s">
        <v>160</v>
      </c>
      <c r="Q9" s="104" t="s">
        <v>161</v>
      </c>
      <c r="R9" s="104" t="s">
        <v>162</v>
      </c>
      <c r="S9" s="104" t="s">
        <v>163</v>
      </c>
      <c r="T9" s="104" t="s">
        <v>355</v>
      </c>
      <c r="U9" s="104" t="s">
        <v>165</v>
      </c>
      <c r="V9" s="104" t="s">
        <v>356</v>
      </c>
      <c r="W9" s="104" t="s">
        <v>167</v>
      </c>
      <c r="X9" s="104" t="s">
        <v>305</v>
      </c>
      <c r="Y9" s="104" t="s">
        <v>169</v>
      </c>
      <c r="Z9" s="104" t="s">
        <v>170</v>
      </c>
      <c r="AA9" s="104" t="s">
        <v>171</v>
      </c>
    </row>
    <row r="10" spans="1:27" x14ac:dyDescent="0.2">
      <c r="A10" s="121" t="s">
        <v>174</v>
      </c>
      <c r="B10" s="414" t="s">
        <v>357</v>
      </c>
      <c r="C10" s="414"/>
      <c r="D10" s="414"/>
      <c r="E10" s="414"/>
      <c r="F10" s="414"/>
      <c r="G10" s="414"/>
      <c r="H10" s="414"/>
      <c r="I10" s="414"/>
      <c r="J10" s="414"/>
      <c r="K10" s="414"/>
      <c r="L10" s="431">
        <f t="shared" ref="L10:L15" si="0">SUM(N10:AB10)</f>
        <v>87737032</v>
      </c>
      <c r="M10" s="431"/>
      <c r="N10" s="92">
        <v>87737032</v>
      </c>
      <c r="O10" s="92"/>
      <c r="P10" s="92"/>
      <c r="Q10" s="92"/>
      <c r="R10" s="92"/>
      <c r="S10" s="92"/>
      <c r="T10" s="92"/>
      <c r="U10" s="92"/>
      <c r="V10" s="92"/>
      <c r="W10" s="92"/>
      <c r="X10" s="92"/>
      <c r="Y10" s="92"/>
      <c r="Z10" s="92"/>
      <c r="AA10" s="92"/>
    </row>
    <row r="11" spans="1:27" x14ac:dyDescent="0.2">
      <c r="A11" s="121" t="s">
        <v>176</v>
      </c>
      <c r="B11" s="414" t="s">
        <v>358</v>
      </c>
      <c r="C11" s="414"/>
      <c r="D11" s="414"/>
      <c r="E11" s="414"/>
      <c r="F11" s="414"/>
      <c r="G11" s="414"/>
      <c r="H11" s="414"/>
      <c r="I11" s="414"/>
      <c r="J11" s="414"/>
      <c r="K11" s="414"/>
      <c r="L11" s="431">
        <f t="shared" si="0"/>
        <v>13965300</v>
      </c>
      <c r="M11" s="431"/>
      <c r="N11" s="92">
        <v>13965300</v>
      </c>
      <c r="O11" s="92"/>
      <c r="P11" s="92"/>
      <c r="Q11" s="92"/>
      <c r="R11" s="92"/>
      <c r="S11" s="92"/>
      <c r="T11" s="92"/>
      <c r="U11" s="92"/>
      <c r="V11" s="92"/>
      <c r="W11" s="92"/>
      <c r="X11" s="92"/>
      <c r="Y11" s="92"/>
      <c r="Z11" s="92"/>
      <c r="AA11" s="92"/>
    </row>
    <row r="12" spans="1:27" x14ac:dyDescent="0.2">
      <c r="A12" s="121" t="s">
        <v>178</v>
      </c>
      <c r="B12" s="414" t="s">
        <v>359</v>
      </c>
      <c r="C12" s="414"/>
      <c r="D12" s="414"/>
      <c r="E12" s="414"/>
      <c r="F12" s="414"/>
      <c r="G12" s="414"/>
      <c r="H12" s="414"/>
      <c r="I12" s="414"/>
      <c r="J12" s="414"/>
      <c r="K12" s="414"/>
      <c r="L12" s="431">
        <f t="shared" si="0"/>
        <v>17450007</v>
      </c>
      <c r="M12" s="431"/>
      <c r="N12" s="92">
        <v>17450007</v>
      </c>
      <c r="O12" s="92"/>
      <c r="P12" s="92"/>
      <c r="Q12" s="92"/>
      <c r="R12" s="92"/>
      <c r="S12" s="92"/>
      <c r="T12" s="92"/>
      <c r="U12" s="92"/>
      <c r="V12" s="92"/>
      <c r="W12" s="92"/>
      <c r="X12" s="92"/>
      <c r="Y12" s="92"/>
      <c r="Z12" s="92"/>
      <c r="AA12" s="92"/>
    </row>
    <row r="13" spans="1:27" x14ac:dyDescent="0.2">
      <c r="A13" s="121" t="s">
        <v>180</v>
      </c>
      <c r="B13" s="414" t="s">
        <v>360</v>
      </c>
      <c r="C13" s="414"/>
      <c r="D13" s="414"/>
      <c r="E13" s="414"/>
      <c r="F13" s="414"/>
      <c r="G13" s="414"/>
      <c r="H13" s="414"/>
      <c r="I13" s="414"/>
      <c r="J13" s="414"/>
      <c r="K13" s="414"/>
      <c r="L13" s="431">
        <f t="shared" si="0"/>
        <v>1800000</v>
      </c>
      <c r="M13" s="431"/>
      <c r="N13" s="92">
        <v>1800000</v>
      </c>
      <c r="O13" s="92"/>
      <c r="P13" s="92"/>
      <c r="Q13" s="92"/>
      <c r="R13" s="92"/>
      <c r="S13" s="92"/>
      <c r="T13" s="92"/>
      <c r="U13" s="92"/>
      <c r="V13" s="92"/>
      <c r="W13" s="92"/>
      <c r="X13" s="92"/>
      <c r="Y13" s="92"/>
      <c r="Z13" s="92"/>
      <c r="AA13" s="92"/>
    </row>
    <row r="14" spans="1:27" x14ac:dyDescent="0.2">
      <c r="A14" s="121" t="s">
        <v>182</v>
      </c>
      <c r="B14" s="414" t="s">
        <v>361</v>
      </c>
      <c r="C14" s="414"/>
      <c r="D14" s="414"/>
      <c r="E14" s="414"/>
      <c r="F14" s="414"/>
      <c r="G14" s="414"/>
      <c r="H14" s="414"/>
      <c r="I14" s="414"/>
      <c r="J14" s="414"/>
      <c r="K14" s="414"/>
      <c r="L14" s="431">
        <f t="shared" si="0"/>
        <v>0</v>
      </c>
      <c r="M14" s="431"/>
      <c r="N14" s="92"/>
      <c r="O14" s="92"/>
      <c r="P14" s="92"/>
      <c r="Q14" s="92"/>
      <c r="R14" s="92"/>
      <c r="S14" s="92"/>
      <c r="T14" s="92"/>
      <c r="U14" s="92"/>
      <c r="V14" s="92"/>
      <c r="W14" s="92"/>
      <c r="X14" s="92"/>
      <c r="Y14" s="92"/>
      <c r="Z14" s="92"/>
      <c r="AA14" s="92"/>
    </row>
    <row r="15" spans="1:27" x14ac:dyDescent="0.2">
      <c r="A15" s="121" t="s">
        <v>184</v>
      </c>
      <c r="B15" s="414" t="s">
        <v>362</v>
      </c>
      <c r="C15" s="414"/>
      <c r="D15" s="414"/>
      <c r="E15" s="414"/>
      <c r="F15" s="414"/>
      <c r="G15" s="414"/>
      <c r="H15" s="414"/>
      <c r="I15" s="414"/>
      <c r="J15" s="414"/>
      <c r="K15" s="414"/>
      <c r="L15" s="431">
        <f t="shared" si="0"/>
        <v>0</v>
      </c>
      <c r="M15" s="431"/>
      <c r="N15" s="92"/>
      <c r="O15" s="92"/>
      <c r="P15" s="92"/>
      <c r="Q15" s="92"/>
      <c r="R15" s="92"/>
      <c r="S15" s="92"/>
      <c r="T15" s="92"/>
      <c r="U15" s="92"/>
      <c r="V15" s="92"/>
      <c r="W15" s="92"/>
      <c r="X15" s="92"/>
      <c r="Y15" s="92"/>
      <c r="Z15" s="92"/>
      <c r="AA15" s="92"/>
    </row>
    <row r="16" spans="1:27" x14ac:dyDescent="0.2">
      <c r="A16" s="147" t="s">
        <v>186</v>
      </c>
      <c r="B16" s="423" t="s">
        <v>363</v>
      </c>
      <c r="C16" s="423"/>
      <c r="D16" s="423"/>
      <c r="E16" s="423"/>
      <c r="F16" s="423"/>
      <c r="G16" s="423"/>
      <c r="H16" s="423"/>
      <c r="I16" s="423"/>
      <c r="J16" s="423"/>
      <c r="K16" s="423"/>
      <c r="L16" s="428">
        <f>SUM(L10:M15)</f>
        <v>120952339</v>
      </c>
      <c r="M16" s="428"/>
      <c r="N16" s="107">
        <f>SUM(N10:N15)</f>
        <v>120952339</v>
      </c>
      <c r="O16" s="107">
        <f t="shared" ref="O16:AA16" si="1">SUM(O10:O15)</f>
        <v>0</v>
      </c>
      <c r="P16" s="107">
        <f t="shared" si="1"/>
        <v>0</v>
      </c>
      <c r="Q16" s="107">
        <f t="shared" si="1"/>
        <v>0</v>
      </c>
      <c r="R16" s="107">
        <f t="shared" si="1"/>
        <v>0</v>
      </c>
      <c r="S16" s="107">
        <f t="shared" si="1"/>
        <v>0</v>
      </c>
      <c r="T16" s="107">
        <f t="shared" si="1"/>
        <v>0</v>
      </c>
      <c r="U16" s="107">
        <f t="shared" si="1"/>
        <v>0</v>
      </c>
      <c r="V16" s="107">
        <f t="shared" si="1"/>
        <v>0</v>
      </c>
      <c r="W16" s="107">
        <f t="shared" si="1"/>
        <v>0</v>
      </c>
      <c r="X16" s="107">
        <f t="shared" si="1"/>
        <v>0</v>
      </c>
      <c r="Y16" s="107">
        <f t="shared" si="1"/>
        <v>0</v>
      </c>
      <c r="Z16" s="107">
        <f t="shared" si="1"/>
        <v>0</v>
      </c>
      <c r="AA16" s="107">
        <f t="shared" si="1"/>
        <v>0</v>
      </c>
    </row>
    <row r="17" spans="1:27" x14ac:dyDescent="0.2">
      <c r="A17" s="121" t="s">
        <v>188</v>
      </c>
      <c r="B17" s="414" t="s">
        <v>364</v>
      </c>
      <c r="C17" s="414"/>
      <c r="D17" s="414"/>
      <c r="E17" s="414"/>
      <c r="F17" s="414"/>
      <c r="G17" s="414"/>
      <c r="H17" s="414"/>
      <c r="I17" s="414"/>
      <c r="J17" s="414"/>
      <c r="K17" s="414"/>
      <c r="L17" s="431">
        <f>SUM(N17:AB17)</f>
        <v>0</v>
      </c>
      <c r="M17" s="431"/>
      <c r="N17" s="92"/>
      <c r="O17" s="92"/>
      <c r="P17" s="92"/>
      <c r="Q17" s="92"/>
      <c r="R17" s="92"/>
      <c r="S17" s="92"/>
      <c r="T17" s="92"/>
      <c r="U17" s="92"/>
      <c r="V17" s="92"/>
      <c r="W17" s="92"/>
      <c r="X17" s="92"/>
      <c r="Y17" s="92"/>
      <c r="Z17" s="92"/>
      <c r="AA17" s="92"/>
    </row>
    <row r="18" spans="1:27" x14ac:dyDescent="0.2">
      <c r="A18" s="121" t="s">
        <v>190</v>
      </c>
      <c r="B18" s="414" t="s">
        <v>365</v>
      </c>
      <c r="C18" s="414"/>
      <c r="D18" s="414"/>
      <c r="E18" s="414"/>
      <c r="F18" s="414"/>
      <c r="G18" s="414"/>
      <c r="H18" s="414"/>
      <c r="I18" s="414"/>
      <c r="J18" s="414"/>
      <c r="K18" s="414"/>
      <c r="L18" s="431">
        <f>SUM(N18:AB18)</f>
        <v>0</v>
      </c>
      <c r="M18" s="431"/>
      <c r="N18" s="92"/>
      <c r="O18" s="92"/>
      <c r="P18" s="92"/>
      <c r="Q18" s="92"/>
      <c r="R18" s="92"/>
      <c r="S18" s="92"/>
      <c r="T18" s="92"/>
      <c r="U18" s="92"/>
      <c r="V18" s="92"/>
      <c r="W18" s="92"/>
      <c r="X18" s="92"/>
      <c r="Y18" s="92"/>
      <c r="Z18" s="92"/>
      <c r="AA18" s="92"/>
    </row>
    <row r="19" spans="1:27" x14ac:dyDescent="0.2">
      <c r="A19" s="121" t="s">
        <v>192</v>
      </c>
      <c r="B19" s="414" t="s">
        <v>366</v>
      </c>
      <c r="C19" s="414"/>
      <c r="D19" s="414"/>
      <c r="E19" s="414"/>
      <c r="F19" s="414"/>
      <c r="G19" s="414"/>
      <c r="H19" s="414"/>
      <c r="I19" s="414"/>
      <c r="J19" s="414"/>
      <c r="K19" s="414"/>
      <c r="L19" s="431">
        <f>SUM(N19:AB19)</f>
        <v>0</v>
      </c>
      <c r="M19" s="431"/>
      <c r="N19" s="92"/>
      <c r="O19" s="92"/>
      <c r="P19" s="92"/>
      <c r="Q19" s="92"/>
      <c r="R19" s="92"/>
      <c r="S19" s="92"/>
      <c r="T19" s="92"/>
      <c r="U19" s="92"/>
      <c r="V19" s="92"/>
      <c r="W19" s="92"/>
      <c r="X19" s="92"/>
      <c r="Y19" s="92"/>
      <c r="Z19" s="92"/>
      <c r="AA19" s="92"/>
    </row>
    <row r="20" spans="1:27" x14ac:dyDescent="0.2">
      <c r="A20" s="121" t="s">
        <v>194</v>
      </c>
      <c r="B20" s="414" t="s">
        <v>367</v>
      </c>
      <c r="C20" s="414"/>
      <c r="D20" s="414"/>
      <c r="E20" s="414"/>
      <c r="F20" s="414"/>
      <c r="G20" s="414"/>
      <c r="H20" s="414"/>
      <c r="I20" s="414"/>
      <c r="J20" s="414"/>
      <c r="K20" s="414"/>
      <c r="L20" s="431">
        <f>SUM(N20:AB20)</f>
        <v>0</v>
      </c>
      <c r="M20" s="431"/>
      <c r="N20" s="92"/>
      <c r="O20" s="92"/>
      <c r="P20" s="92"/>
      <c r="Q20" s="92"/>
      <c r="R20" s="92"/>
      <c r="S20" s="92"/>
      <c r="T20" s="92"/>
      <c r="U20" s="92"/>
      <c r="V20" s="92"/>
      <c r="W20" s="92"/>
      <c r="X20" s="92"/>
      <c r="Y20" s="92"/>
      <c r="Z20" s="92"/>
      <c r="AA20" s="92"/>
    </row>
    <row r="21" spans="1:27" x14ac:dyDescent="0.2">
      <c r="A21" s="121" t="s">
        <v>196</v>
      </c>
      <c r="B21" s="414" t="s">
        <v>368</v>
      </c>
      <c r="C21" s="414"/>
      <c r="D21" s="414"/>
      <c r="E21" s="414"/>
      <c r="F21" s="414"/>
      <c r="G21" s="414"/>
      <c r="H21" s="414"/>
      <c r="I21" s="414"/>
      <c r="J21" s="414"/>
      <c r="K21" s="414"/>
      <c r="L21" s="431">
        <f>SUM(N21:AB21)</f>
        <v>44369000</v>
      </c>
      <c r="M21" s="431"/>
      <c r="N21" s="92"/>
      <c r="O21" s="92"/>
      <c r="P21" s="92">
        <v>44369000</v>
      </c>
      <c r="Q21" s="92"/>
      <c r="R21" s="92"/>
      <c r="S21" s="92"/>
      <c r="T21" s="92"/>
      <c r="U21" s="92"/>
      <c r="V21" s="92"/>
      <c r="W21" s="92"/>
      <c r="X21" s="92"/>
      <c r="Y21" s="92"/>
      <c r="Z21" s="92"/>
      <c r="AA21" s="92"/>
    </row>
    <row r="22" spans="1:27" x14ac:dyDescent="0.2">
      <c r="A22" s="147" t="s">
        <v>198</v>
      </c>
      <c r="B22" s="423" t="s">
        <v>369</v>
      </c>
      <c r="C22" s="423"/>
      <c r="D22" s="423"/>
      <c r="E22" s="423"/>
      <c r="F22" s="423"/>
      <c r="G22" s="423"/>
      <c r="H22" s="423"/>
      <c r="I22" s="423"/>
      <c r="J22" s="423"/>
      <c r="K22" s="423"/>
      <c r="L22" s="428">
        <f>SUM(L17:M21)</f>
        <v>44369000</v>
      </c>
      <c r="M22" s="428"/>
      <c r="N22" s="107">
        <f>SUM(N17:N21)</f>
        <v>0</v>
      </c>
      <c r="O22" s="107">
        <f t="shared" ref="O22:AA22" si="2">SUM(O17:O21)</f>
        <v>0</v>
      </c>
      <c r="P22" s="107">
        <f t="shared" si="2"/>
        <v>44369000</v>
      </c>
      <c r="Q22" s="107">
        <f t="shared" si="2"/>
        <v>0</v>
      </c>
      <c r="R22" s="107">
        <f t="shared" si="2"/>
        <v>0</v>
      </c>
      <c r="S22" s="107">
        <f t="shared" si="2"/>
        <v>0</v>
      </c>
      <c r="T22" s="107">
        <f t="shared" si="2"/>
        <v>0</v>
      </c>
      <c r="U22" s="107">
        <f t="shared" si="2"/>
        <v>0</v>
      </c>
      <c r="V22" s="107">
        <f t="shared" si="2"/>
        <v>0</v>
      </c>
      <c r="W22" s="107">
        <f t="shared" si="2"/>
        <v>0</v>
      </c>
      <c r="X22" s="107">
        <f t="shared" si="2"/>
        <v>0</v>
      </c>
      <c r="Y22" s="107">
        <f t="shared" si="2"/>
        <v>0</v>
      </c>
      <c r="Z22" s="107">
        <f t="shared" si="2"/>
        <v>0</v>
      </c>
      <c r="AA22" s="107">
        <f t="shared" si="2"/>
        <v>0</v>
      </c>
    </row>
    <row r="23" spans="1:27" x14ac:dyDescent="0.2">
      <c r="A23" s="121" t="s">
        <v>200</v>
      </c>
      <c r="B23" s="414" t="s">
        <v>370</v>
      </c>
      <c r="C23" s="414"/>
      <c r="D23" s="414"/>
      <c r="E23" s="414"/>
      <c r="F23" s="414"/>
      <c r="G23" s="414"/>
      <c r="H23" s="414"/>
      <c r="I23" s="414"/>
      <c r="J23" s="414"/>
      <c r="K23" s="414"/>
      <c r="L23" s="432">
        <f>SUM(N23:AB23)</f>
        <v>0</v>
      </c>
      <c r="M23" s="516"/>
      <c r="N23" s="92"/>
      <c r="O23" s="92"/>
      <c r="P23" s="92"/>
      <c r="Q23" s="92"/>
      <c r="R23" s="92"/>
      <c r="S23" s="92"/>
      <c r="T23" s="92"/>
      <c r="U23" s="92"/>
      <c r="V23" s="92"/>
      <c r="W23" s="92"/>
      <c r="X23" s="92"/>
      <c r="Y23" s="92"/>
      <c r="Z23" s="92"/>
      <c r="AA23" s="92"/>
    </row>
    <row r="24" spans="1:27" x14ac:dyDescent="0.2">
      <c r="A24" s="121" t="s">
        <v>202</v>
      </c>
      <c r="B24" s="414" t="s">
        <v>371</v>
      </c>
      <c r="C24" s="414"/>
      <c r="D24" s="414"/>
      <c r="E24" s="414"/>
      <c r="F24" s="414"/>
      <c r="G24" s="414"/>
      <c r="H24" s="414"/>
      <c r="I24" s="414"/>
      <c r="J24" s="414"/>
      <c r="K24" s="414"/>
      <c r="L24" s="432">
        <f>SUM(N24:AB24)</f>
        <v>0</v>
      </c>
      <c r="M24" s="516"/>
      <c r="N24" s="92"/>
      <c r="O24" s="92"/>
      <c r="P24" s="92"/>
      <c r="Q24" s="92"/>
      <c r="R24" s="92"/>
      <c r="S24" s="92"/>
      <c r="T24" s="92"/>
      <c r="U24" s="92"/>
      <c r="V24" s="92"/>
      <c r="W24" s="92"/>
      <c r="X24" s="92"/>
      <c r="Y24" s="92"/>
      <c r="Z24" s="92"/>
      <c r="AA24" s="92"/>
    </row>
    <row r="25" spans="1:27" x14ac:dyDescent="0.2">
      <c r="A25" s="121" t="s">
        <v>204</v>
      </c>
      <c r="B25" s="414" t="s">
        <v>372</v>
      </c>
      <c r="C25" s="414"/>
      <c r="D25" s="414"/>
      <c r="E25" s="414"/>
      <c r="F25" s="414"/>
      <c r="G25" s="414"/>
      <c r="H25" s="414"/>
      <c r="I25" s="414"/>
      <c r="J25" s="414"/>
      <c r="K25" s="414"/>
      <c r="L25" s="432">
        <f>SUM(N25:AB25)</f>
        <v>0</v>
      </c>
      <c r="M25" s="516"/>
      <c r="N25" s="92"/>
      <c r="O25" s="92"/>
      <c r="P25" s="92"/>
      <c r="Q25" s="92"/>
      <c r="R25" s="92"/>
      <c r="S25" s="92"/>
      <c r="T25" s="92"/>
      <c r="U25" s="92"/>
      <c r="V25" s="92"/>
      <c r="W25" s="92"/>
      <c r="X25" s="92"/>
      <c r="Y25" s="92"/>
      <c r="Z25" s="92"/>
      <c r="AA25" s="92"/>
    </row>
    <row r="26" spans="1:27" x14ac:dyDescent="0.2">
      <c r="A26" s="121" t="s">
        <v>206</v>
      </c>
      <c r="B26" s="414" t="s">
        <v>373</v>
      </c>
      <c r="C26" s="414"/>
      <c r="D26" s="414"/>
      <c r="E26" s="414"/>
      <c r="F26" s="414"/>
      <c r="G26" s="414"/>
      <c r="H26" s="414"/>
      <c r="I26" s="414"/>
      <c r="J26" s="414"/>
      <c r="K26" s="414"/>
      <c r="L26" s="432">
        <f>SUM(N26:AB26)</f>
        <v>0</v>
      </c>
      <c r="M26" s="516"/>
      <c r="N26" s="92"/>
      <c r="O26" s="92"/>
      <c r="P26" s="92"/>
      <c r="Q26" s="92"/>
      <c r="R26" s="92"/>
      <c r="S26" s="92"/>
      <c r="T26" s="92"/>
      <c r="U26" s="92"/>
      <c r="V26" s="92"/>
      <c r="W26" s="92"/>
      <c r="X26" s="92"/>
      <c r="Y26" s="92"/>
      <c r="Z26" s="92"/>
      <c r="AA26" s="92"/>
    </row>
    <row r="27" spans="1:27" x14ac:dyDescent="0.2">
      <c r="A27" s="121" t="s">
        <v>208</v>
      </c>
      <c r="B27" s="414" t="s">
        <v>374</v>
      </c>
      <c r="C27" s="414"/>
      <c r="D27" s="414"/>
      <c r="E27" s="414"/>
      <c r="F27" s="414"/>
      <c r="G27" s="414"/>
      <c r="H27" s="414"/>
      <c r="I27" s="414"/>
      <c r="J27" s="414"/>
      <c r="K27" s="414"/>
      <c r="L27" s="432">
        <f>SUM(N27:AB27)</f>
        <v>40000000</v>
      </c>
      <c r="M27" s="516"/>
      <c r="N27" s="6"/>
      <c r="O27" s="6"/>
      <c r="P27" s="6"/>
      <c r="Q27" s="6"/>
      <c r="R27" s="6">
        <v>40000000</v>
      </c>
      <c r="S27" s="6"/>
      <c r="T27" s="6"/>
      <c r="U27" s="6"/>
      <c r="V27" s="6"/>
      <c r="W27" s="6"/>
      <c r="X27" s="6"/>
      <c r="Y27" s="6"/>
      <c r="Z27" s="6"/>
      <c r="AA27" s="6"/>
    </row>
    <row r="28" spans="1:27" x14ac:dyDescent="0.2">
      <c r="A28" s="147" t="s">
        <v>210</v>
      </c>
      <c r="B28" s="423" t="s">
        <v>375</v>
      </c>
      <c r="C28" s="423"/>
      <c r="D28" s="423"/>
      <c r="E28" s="423"/>
      <c r="F28" s="423"/>
      <c r="G28" s="423"/>
      <c r="H28" s="423"/>
      <c r="I28" s="423"/>
      <c r="J28" s="423"/>
      <c r="K28" s="423"/>
      <c r="L28" s="429">
        <f>SUM(L23:M27)</f>
        <v>40000000</v>
      </c>
      <c r="M28" s="517"/>
      <c r="N28" s="107">
        <f>SUM(N23:N27)</f>
        <v>0</v>
      </c>
      <c r="O28" s="107">
        <f t="shared" ref="O28:AA28" si="3">SUM(O17:O21)</f>
        <v>0</v>
      </c>
      <c r="P28" s="107">
        <f t="shared" si="3"/>
        <v>44369000</v>
      </c>
      <c r="Q28" s="107">
        <f t="shared" si="3"/>
        <v>0</v>
      </c>
      <c r="R28" s="107">
        <f>SUM(R23:R27)</f>
        <v>40000000</v>
      </c>
      <c r="S28" s="107">
        <f t="shared" si="3"/>
        <v>0</v>
      </c>
      <c r="T28" s="107">
        <f t="shared" si="3"/>
        <v>0</v>
      </c>
      <c r="U28" s="107">
        <f t="shared" si="3"/>
        <v>0</v>
      </c>
      <c r="V28" s="107">
        <f t="shared" si="3"/>
        <v>0</v>
      </c>
      <c r="W28" s="107">
        <f t="shared" si="3"/>
        <v>0</v>
      </c>
      <c r="X28" s="107">
        <f t="shared" si="3"/>
        <v>0</v>
      </c>
      <c r="Y28" s="107">
        <f t="shared" si="3"/>
        <v>0</v>
      </c>
      <c r="Z28" s="107">
        <f t="shared" si="3"/>
        <v>0</v>
      </c>
      <c r="AA28" s="107">
        <f t="shared" si="3"/>
        <v>0</v>
      </c>
    </row>
    <row r="29" spans="1:27" x14ac:dyDescent="0.2">
      <c r="A29" s="121" t="s">
        <v>127</v>
      </c>
      <c r="B29" s="414" t="s">
        <v>376</v>
      </c>
      <c r="C29" s="414"/>
      <c r="D29" s="414"/>
      <c r="E29" s="414"/>
      <c r="F29" s="414"/>
      <c r="G29" s="414"/>
      <c r="H29" s="414"/>
      <c r="I29" s="414"/>
      <c r="J29" s="414"/>
      <c r="K29" s="414"/>
      <c r="L29" s="432">
        <f>SUM(N29:AB29)</f>
        <v>0</v>
      </c>
      <c r="M29" s="51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</row>
    <row r="30" spans="1:27" x14ac:dyDescent="0.2">
      <c r="A30" s="121" t="s">
        <v>213</v>
      </c>
      <c r="B30" s="414" t="s">
        <v>377</v>
      </c>
      <c r="C30" s="414"/>
      <c r="D30" s="414"/>
      <c r="E30" s="414"/>
      <c r="F30" s="414"/>
      <c r="G30" s="414"/>
      <c r="H30" s="414"/>
      <c r="I30" s="414"/>
      <c r="J30" s="414"/>
      <c r="K30" s="414"/>
      <c r="L30" s="432">
        <f>SUM(N30:AB30)</f>
        <v>0</v>
      </c>
      <c r="M30" s="516"/>
      <c r="N30" s="92"/>
      <c r="O30" s="92"/>
      <c r="P30" s="92"/>
      <c r="Q30" s="92"/>
      <c r="R30" s="92"/>
      <c r="S30" s="92"/>
      <c r="T30" s="92"/>
      <c r="U30" s="92"/>
      <c r="V30" s="92"/>
      <c r="W30" s="92"/>
      <c r="X30" s="92"/>
      <c r="Y30" s="92"/>
      <c r="Z30" s="92"/>
      <c r="AA30" s="92"/>
    </row>
    <row r="31" spans="1:27" x14ac:dyDescent="0.2">
      <c r="A31" s="147" t="s">
        <v>215</v>
      </c>
      <c r="B31" s="423" t="s">
        <v>378</v>
      </c>
      <c r="C31" s="423"/>
      <c r="D31" s="423"/>
      <c r="E31" s="423"/>
      <c r="F31" s="423"/>
      <c r="G31" s="423"/>
      <c r="H31" s="423"/>
      <c r="I31" s="423"/>
      <c r="J31" s="423"/>
      <c r="K31" s="423"/>
      <c r="L31" s="429">
        <f>SUM(L29:M30)</f>
        <v>0</v>
      </c>
      <c r="M31" s="517"/>
      <c r="N31" s="107">
        <f>SUM(N29:N30)</f>
        <v>0</v>
      </c>
      <c r="O31" s="107">
        <f t="shared" ref="O31:AA31" si="4">SUM(O29:O30)</f>
        <v>0</v>
      </c>
      <c r="P31" s="107">
        <f t="shared" si="4"/>
        <v>0</v>
      </c>
      <c r="Q31" s="107">
        <f t="shared" si="4"/>
        <v>0</v>
      </c>
      <c r="R31" s="107">
        <f t="shared" si="4"/>
        <v>0</v>
      </c>
      <c r="S31" s="107">
        <f t="shared" si="4"/>
        <v>0</v>
      </c>
      <c r="T31" s="107">
        <f t="shared" si="4"/>
        <v>0</v>
      </c>
      <c r="U31" s="107">
        <f t="shared" si="4"/>
        <v>0</v>
      </c>
      <c r="V31" s="107">
        <f t="shared" si="4"/>
        <v>0</v>
      </c>
      <c r="W31" s="107">
        <f t="shared" si="4"/>
        <v>0</v>
      </c>
      <c r="X31" s="107">
        <f t="shared" si="4"/>
        <v>0</v>
      </c>
      <c r="Y31" s="107">
        <f t="shared" si="4"/>
        <v>0</v>
      </c>
      <c r="Z31" s="107">
        <f t="shared" si="4"/>
        <v>0</v>
      </c>
      <c r="AA31" s="107">
        <f t="shared" si="4"/>
        <v>0</v>
      </c>
    </row>
    <row r="32" spans="1:27" x14ac:dyDescent="0.2">
      <c r="A32" s="121" t="s">
        <v>217</v>
      </c>
      <c r="B32" s="414" t="s">
        <v>379</v>
      </c>
      <c r="C32" s="414"/>
      <c r="D32" s="414"/>
      <c r="E32" s="414"/>
      <c r="F32" s="414"/>
      <c r="G32" s="414"/>
      <c r="H32" s="414"/>
      <c r="I32" s="414"/>
      <c r="J32" s="414"/>
      <c r="K32" s="414"/>
      <c r="L32" s="432">
        <f t="shared" ref="L32:L39" si="5">SUM(N32:AB32)</f>
        <v>0</v>
      </c>
      <c r="M32" s="516"/>
      <c r="N32" s="92"/>
      <c r="O32" s="92"/>
      <c r="P32" s="92"/>
      <c r="Q32" s="92"/>
      <c r="R32" s="92"/>
      <c r="S32" s="92"/>
      <c r="T32" s="92"/>
      <c r="U32" s="92"/>
      <c r="V32" s="92"/>
      <c r="W32" s="92"/>
      <c r="X32" s="92"/>
      <c r="Y32" s="92"/>
      <c r="Z32" s="92"/>
      <c r="AA32" s="92"/>
    </row>
    <row r="33" spans="1:27" x14ac:dyDescent="0.2">
      <c r="A33" s="121" t="s">
        <v>219</v>
      </c>
      <c r="B33" s="414" t="s">
        <v>380</v>
      </c>
      <c r="C33" s="414"/>
      <c r="D33" s="414"/>
      <c r="E33" s="414"/>
      <c r="F33" s="414"/>
      <c r="G33" s="414"/>
      <c r="H33" s="414"/>
      <c r="I33" s="414"/>
      <c r="J33" s="414"/>
      <c r="K33" s="414"/>
      <c r="L33" s="432">
        <f t="shared" si="5"/>
        <v>0</v>
      </c>
      <c r="M33" s="516"/>
      <c r="N33" s="92"/>
      <c r="O33" s="92"/>
      <c r="P33" s="92"/>
      <c r="Q33" s="92"/>
      <c r="R33" s="92"/>
      <c r="S33" s="92"/>
      <c r="T33" s="92"/>
      <c r="U33" s="92"/>
      <c r="V33" s="92"/>
      <c r="W33" s="92"/>
      <c r="X33" s="92"/>
      <c r="Y33" s="92"/>
      <c r="Z33" s="92"/>
      <c r="AA33" s="92"/>
    </row>
    <row r="34" spans="1:27" x14ac:dyDescent="0.2">
      <c r="A34" s="121" t="s">
        <v>221</v>
      </c>
      <c r="B34" s="414" t="s">
        <v>381</v>
      </c>
      <c r="C34" s="414"/>
      <c r="D34" s="414"/>
      <c r="E34" s="414"/>
      <c r="F34" s="414"/>
      <c r="G34" s="414"/>
      <c r="H34" s="414"/>
      <c r="I34" s="414"/>
      <c r="J34" s="414"/>
      <c r="K34" s="414"/>
      <c r="L34" s="432">
        <f t="shared" si="5"/>
        <v>58000000</v>
      </c>
      <c r="M34" s="516"/>
      <c r="N34" s="92"/>
      <c r="O34" s="92">
        <v>58000000</v>
      </c>
      <c r="P34" s="92"/>
      <c r="Q34" s="92"/>
      <c r="R34" s="92"/>
      <c r="S34" s="92"/>
      <c r="T34" s="92"/>
      <c r="U34" s="92"/>
      <c r="V34" s="92"/>
      <c r="W34" s="92"/>
      <c r="X34" s="92"/>
      <c r="Y34" s="92"/>
      <c r="Z34" s="92"/>
      <c r="AA34" s="92"/>
    </row>
    <row r="35" spans="1:27" x14ac:dyDescent="0.2">
      <c r="A35" s="121" t="s">
        <v>223</v>
      </c>
      <c r="B35" s="414" t="s">
        <v>382</v>
      </c>
      <c r="C35" s="414"/>
      <c r="D35" s="414"/>
      <c r="E35" s="414"/>
      <c r="F35" s="414"/>
      <c r="G35" s="414"/>
      <c r="H35" s="414"/>
      <c r="I35" s="414"/>
      <c r="J35" s="414"/>
      <c r="K35" s="414"/>
      <c r="L35" s="432">
        <f t="shared" si="5"/>
        <v>21000000</v>
      </c>
      <c r="M35" s="516"/>
      <c r="N35" s="92"/>
      <c r="O35" s="92">
        <v>21000000</v>
      </c>
      <c r="P35" s="92"/>
      <c r="Q35" s="92"/>
      <c r="R35" s="92"/>
      <c r="S35" s="92"/>
      <c r="T35" s="92"/>
      <c r="U35" s="92"/>
      <c r="V35" s="92"/>
      <c r="W35" s="92"/>
      <c r="X35" s="92"/>
      <c r="Y35" s="92"/>
      <c r="Z35" s="92"/>
      <c r="AA35" s="92"/>
    </row>
    <row r="36" spans="1:27" x14ac:dyDescent="0.2">
      <c r="A36" s="121" t="s">
        <v>225</v>
      </c>
      <c r="B36" s="414" t="s">
        <v>383</v>
      </c>
      <c r="C36" s="414"/>
      <c r="D36" s="414"/>
      <c r="E36" s="414"/>
      <c r="F36" s="414"/>
      <c r="G36" s="414"/>
      <c r="H36" s="414"/>
      <c r="I36" s="414"/>
      <c r="J36" s="414"/>
      <c r="K36" s="414"/>
      <c r="L36" s="432">
        <f t="shared" si="5"/>
        <v>0</v>
      </c>
      <c r="M36" s="516"/>
      <c r="N36" s="92"/>
      <c r="O36" s="92"/>
      <c r="P36" s="92"/>
      <c r="Q36" s="92"/>
      <c r="R36" s="92"/>
      <c r="S36" s="92"/>
      <c r="T36" s="92"/>
      <c r="U36" s="92"/>
      <c r="V36" s="92"/>
      <c r="W36" s="92"/>
      <c r="X36" s="92"/>
      <c r="Y36" s="92"/>
      <c r="Z36" s="92"/>
      <c r="AA36" s="92"/>
    </row>
    <row r="37" spans="1:27" x14ac:dyDescent="0.2">
      <c r="A37" s="121" t="s">
        <v>227</v>
      </c>
      <c r="B37" s="414" t="s">
        <v>384</v>
      </c>
      <c r="C37" s="414"/>
      <c r="D37" s="414"/>
      <c r="E37" s="414"/>
      <c r="F37" s="414"/>
      <c r="G37" s="414"/>
      <c r="H37" s="414"/>
      <c r="I37" s="414"/>
      <c r="J37" s="414"/>
      <c r="K37" s="414"/>
      <c r="L37" s="432">
        <f t="shared" si="5"/>
        <v>0</v>
      </c>
      <c r="M37" s="516"/>
      <c r="N37" s="92"/>
      <c r="O37" s="92"/>
      <c r="P37" s="92"/>
      <c r="Q37" s="92"/>
      <c r="R37" s="92"/>
      <c r="S37" s="92"/>
      <c r="T37" s="92"/>
      <c r="U37" s="92"/>
      <c r="V37" s="92"/>
      <c r="W37" s="92"/>
      <c r="X37" s="92"/>
      <c r="Y37" s="92"/>
      <c r="Z37" s="92"/>
      <c r="AA37" s="92"/>
    </row>
    <row r="38" spans="1:27" x14ac:dyDescent="0.2">
      <c r="A38" s="121" t="s">
        <v>229</v>
      </c>
      <c r="B38" s="414" t="s">
        <v>385</v>
      </c>
      <c r="C38" s="414"/>
      <c r="D38" s="414"/>
      <c r="E38" s="414"/>
      <c r="F38" s="414"/>
      <c r="G38" s="414"/>
      <c r="H38" s="414"/>
      <c r="I38" s="414"/>
      <c r="J38" s="414"/>
      <c r="K38" s="414"/>
      <c r="L38" s="432">
        <f t="shared" si="5"/>
        <v>2500000</v>
      </c>
      <c r="M38" s="516"/>
      <c r="N38" s="92"/>
      <c r="O38" s="92">
        <v>2500000</v>
      </c>
      <c r="P38" s="92"/>
      <c r="Q38" s="92"/>
      <c r="R38" s="92"/>
      <c r="S38" s="92"/>
      <c r="T38" s="92"/>
      <c r="U38" s="92"/>
      <c r="V38" s="92"/>
      <c r="W38" s="92"/>
      <c r="X38" s="92"/>
      <c r="Y38" s="92"/>
      <c r="Z38" s="92"/>
      <c r="AA38" s="92"/>
    </row>
    <row r="39" spans="1:27" x14ac:dyDescent="0.2">
      <c r="A39" s="121" t="s">
        <v>231</v>
      </c>
      <c r="B39" s="414" t="s">
        <v>386</v>
      </c>
      <c r="C39" s="414"/>
      <c r="D39" s="414"/>
      <c r="E39" s="414"/>
      <c r="F39" s="414"/>
      <c r="G39" s="414"/>
      <c r="H39" s="414"/>
      <c r="I39" s="414"/>
      <c r="J39" s="414"/>
      <c r="K39" s="414"/>
      <c r="L39" s="432">
        <f t="shared" si="5"/>
        <v>6500000</v>
      </c>
      <c r="M39" s="516"/>
      <c r="N39" s="92"/>
      <c r="O39" s="92">
        <v>6500000</v>
      </c>
      <c r="P39" s="92"/>
      <c r="Q39" s="92"/>
      <c r="R39" s="92"/>
      <c r="S39" s="92"/>
      <c r="T39" s="92"/>
      <c r="U39" s="92"/>
      <c r="V39" s="92"/>
      <c r="W39" s="92"/>
      <c r="X39" s="92"/>
      <c r="Y39" s="92"/>
      <c r="Z39" s="92"/>
      <c r="AA39" s="92"/>
    </row>
    <row r="40" spans="1:27" x14ac:dyDescent="0.2">
      <c r="A40" s="147" t="s">
        <v>233</v>
      </c>
      <c r="B40" s="423" t="s">
        <v>387</v>
      </c>
      <c r="C40" s="423"/>
      <c r="D40" s="423"/>
      <c r="E40" s="423"/>
      <c r="F40" s="423"/>
      <c r="G40" s="423"/>
      <c r="H40" s="423"/>
      <c r="I40" s="423"/>
      <c r="J40" s="423"/>
      <c r="K40" s="423"/>
      <c r="L40" s="428">
        <f>SUM(L32:M39)</f>
        <v>88000000</v>
      </c>
      <c r="M40" s="428"/>
      <c r="N40" s="107">
        <f>SUM(N34:N39)</f>
        <v>0</v>
      </c>
      <c r="O40" s="107">
        <f>SUM(O35:O39)</f>
        <v>30000000</v>
      </c>
      <c r="P40" s="107">
        <f t="shared" ref="P40:AA40" si="6">SUM(P35:P39)</f>
        <v>0</v>
      </c>
      <c r="Q40" s="107">
        <f t="shared" si="6"/>
        <v>0</v>
      </c>
      <c r="R40" s="107">
        <f t="shared" si="6"/>
        <v>0</v>
      </c>
      <c r="S40" s="107">
        <f t="shared" si="6"/>
        <v>0</v>
      </c>
      <c r="T40" s="107">
        <f t="shared" si="6"/>
        <v>0</v>
      </c>
      <c r="U40" s="107">
        <f t="shared" si="6"/>
        <v>0</v>
      </c>
      <c r="V40" s="107">
        <f t="shared" si="6"/>
        <v>0</v>
      </c>
      <c r="W40" s="107">
        <f t="shared" si="6"/>
        <v>0</v>
      </c>
      <c r="X40" s="107">
        <f t="shared" si="6"/>
        <v>0</v>
      </c>
      <c r="Y40" s="107">
        <f t="shared" si="6"/>
        <v>0</v>
      </c>
      <c r="Z40" s="107">
        <f t="shared" si="6"/>
        <v>0</v>
      </c>
      <c r="AA40" s="107">
        <f t="shared" si="6"/>
        <v>0</v>
      </c>
    </row>
    <row r="41" spans="1:27" x14ac:dyDescent="0.2">
      <c r="A41" s="121" t="s">
        <v>235</v>
      </c>
      <c r="B41" s="414" t="s">
        <v>388</v>
      </c>
      <c r="C41" s="414"/>
      <c r="D41" s="414"/>
      <c r="E41" s="414"/>
      <c r="F41" s="414"/>
      <c r="G41" s="414"/>
      <c r="H41" s="414"/>
      <c r="I41" s="414"/>
      <c r="J41" s="414"/>
      <c r="K41" s="414"/>
      <c r="L41" s="431"/>
      <c r="M41" s="431"/>
      <c r="N41" s="92"/>
      <c r="O41" s="92"/>
      <c r="P41" s="92"/>
      <c r="Q41" s="92"/>
      <c r="R41" s="92"/>
      <c r="S41" s="92"/>
      <c r="T41" s="92"/>
      <c r="U41" s="92"/>
      <c r="V41" s="92"/>
      <c r="W41" s="92"/>
      <c r="X41" s="92"/>
      <c r="Y41" s="92"/>
      <c r="Z41" s="92"/>
      <c r="AA41" s="92"/>
    </row>
    <row r="42" spans="1:27" x14ac:dyDescent="0.2">
      <c r="A42" s="147" t="s">
        <v>237</v>
      </c>
      <c r="B42" s="423" t="s">
        <v>389</v>
      </c>
      <c r="C42" s="423"/>
      <c r="D42" s="423"/>
      <c r="E42" s="423"/>
      <c r="F42" s="423"/>
      <c r="G42" s="423"/>
      <c r="H42" s="423"/>
      <c r="I42" s="423"/>
      <c r="J42" s="423"/>
      <c r="K42" s="423"/>
      <c r="L42" s="428">
        <f>L31+L32+L33+L40+L41</f>
        <v>88000000</v>
      </c>
      <c r="M42" s="428"/>
      <c r="N42" s="107">
        <f>SUM(N40,N41,)</f>
        <v>0</v>
      </c>
      <c r="O42" s="107">
        <f>SUM(O31:O34,O40,O41,)</f>
        <v>88000000</v>
      </c>
      <c r="P42" s="107">
        <f t="shared" ref="P42:AA42" si="7">SUM(P31:P34,P40,P41,)</f>
        <v>0</v>
      </c>
      <c r="Q42" s="107">
        <f t="shared" si="7"/>
        <v>0</v>
      </c>
      <c r="R42" s="107">
        <f t="shared" si="7"/>
        <v>0</v>
      </c>
      <c r="S42" s="107">
        <f t="shared" si="7"/>
        <v>0</v>
      </c>
      <c r="T42" s="107">
        <f t="shared" si="7"/>
        <v>0</v>
      </c>
      <c r="U42" s="107">
        <f t="shared" si="7"/>
        <v>0</v>
      </c>
      <c r="V42" s="107">
        <f t="shared" si="7"/>
        <v>0</v>
      </c>
      <c r="W42" s="107">
        <f t="shared" si="7"/>
        <v>0</v>
      </c>
      <c r="X42" s="107">
        <f t="shared" si="7"/>
        <v>0</v>
      </c>
      <c r="Y42" s="107">
        <f t="shared" si="7"/>
        <v>0</v>
      </c>
      <c r="Z42" s="107">
        <f t="shared" si="7"/>
        <v>0</v>
      </c>
      <c r="AA42" s="107">
        <f t="shared" si="7"/>
        <v>0</v>
      </c>
    </row>
    <row r="43" spans="1:27" x14ac:dyDescent="0.2">
      <c r="A43" s="121" t="s">
        <v>239</v>
      </c>
      <c r="B43" s="414" t="s">
        <v>390</v>
      </c>
      <c r="C43" s="414"/>
      <c r="D43" s="414"/>
      <c r="E43" s="414"/>
      <c r="F43" s="414"/>
      <c r="G43" s="414"/>
      <c r="H43" s="414"/>
      <c r="I43" s="414"/>
      <c r="J43" s="414"/>
      <c r="K43" s="414"/>
      <c r="L43" s="432">
        <f t="shared" ref="L43:L52" si="8">SUM(N43:AB43)</f>
        <v>0</v>
      </c>
      <c r="M43" s="516"/>
      <c r="N43" s="92"/>
      <c r="O43" s="92"/>
      <c r="P43" s="92"/>
      <c r="Q43" s="92"/>
      <c r="R43" s="92"/>
      <c r="S43" s="92"/>
      <c r="T43" s="92"/>
      <c r="U43" s="92"/>
      <c r="V43" s="92"/>
      <c r="W43" s="92"/>
      <c r="X43" s="92"/>
      <c r="Y43" s="92"/>
      <c r="Z43" s="92"/>
      <c r="AA43" s="92"/>
    </row>
    <row r="44" spans="1:27" x14ac:dyDescent="0.2">
      <c r="A44" s="121" t="s">
        <v>391</v>
      </c>
      <c r="B44" s="414" t="s">
        <v>392</v>
      </c>
      <c r="C44" s="414"/>
      <c r="D44" s="414"/>
      <c r="E44" s="414"/>
      <c r="F44" s="414"/>
      <c r="G44" s="414"/>
      <c r="H44" s="414"/>
      <c r="I44" s="414"/>
      <c r="J44" s="414"/>
      <c r="K44" s="414"/>
      <c r="L44" s="432">
        <f t="shared" si="8"/>
        <v>225650000</v>
      </c>
      <c r="M44" s="516"/>
      <c r="N44" s="92"/>
      <c r="O44" s="92"/>
      <c r="P44" s="92"/>
      <c r="Q44" s="92">
        <v>113000000</v>
      </c>
      <c r="R44" s="92">
        <v>80500000</v>
      </c>
      <c r="S44" s="92">
        <v>1150000</v>
      </c>
      <c r="T44" s="92">
        <v>31000000</v>
      </c>
      <c r="U44" s="92"/>
      <c r="V44" s="92"/>
      <c r="W44" s="92"/>
      <c r="X44" s="92"/>
      <c r="Y44" s="92"/>
      <c r="Z44" s="92"/>
      <c r="AA44" s="92"/>
    </row>
    <row r="45" spans="1:27" x14ac:dyDescent="0.2">
      <c r="A45" s="121" t="s">
        <v>242</v>
      </c>
      <c r="B45" s="414" t="s">
        <v>393</v>
      </c>
      <c r="C45" s="414"/>
      <c r="D45" s="414"/>
      <c r="E45" s="414"/>
      <c r="F45" s="414"/>
      <c r="G45" s="414"/>
      <c r="H45" s="414"/>
      <c r="I45" s="414"/>
      <c r="J45" s="414"/>
      <c r="K45" s="414"/>
      <c r="L45" s="432">
        <f t="shared" si="8"/>
        <v>5000000</v>
      </c>
      <c r="M45" s="516"/>
      <c r="N45" s="92"/>
      <c r="O45" s="92"/>
      <c r="P45" s="92"/>
      <c r="Q45" s="92"/>
      <c r="R45" s="92"/>
      <c r="S45" s="92"/>
      <c r="T45" s="92">
        <v>5000000</v>
      </c>
      <c r="U45" s="92"/>
      <c r="V45" s="92"/>
      <c r="W45" s="92"/>
      <c r="X45" s="92"/>
      <c r="Y45" s="92"/>
      <c r="Z45" s="92"/>
      <c r="AA45" s="92"/>
    </row>
    <row r="46" spans="1:27" x14ac:dyDescent="0.2">
      <c r="A46" s="121" t="s">
        <v>244</v>
      </c>
      <c r="B46" s="414" t="s">
        <v>394</v>
      </c>
      <c r="C46" s="414"/>
      <c r="D46" s="414"/>
      <c r="E46" s="414"/>
      <c r="F46" s="414"/>
      <c r="G46" s="414"/>
      <c r="H46" s="414"/>
      <c r="I46" s="414"/>
      <c r="J46" s="414"/>
      <c r="K46" s="414"/>
      <c r="L46" s="432">
        <f t="shared" si="8"/>
        <v>0</v>
      </c>
      <c r="M46" s="516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92"/>
      <c r="Z46" s="92"/>
      <c r="AA46" s="92"/>
    </row>
    <row r="47" spans="1:27" x14ac:dyDescent="0.2">
      <c r="A47" s="121" t="s">
        <v>246</v>
      </c>
      <c r="B47" s="414" t="s">
        <v>395</v>
      </c>
      <c r="C47" s="414"/>
      <c r="D47" s="414"/>
      <c r="E47" s="414"/>
      <c r="F47" s="414"/>
      <c r="G47" s="414"/>
      <c r="H47" s="414"/>
      <c r="I47" s="414"/>
      <c r="J47" s="414"/>
      <c r="K47" s="414"/>
      <c r="L47" s="432">
        <f t="shared" si="8"/>
        <v>0</v>
      </c>
      <c r="M47" s="516"/>
      <c r="N47" s="92"/>
      <c r="O47" s="92"/>
      <c r="P47" s="92"/>
      <c r="Q47" s="92"/>
      <c r="R47" s="92"/>
      <c r="S47" s="92"/>
      <c r="T47" s="92"/>
      <c r="U47" s="92"/>
      <c r="V47" s="92"/>
      <c r="W47" s="92"/>
      <c r="X47" s="92"/>
      <c r="Y47" s="92"/>
      <c r="Z47" s="92"/>
      <c r="AA47" s="92"/>
    </row>
    <row r="48" spans="1:27" x14ac:dyDescent="0.2">
      <c r="A48" s="121" t="s">
        <v>248</v>
      </c>
      <c r="B48" s="414" t="s">
        <v>396</v>
      </c>
      <c r="C48" s="414"/>
      <c r="D48" s="414"/>
      <c r="E48" s="414"/>
      <c r="F48" s="414"/>
      <c r="G48" s="414"/>
      <c r="H48" s="414"/>
      <c r="I48" s="414"/>
      <c r="J48" s="414"/>
      <c r="K48" s="414"/>
      <c r="L48" s="432">
        <f t="shared" si="8"/>
        <v>36000000</v>
      </c>
      <c r="M48" s="516"/>
      <c r="N48" s="92"/>
      <c r="O48" s="92"/>
      <c r="P48" s="92"/>
      <c r="Q48" s="92">
        <v>25000000</v>
      </c>
      <c r="R48" s="92">
        <v>11000000</v>
      </c>
      <c r="S48" s="92"/>
      <c r="T48" s="92"/>
      <c r="U48" s="92"/>
      <c r="V48" s="92"/>
      <c r="W48" s="92"/>
      <c r="X48" s="92"/>
      <c r="Y48" s="92"/>
      <c r="Z48" s="92"/>
      <c r="AA48" s="92"/>
    </row>
    <row r="49" spans="1:27" x14ac:dyDescent="0.2">
      <c r="A49" s="121" t="s">
        <v>250</v>
      </c>
      <c r="B49" s="414" t="s">
        <v>397</v>
      </c>
      <c r="C49" s="414"/>
      <c r="D49" s="414"/>
      <c r="E49" s="414"/>
      <c r="F49" s="414"/>
      <c r="G49" s="414"/>
      <c r="H49" s="414"/>
      <c r="I49" s="414"/>
      <c r="J49" s="414"/>
      <c r="K49" s="414"/>
      <c r="L49" s="432">
        <f t="shared" si="8"/>
        <v>0</v>
      </c>
      <c r="M49" s="516"/>
      <c r="N49" s="92"/>
      <c r="O49" s="92"/>
      <c r="P49" s="92"/>
      <c r="Q49" s="92"/>
      <c r="R49" s="92"/>
      <c r="S49" s="92"/>
      <c r="T49" s="92"/>
      <c r="U49" s="92"/>
      <c r="V49" s="92"/>
      <c r="W49" s="92"/>
      <c r="X49" s="92"/>
      <c r="Y49" s="92"/>
      <c r="Z49" s="92"/>
      <c r="AA49" s="92"/>
    </row>
    <row r="50" spans="1:27" x14ac:dyDescent="0.2">
      <c r="A50" s="121" t="s">
        <v>252</v>
      </c>
      <c r="B50" s="414" t="s">
        <v>398</v>
      </c>
      <c r="C50" s="414"/>
      <c r="D50" s="414"/>
      <c r="E50" s="414"/>
      <c r="F50" s="414"/>
      <c r="G50" s="414"/>
      <c r="H50" s="414"/>
      <c r="I50" s="414"/>
      <c r="J50" s="414"/>
      <c r="K50" s="414"/>
      <c r="L50" s="432">
        <f t="shared" si="8"/>
        <v>0</v>
      </c>
      <c r="M50" s="516"/>
      <c r="N50" s="92"/>
      <c r="O50" s="92"/>
      <c r="P50" s="92"/>
      <c r="Q50" s="92"/>
      <c r="R50" s="92"/>
      <c r="S50" s="92"/>
      <c r="T50" s="92"/>
      <c r="U50" s="92"/>
      <c r="V50" s="92"/>
      <c r="W50" s="92"/>
      <c r="X50" s="92"/>
      <c r="Y50" s="92"/>
      <c r="Z50" s="92"/>
      <c r="AA50" s="92"/>
    </row>
    <row r="51" spans="1:27" x14ac:dyDescent="0.2">
      <c r="A51" s="121" t="s">
        <v>254</v>
      </c>
      <c r="B51" s="414" t="s">
        <v>399</v>
      </c>
      <c r="C51" s="414"/>
      <c r="D51" s="414"/>
      <c r="E51" s="414"/>
      <c r="F51" s="414"/>
      <c r="G51" s="414"/>
      <c r="H51" s="414"/>
      <c r="I51" s="414"/>
      <c r="J51" s="414"/>
      <c r="K51" s="414"/>
      <c r="L51" s="432">
        <f t="shared" si="8"/>
        <v>0</v>
      </c>
      <c r="M51" s="516"/>
      <c r="N51" s="92"/>
      <c r="O51" s="92"/>
      <c r="P51" s="92"/>
      <c r="Q51" s="92"/>
      <c r="R51" s="92"/>
      <c r="S51" s="92"/>
      <c r="T51" s="92"/>
      <c r="U51" s="92"/>
      <c r="V51" s="92"/>
      <c r="W51" s="92"/>
      <c r="X51" s="92"/>
      <c r="Y51" s="92"/>
      <c r="Z51" s="92"/>
      <c r="AA51" s="92"/>
    </row>
    <row r="52" spans="1:27" x14ac:dyDescent="0.2">
      <c r="A52" s="121" t="s">
        <v>256</v>
      </c>
      <c r="B52" s="414" t="s">
        <v>422</v>
      </c>
      <c r="C52" s="414"/>
      <c r="D52" s="414"/>
      <c r="E52" s="414"/>
      <c r="F52" s="414"/>
      <c r="G52" s="414"/>
      <c r="H52" s="414"/>
      <c r="I52" s="414"/>
      <c r="J52" s="414"/>
      <c r="K52" s="414"/>
      <c r="L52" s="432">
        <f t="shared" si="8"/>
        <v>105970718</v>
      </c>
      <c r="M52" s="516"/>
      <c r="N52" s="92"/>
      <c r="O52" s="92"/>
      <c r="P52" s="92">
        <v>105970718</v>
      </c>
      <c r="Q52" s="92"/>
      <c r="R52" s="92"/>
      <c r="S52" s="92"/>
      <c r="T52" s="92"/>
      <c r="U52" s="92"/>
      <c r="V52" s="92"/>
      <c r="W52" s="92"/>
      <c r="X52" s="92"/>
      <c r="Y52" s="92"/>
      <c r="Z52" s="92"/>
      <c r="AA52" s="92"/>
    </row>
    <row r="53" spans="1:27" x14ac:dyDescent="0.2">
      <c r="A53" s="147" t="s">
        <v>258</v>
      </c>
      <c r="B53" s="423" t="s">
        <v>400</v>
      </c>
      <c r="C53" s="423"/>
      <c r="D53" s="423"/>
      <c r="E53" s="423"/>
      <c r="F53" s="423"/>
      <c r="G53" s="423"/>
      <c r="H53" s="423"/>
      <c r="I53" s="423"/>
      <c r="J53" s="423"/>
      <c r="K53" s="423"/>
      <c r="L53" s="428">
        <f>SUM(L43:M52)</f>
        <v>372620718</v>
      </c>
      <c r="M53" s="428"/>
      <c r="N53" s="107">
        <f>SUM(N43:N52)</f>
        <v>0</v>
      </c>
      <c r="O53" s="107">
        <f t="shared" ref="O53:AA53" si="9">SUM(O43:O52)</f>
        <v>0</v>
      </c>
      <c r="P53" s="107">
        <f t="shared" si="9"/>
        <v>105970718</v>
      </c>
      <c r="Q53" s="107">
        <f t="shared" si="9"/>
        <v>138000000</v>
      </c>
      <c r="R53" s="107">
        <f t="shared" si="9"/>
        <v>91500000</v>
      </c>
      <c r="S53" s="107">
        <f t="shared" si="9"/>
        <v>1150000</v>
      </c>
      <c r="T53" s="107">
        <f t="shared" si="9"/>
        <v>36000000</v>
      </c>
      <c r="U53" s="107">
        <f t="shared" si="9"/>
        <v>0</v>
      </c>
      <c r="V53" s="107">
        <f t="shared" si="9"/>
        <v>0</v>
      </c>
      <c r="W53" s="107">
        <f t="shared" si="9"/>
        <v>0</v>
      </c>
      <c r="X53" s="107">
        <f t="shared" si="9"/>
        <v>0</v>
      </c>
      <c r="Y53" s="107">
        <f t="shared" si="9"/>
        <v>0</v>
      </c>
      <c r="Z53" s="107">
        <f t="shared" si="9"/>
        <v>0</v>
      </c>
      <c r="AA53" s="107">
        <f t="shared" si="9"/>
        <v>0</v>
      </c>
    </row>
    <row r="54" spans="1:27" x14ac:dyDescent="0.2">
      <c r="A54" s="121" t="s">
        <v>260</v>
      </c>
      <c r="B54" s="414" t="s">
        <v>401</v>
      </c>
      <c r="C54" s="414"/>
      <c r="D54" s="414"/>
      <c r="E54" s="414"/>
      <c r="F54" s="414"/>
      <c r="G54" s="414"/>
      <c r="H54" s="414"/>
      <c r="I54" s="414"/>
      <c r="J54" s="414"/>
      <c r="K54" s="414"/>
      <c r="L54" s="432">
        <f>SUM(N54:AB54)</f>
        <v>0</v>
      </c>
      <c r="M54" s="51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</row>
    <row r="55" spans="1:27" x14ac:dyDescent="0.2">
      <c r="A55" s="121" t="s">
        <v>262</v>
      </c>
      <c r="B55" s="414" t="s">
        <v>402</v>
      </c>
      <c r="C55" s="414"/>
      <c r="D55" s="414"/>
      <c r="E55" s="414"/>
      <c r="F55" s="414"/>
      <c r="G55" s="414"/>
      <c r="H55" s="414"/>
      <c r="I55" s="414"/>
      <c r="J55" s="414"/>
      <c r="K55" s="414"/>
      <c r="L55" s="432">
        <f>SUM(N55:AB55)</f>
        <v>65000000</v>
      </c>
      <c r="M55" s="516"/>
      <c r="N55" s="92"/>
      <c r="O55" s="92"/>
      <c r="P55" s="92"/>
      <c r="Q55" s="92"/>
      <c r="R55" s="92"/>
      <c r="S55" s="92"/>
      <c r="T55" s="92">
        <v>65000000</v>
      </c>
      <c r="U55" s="92"/>
      <c r="V55" s="92"/>
      <c r="W55" s="92"/>
      <c r="X55" s="92"/>
      <c r="Y55" s="92"/>
      <c r="Z55" s="92"/>
      <c r="AA55" s="92"/>
    </row>
    <row r="56" spans="1:27" x14ac:dyDescent="0.2">
      <c r="A56" s="121" t="s">
        <v>264</v>
      </c>
      <c r="B56" s="414" t="s">
        <v>403</v>
      </c>
      <c r="C56" s="414"/>
      <c r="D56" s="414"/>
      <c r="E56" s="414"/>
      <c r="F56" s="414"/>
      <c r="G56" s="414"/>
      <c r="H56" s="414"/>
      <c r="I56" s="414"/>
      <c r="J56" s="414"/>
      <c r="K56" s="414"/>
      <c r="L56" s="432">
        <f>SUM(N56:AB56)</f>
        <v>0</v>
      </c>
      <c r="M56" s="516"/>
      <c r="N56" s="92"/>
      <c r="O56" s="92"/>
      <c r="P56" s="92"/>
      <c r="Q56" s="92"/>
      <c r="R56" s="92"/>
      <c r="S56" s="92"/>
      <c r="T56" s="92"/>
      <c r="U56" s="92"/>
      <c r="V56" s="92"/>
      <c r="W56" s="92"/>
      <c r="X56" s="92"/>
      <c r="Y56" s="92"/>
      <c r="Z56" s="92"/>
      <c r="AA56" s="92"/>
    </row>
    <row r="57" spans="1:27" x14ac:dyDescent="0.2">
      <c r="A57" s="121" t="s">
        <v>266</v>
      </c>
      <c r="B57" s="414" t="s">
        <v>404</v>
      </c>
      <c r="C57" s="414"/>
      <c r="D57" s="414"/>
      <c r="E57" s="414"/>
      <c r="F57" s="414"/>
      <c r="G57" s="414"/>
      <c r="H57" s="414"/>
      <c r="I57" s="414"/>
      <c r="J57" s="414"/>
      <c r="K57" s="414"/>
      <c r="L57" s="432">
        <f>SUM(N57:AB57)</f>
        <v>0</v>
      </c>
      <c r="M57" s="516"/>
      <c r="N57" s="92"/>
      <c r="O57" s="92"/>
      <c r="P57" s="92"/>
      <c r="Q57" s="92"/>
      <c r="R57" s="92"/>
      <c r="S57" s="92"/>
      <c r="T57" s="92"/>
      <c r="U57" s="92"/>
      <c r="V57" s="92"/>
      <c r="W57" s="92"/>
      <c r="X57" s="92"/>
      <c r="Y57" s="92"/>
      <c r="Z57" s="92"/>
      <c r="AA57" s="92"/>
    </row>
    <row r="58" spans="1:27" x14ac:dyDescent="0.2">
      <c r="A58" s="121" t="s">
        <v>268</v>
      </c>
      <c r="B58" s="414" t="s">
        <v>405</v>
      </c>
      <c r="C58" s="414"/>
      <c r="D58" s="414"/>
      <c r="E58" s="414"/>
      <c r="F58" s="414"/>
      <c r="G58" s="414"/>
      <c r="H58" s="414"/>
      <c r="I58" s="414"/>
      <c r="J58" s="414"/>
      <c r="K58" s="414"/>
      <c r="L58" s="432">
        <f>SUM(N58:AB58)</f>
        <v>0</v>
      </c>
      <c r="M58" s="516"/>
      <c r="N58" s="92"/>
      <c r="O58" s="92"/>
      <c r="P58" s="92"/>
      <c r="Q58" s="92"/>
      <c r="R58" s="92"/>
      <c r="S58" s="92"/>
      <c r="T58" s="92"/>
      <c r="U58" s="92"/>
      <c r="V58" s="92"/>
      <c r="W58" s="92"/>
      <c r="X58" s="92"/>
      <c r="Y58" s="92"/>
      <c r="Z58" s="92"/>
      <c r="AA58" s="92"/>
    </row>
    <row r="59" spans="1:27" x14ac:dyDescent="0.2">
      <c r="A59" s="147" t="s">
        <v>270</v>
      </c>
      <c r="B59" s="423" t="s">
        <v>406</v>
      </c>
      <c r="C59" s="423"/>
      <c r="D59" s="423"/>
      <c r="E59" s="423"/>
      <c r="F59" s="423"/>
      <c r="G59" s="423"/>
      <c r="H59" s="423"/>
      <c r="I59" s="423"/>
      <c r="J59" s="423"/>
      <c r="K59" s="423"/>
      <c r="L59" s="428">
        <f>SUM(L54:M58)</f>
        <v>65000000</v>
      </c>
      <c r="M59" s="428"/>
      <c r="N59" s="107">
        <f>SUM(N54:N58)</f>
        <v>0</v>
      </c>
      <c r="O59" s="107">
        <f t="shared" ref="O59:AA59" si="10">SUM(O54:O58)</f>
        <v>0</v>
      </c>
      <c r="P59" s="107">
        <f t="shared" si="10"/>
        <v>0</v>
      </c>
      <c r="Q59" s="107">
        <f t="shared" si="10"/>
        <v>0</v>
      </c>
      <c r="R59" s="107">
        <f t="shared" si="10"/>
        <v>0</v>
      </c>
      <c r="S59" s="107">
        <f t="shared" si="10"/>
        <v>0</v>
      </c>
      <c r="T59" s="107">
        <f t="shared" si="10"/>
        <v>65000000</v>
      </c>
      <c r="U59" s="107">
        <f t="shared" si="10"/>
        <v>0</v>
      </c>
      <c r="V59" s="107">
        <f t="shared" si="10"/>
        <v>0</v>
      </c>
      <c r="W59" s="107">
        <f t="shared" si="10"/>
        <v>0</v>
      </c>
      <c r="X59" s="107">
        <f t="shared" si="10"/>
        <v>0</v>
      </c>
      <c r="Y59" s="107">
        <f t="shared" si="10"/>
        <v>0</v>
      </c>
      <c r="Z59" s="107">
        <f t="shared" si="10"/>
        <v>0</v>
      </c>
      <c r="AA59" s="107">
        <f t="shared" si="10"/>
        <v>0</v>
      </c>
    </row>
    <row r="60" spans="1:27" x14ac:dyDescent="0.2">
      <c r="A60" s="121" t="s">
        <v>272</v>
      </c>
      <c r="B60" s="414" t="s">
        <v>407</v>
      </c>
      <c r="C60" s="414"/>
      <c r="D60" s="414"/>
      <c r="E60" s="414"/>
      <c r="F60" s="414"/>
      <c r="G60" s="414"/>
      <c r="H60" s="414"/>
      <c r="I60" s="414"/>
      <c r="J60" s="414"/>
      <c r="K60" s="414"/>
      <c r="L60" s="432"/>
      <c r="M60" s="516"/>
      <c r="N60" s="92"/>
      <c r="O60" s="92"/>
      <c r="P60" s="92"/>
      <c r="Q60" s="92"/>
      <c r="R60" s="92"/>
      <c r="S60" s="92"/>
      <c r="T60" s="92"/>
      <c r="U60" s="92"/>
      <c r="V60" s="92"/>
      <c r="W60" s="92"/>
      <c r="X60" s="92"/>
      <c r="Y60" s="92"/>
      <c r="Z60" s="92"/>
      <c r="AA60" s="92"/>
    </row>
    <row r="61" spans="1:27" x14ac:dyDescent="0.2">
      <c r="A61" s="121" t="s">
        <v>274</v>
      </c>
      <c r="B61" s="414" t="s">
        <v>408</v>
      </c>
      <c r="C61" s="414"/>
      <c r="D61" s="414"/>
      <c r="E61" s="414"/>
      <c r="F61" s="414"/>
      <c r="G61" s="414"/>
      <c r="H61" s="414"/>
      <c r="I61" s="414"/>
      <c r="J61" s="414"/>
      <c r="K61" s="414"/>
      <c r="L61" s="432">
        <f>SUM(N61:AB61)</f>
        <v>0</v>
      </c>
      <c r="M61" s="516"/>
      <c r="N61" s="92"/>
      <c r="O61" s="92"/>
      <c r="P61" s="92"/>
      <c r="Q61" s="92"/>
      <c r="R61" s="92"/>
      <c r="S61" s="92"/>
      <c r="T61" s="92"/>
      <c r="U61" s="92"/>
      <c r="V61" s="92"/>
      <c r="W61" s="92"/>
      <c r="X61" s="92"/>
      <c r="Y61" s="92"/>
      <c r="Z61" s="92"/>
      <c r="AA61" s="92"/>
    </row>
    <row r="62" spans="1:27" x14ac:dyDescent="0.2">
      <c r="A62" s="121" t="s">
        <v>276</v>
      </c>
      <c r="B62" s="414" t="s">
        <v>409</v>
      </c>
      <c r="C62" s="414"/>
      <c r="D62" s="414"/>
      <c r="E62" s="414"/>
      <c r="F62" s="414"/>
      <c r="G62" s="414"/>
      <c r="H62" s="414"/>
      <c r="I62" s="414"/>
      <c r="J62" s="414"/>
      <c r="K62" s="414"/>
      <c r="L62" s="432">
        <f>SUM(N62:AB62)</f>
        <v>0</v>
      </c>
      <c r="M62" s="516"/>
      <c r="N62" s="92"/>
      <c r="O62" s="92"/>
      <c r="P62" s="92"/>
      <c r="Q62" s="92"/>
      <c r="R62" s="92"/>
      <c r="S62" s="92"/>
      <c r="T62" s="92"/>
      <c r="U62" s="92"/>
      <c r="V62" s="92"/>
      <c r="W62" s="92"/>
      <c r="X62" s="92"/>
      <c r="Y62" s="92"/>
      <c r="Z62" s="92"/>
      <c r="AA62" s="92"/>
    </row>
    <row r="63" spans="1:27" x14ac:dyDescent="0.2">
      <c r="A63" s="147" t="s">
        <v>278</v>
      </c>
      <c r="B63" s="423" t="s">
        <v>410</v>
      </c>
      <c r="C63" s="423"/>
      <c r="D63" s="423"/>
      <c r="E63" s="423"/>
      <c r="F63" s="423"/>
      <c r="G63" s="423"/>
      <c r="H63" s="423"/>
      <c r="I63" s="423"/>
      <c r="J63" s="423"/>
      <c r="K63" s="423"/>
      <c r="L63" s="428">
        <f>SUM(L60:M62)</f>
        <v>0</v>
      </c>
      <c r="M63" s="428"/>
      <c r="N63" s="107">
        <f>SUM(N60:N62)</f>
        <v>0</v>
      </c>
      <c r="O63" s="107">
        <f t="shared" ref="O63:AA63" si="11">SUM(O60:O62)</f>
        <v>0</v>
      </c>
      <c r="P63" s="107">
        <f t="shared" si="11"/>
        <v>0</v>
      </c>
      <c r="Q63" s="107">
        <f t="shared" si="11"/>
        <v>0</v>
      </c>
      <c r="R63" s="107">
        <f t="shared" si="11"/>
        <v>0</v>
      </c>
      <c r="S63" s="107">
        <f t="shared" si="11"/>
        <v>0</v>
      </c>
      <c r="T63" s="107">
        <f t="shared" si="11"/>
        <v>0</v>
      </c>
      <c r="U63" s="107">
        <f t="shared" si="11"/>
        <v>0</v>
      </c>
      <c r="V63" s="107">
        <f t="shared" si="11"/>
        <v>0</v>
      </c>
      <c r="W63" s="107">
        <f t="shared" si="11"/>
        <v>0</v>
      </c>
      <c r="X63" s="107">
        <f t="shared" si="11"/>
        <v>0</v>
      </c>
      <c r="Y63" s="107">
        <f t="shared" si="11"/>
        <v>0</v>
      </c>
      <c r="Z63" s="107">
        <f t="shared" si="11"/>
        <v>0</v>
      </c>
      <c r="AA63" s="107">
        <f t="shared" si="11"/>
        <v>0</v>
      </c>
    </row>
    <row r="64" spans="1:27" x14ac:dyDescent="0.2">
      <c r="A64" s="121" t="s">
        <v>280</v>
      </c>
      <c r="B64" s="414" t="s">
        <v>411</v>
      </c>
      <c r="C64" s="414"/>
      <c r="D64" s="414"/>
      <c r="E64" s="414"/>
      <c r="F64" s="414"/>
      <c r="G64" s="414"/>
      <c r="H64" s="414"/>
      <c r="I64" s="414"/>
      <c r="J64" s="414"/>
      <c r="K64" s="414"/>
      <c r="L64" s="432">
        <f>SUM(N64:AB64)</f>
        <v>0</v>
      </c>
      <c r="M64" s="516"/>
      <c r="N64" s="92"/>
      <c r="O64" s="92"/>
      <c r="P64" s="92"/>
      <c r="Q64" s="92"/>
      <c r="R64" s="92"/>
      <c r="S64" s="92"/>
      <c r="T64" s="92"/>
      <c r="U64" s="92"/>
      <c r="V64" s="92"/>
      <c r="W64" s="92"/>
      <c r="X64" s="92"/>
      <c r="Y64" s="92"/>
      <c r="Z64" s="92"/>
      <c r="AA64" s="92"/>
    </row>
    <row r="65" spans="1:27" x14ac:dyDescent="0.2">
      <c r="A65" s="121" t="s">
        <v>282</v>
      </c>
      <c r="B65" s="414" t="s">
        <v>412</v>
      </c>
      <c r="C65" s="414"/>
      <c r="D65" s="414"/>
      <c r="E65" s="414"/>
      <c r="F65" s="414"/>
      <c r="G65" s="414"/>
      <c r="H65" s="414"/>
      <c r="I65" s="414"/>
      <c r="J65" s="414"/>
      <c r="K65" s="414"/>
      <c r="L65" s="432">
        <f>SUM(N65:AB65)</f>
        <v>0</v>
      </c>
      <c r="M65" s="516"/>
      <c r="N65" s="92"/>
      <c r="O65" s="92"/>
      <c r="P65" s="92"/>
      <c r="Q65" s="92"/>
      <c r="R65" s="92"/>
      <c r="S65" s="92"/>
      <c r="T65" s="92"/>
      <c r="U65" s="92"/>
      <c r="V65" s="92"/>
      <c r="W65" s="92"/>
      <c r="X65" s="92"/>
      <c r="Y65" s="92"/>
      <c r="Z65" s="92"/>
      <c r="AA65" s="92"/>
    </row>
    <row r="66" spans="1:27" x14ac:dyDescent="0.2">
      <c r="A66" s="121" t="s">
        <v>284</v>
      </c>
      <c r="B66" s="414" t="s">
        <v>423</v>
      </c>
      <c r="C66" s="414"/>
      <c r="D66" s="414"/>
      <c r="E66" s="414"/>
      <c r="F66" s="414"/>
      <c r="G66" s="414"/>
      <c r="H66" s="414"/>
      <c r="I66" s="414"/>
      <c r="J66" s="414"/>
      <c r="K66" s="414"/>
      <c r="L66" s="432">
        <f>SUM(N66:AB66)</f>
        <v>280789980</v>
      </c>
      <c r="M66" s="516"/>
      <c r="N66" s="92"/>
      <c r="O66" s="92"/>
      <c r="P66" s="92">
        <v>280789980</v>
      </c>
      <c r="Q66" s="92"/>
      <c r="R66" s="92"/>
      <c r="S66" s="92"/>
      <c r="T66" s="92"/>
      <c r="U66" s="92"/>
      <c r="V66" s="92"/>
      <c r="W66" s="92"/>
      <c r="X66" s="92"/>
      <c r="Y66" s="92"/>
      <c r="Z66" s="92"/>
      <c r="AA66" s="92"/>
    </row>
    <row r="67" spans="1:27" x14ac:dyDescent="0.2">
      <c r="A67" s="147" t="s">
        <v>286</v>
      </c>
      <c r="B67" s="423" t="s">
        <v>413</v>
      </c>
      <c r="C67" s="423"/>
      <c r="D67" s="423"/>
      <c r="E67" s="423"/>
      <c r="F67" s="423"/>
      <c r="G67" s="423"/>
      <c r="H67" s="423"/>
      <c r="I67" s="423"/>
      <c r="J67" s="423"/>
      <c r="K67" s="423"/>
      <c r="L67" s="428">
        <f>SUM(L64:M66)</f>
        <v>280789980</v>
      </c>
      <c r="M67" s="428"/>
      <c r="N67" s="107">
        <f>SUM(N64:N66)</f>
        <v>0</v>
      </c>
      <c r="O67" s="107">
        <f t="shared" ref="O67:AA67" si="12">SUM(O64:O66)</f>
        <v>0</v>
      </c>
      <c r="P67" s="107">
        <f t="shared" si="12"/>
        <v>280789980</v>
      </c>
      <c r="Q67" s="107">
        <f t="shared" si="12"/>
        <v>0</v>
      </c>
      <c r="R67" s="107">
        <f t="shared" si="12"/>
        <v>0</v>
      </c>
      <c r="S67" s="107">
        <f t="shared" si="12"/>
        <v>0</v>
      </c>
      <c r="T67" s="107">
        <f t="shared" si="12"/>
        <v>0</v>
      </c>
      <c r="U67" s="107">
        <f t="shared" si="12"/>
        <v>0</v>
      </c>
      <c r="V67" s="107">
        <f t="shared" si="12"/>
        <v>0</v>
      </c>
      <c r="W67" s="107">
        <f t="shared" si="12"/>
        <v>0</v>
      </c>
      <c r="X67" s="107">
        <f t="shared" si="12"/>
        <v>0</v>
      </c>
      <c r="Y67" s="107">
        <f t="shared" si="12"/>
        <v>0</v>
      </c>
      <c r="Z67" s="107">
        <f t="shared" si="12"/>
        <v>0</v>
      </c>
      <c r="AA67" s="107">
        <f t="shared" si="12"/>
        <v>0</v>
      </c>
    </row>
    <row r="68" spans="1:27" x14ac:dyDescent="0.2">
      <c r="A68" s="147" t="s">
        <v>288</v>
      </c>
      <c r="B68" s="423" t="s">
        <v>414</v>
      </c>
      <c r="C68" s="423"/>
      <c r="D68" s="423"/>
      <c r="E68" s="423"/>
      <c r="F68" s="423"/>
      <c r="G68" s="423"/>
      <c r="H68" s="423"/>
      <c r="I68" s="423"/>
      <c r="J68" s="423"/>
      <c r="K68" s="423"/>
      <c r="L68" s="428">
        <f>L22+L16+L28+L42+L53+L59+L63+L67</f>
        <v>1011732037</v>
      </c>
      <c r="M68" s="428"/>
      <c r="N68" s="227">
        <f>SUM(N22,N28,N42,N53,N59,N63,N67,N16)</f>
        <v>120952339</v>
      </c>
      <c r="O68" s="227">
        <f t="shared" ref="O68:AA68" si="13">SUM(O22,O28,O42,O53,O59,O63,O67,)</f>
        <v>88000000</v>
      </c>
      <c r="P68" s="227">
        <f>SUM(P22,P42,P53,P59,P63,P67,)</f>
        <v>431129698</v>
      </c>
      <c r="Q68" s="227">
        <f t="shared" si="13"/>
        <v>138000000</v>
      </c>
      <c r="R68" s="227">
        <f t="shared" si="13"/>
        <v>131500000</v>
      </c>
      <c r="S68" s="227">
        <f t="shared" si="13"/>
        <v>1150000</v>
      </c>
      <c r="T68" s="227">
        <f t="shared" si="13"/>
        <v>101000000</v>
      </c>
      <c r="U68" s="227">
        <f>SUM(U22,U28,U42,U53,U59,U63,U67,U16)</f>
        <v>0</v>
      </c>
      <c r="V68" s="107">
        <f t="shared" si="13"/>
        <v>0</v>
      </c>
      <c r="W68" s="107">
        <f t="shared" si="13"/>
        <v>0</v>
      </c>
      <c r="X68" s="107">
        <f t="shared" si="13"/>
        <v>0</v>
      </c>
      <c r="Y68" s="107">
        <f t="shared" si="13"/>
        <v>0</v>
      </c>
      <c r="Z68" s="107">
        <f t="shared" si="13"/>
        <v>0</v>
      </c>
      <c r="AA68" s="107">
        <f t="shared" si="13"/>
        <v>0</v>
      </c>
    </row>
    <row r="73" spans="1:27" x14ac:dyDescent="0.2">
      <c r="M73" s="126">
        <v>280789980</v>
      </c>
      <c r="Q73" s="126">
        <v>120952339</v>
      </c>
    </row>
    <row r="74" spans="1:27" x14ac:dyDescent="0.2">
      <c r="M74" s="126">
        <v>105970718</v>
      </c>
      <c r="Q74" s="126">
        <v>88000000</v>
      </c>
    </row>
    <row r="75" spans="1:27" x14ac:dyDescent="0.2">
      <c r="Q75" s="126">
        <v>431129698</v>
      </c>
    </row>
    <row r="76" spans="1:27" x14ac:dyDescent="0.2">
      <c r="Q76" s="225">
        <v>131500000</v>
      </c>
    </row>
    <row r="77" spans="1:27" x14ac:dyDescent="0.2">
      <c r="Q77" s="225">
        <v>138000000</v>
      </c>
    </row>
    <row r="78" spans="1:27" x14ac:dyDescent="0.2">
      <c r="Q78" s="225">
        <v>1150000</v>
      </c>
    </row>
    <row r="79" spans="1:27" x14ac:dyDescent="0.2">
      <c r="Q79" s="225">
        <v>101000000</v>
      </c>
    </row>
    <row r="80" spans="1:27" x14ac:dyDescent="0.2">
      <c r="Q80" s="126">
        <f>SUM(Q73:Q79)</f>
        <v>1011732037</v>
      </c>
    </row>
  </sheetData>
  <mergeCells count="142">
    <mergeCell ref="B68:K68"/>
    <mergeCell ref="L68:M68"/>
    <mergeCell ref="B65:K65"/>
    <mergeCell ref="L65:M65"/>
    <mergeCell ref="B66:K66"/>
    <mergeCell ref="L66:M66"/>
    <mergeCell ref="B67:K67"/>
    <mergeCell ref="L67:M67"/>
    <mergeCell ref="B62:K62"/>
    <mergeCell ref="L62:M62"/>
    <mergeCell ref="B63:K63"/>
    <mergeCell ref="L63:M63"/>
    <mergeCell ref="B64:K64"/>
    <mergeCell ref="L64:M64"/>
    <mergeCell ref="B59:K59"/>
    <mergeCell ref="L59:M59"/>
    <mergeCell ref="B60:K60"/>
    <mergeCell ref="L60:M60"/>
    <mergeCell ref="B61:K61"/>
    <mergeCell ref="L61:M61"/>
    <mergeCell ref="B56:K56"/>
    <mergeCell ref="L56:M56"/>
    <mergeCell ref="B57:K57"/>
    <mergeCell ref="L57:M57"/>
    <mergeCell ref="B58:K58"/>
    <mergeCell ref="L58:M58"/>
    <mergeCell ref="B53:K53"/>
    <mergeCell ref="L53:M53"/>
    <mergeCell ref="B54:K54"/>
    <mergeCell ref="L54:M54"/>
    <mergeCell ref="B55:K55"/>
    <mergeCell ref="L55:M55"/>
    <mergeCell ref="B50:K50"/>
    <mergeCell ref="L50:M50"/>
    <mergeCell ref="B51:K51"/>
    <mergeCell ref="L51:M51"/>
    <mergeCell ref="B52:K52"/>
    <mergeCell ref="L52:M52"/>
    <mergeCell ref="B47:K47"/>
    <mergeCell ref="L47:M47"/>
    <mergeCell ref="B48:K48"/>
    <mergeCell ref="L48:M48"/>
    <mergeCell ref="B49:K49"/>
    <mergeCell ref="L49:M49"/>
    <mergeCell ref="B44:K44"/>
    <mergeCell ref="L44:M44"/>
    <mergeCell ref="B45:K45"/>
    <mergeCell ref="L45:M45"/>
    <mergeCell ref="B46:K46"/>
    <mergeCell ref="L46:M46"/>
    <mergeCell ref="B41:K41"/>
    <mergeCell ref="L41:M41"/>
    <mergeCell ref="B42:K42"/>
    <mergeCell ref="L42:M42"/>
    <mergeCell ref="B43:K43"/>
    <mergeCell ref="L43:M43"/>
    <mergeCell ref="B38:K38"/>
    <mergeCell ref="L38:M38"/>
    <mergeCell ref="B39:K39"/>
    <mergeCell ref="L39:M39"/>
    <mergeCell ref="B40:K40"/>
    <mergeCell ref="L40:M40"/>
    <mergeCell ref="B35:K35"/>
    <mergeCell ref="L35:M35"/>
    <mergeCell ref="B36:K36"/>
    <mergeCell ref="L36:M36"/>
    <mergeCell ref="B37:K37"/>
    <mergeCell ref="L37:M37"/>
    <mergeCell ref="B32:K32"/>
    <mergeCell ref="L32:M32"/>
    <mergeCell ref="B33:K33"/>
    <mergeCell ref="L33:M33"/>
    <mergeCell ref="B34:K34"/>
    <mergeCell ref="L34:M34"/>
    <mergeCell ref="B29:K29"/>
    <mergeCell ref="L29:M29"/>
    <mergeCell ref="B30:K30"/>
    <mergeCell ref="L30:M30"/>
    <mergeCell ref="B31:K31"/>
    <mergeCell ref="L31:M31"/>
    <mergeCell ref="B26:K26"/>
    <mergeCell ref="L26:M26"/>
    <mergeCell ref="B27:K27"/>
    <mergeCell ref="L27:M27"/>
    <mergeCell ref="B28:K28"/>
    <mergeCell ref="L28:M28"/>
    <mergeCell ref="B23:K23"/>
    <mergeCell ref="L23:M23"/>
    <mergeCell ref="B24:K24"/>
    <mergeCell ref="L24:M24"/>
    <mergeCell ref="B25:K25"/>
    <mergeCell ref="L25:M25"/>
    <mergeCell ref="B20:K20"/>
    <mergeCell ref="L20:M20"/>
    <mergeCell ref="B21:K21"/>
    <mergeCell ref="L21:M21"/>
    <mergeCell ref="B22:K22"/>
    <mergeCell ref="L22:M22"/>
    <mergeCell ref="B17:K17"/>
    <mergeCell ref="L17:M17"/>
    <mergeCell ref="B18:K18"/>
    <mergeCell ref="L18:M18"/>
    <mergeCell ref="B19:K19"/>
    <mergeCell ref="L19:M19"/>
    <mergeCell ref="B14:K14"/>
    <mergeCell ref="L14:M14"/>
    <mergeCell ref="B15:K15"/>
    <mergeCell ref="L15:M15"/>
    <mergeCell ref="B16:K16"/>
    <mergeCell ref="L16:M16"/>
    <mergeCell ref="B11:K11"/>
    <mergeCell ref="L11:M11"/>
    <mergeCell ref="B12:K12"/>
    <mergeCell ref="L12:M12"/>
    <mergeCell ref="B13:K13"/>
    <mergeCell ref="L13:M13"/>
    <mergeCell ref="B8:K8"/>
    <mergeCell ref="L8:M8"/>
    <mergeCell ref="B9:K9"/>
    <mergeCell ref="L9:M9"/>
    <mergeCell ref="B10:K10"/>
    <mergeCell ref="L10:M10"/>
    <mergeCell ref="Y1:Y7"/>
    <mergeCell ref="Z1:Z7"/>
    <mergeCell ref="AA1:AA7"/>
    <mergeCell ref="A3:F3"/>
    <mergeCell ref="A4:F4"/>
    <mergeCell ref="A5:F5"/>
    <mergeCell ref="H6:M6"/>
    <mergeCell ref="A7:M7"/>
    <mergeCell ref="S1:S7"/>
    <mergeCell ref="T1:T7"/>
    <mergeCell ref="U1:U7"/>
    <mergeCell ref="V1:V7"/>
    <mergeCell ref="W1:W7"/>
    <mergeCell ref="X1:X7"/>
    <mergeCell ref="H1:M1"/>
    <mergeCell ref="N1:N7"/>
    <mergeCell ref="O1:O7"/>
    <mergeCell ref="P1:P7"/>
    <mergeCell ref="Q1:Q7"/>
    <mergeCell ref="R1:R7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E110"/>
  <sheetViews>
    <sheetView topLeftCell="A31" zoomScaleNormal="100" workbookViewId="0">
      <selection activeCell="A4" sqref="A4"/>
    </sheetView>
  </sheetViews>
  <sheetFormatPr defaultRowHeight="12.75" x14ac:dyDescent="0.2"/>
  <cols>
    <col min="1" max="14" width="9.140625" style="126"/>
    <col min="15" max="15" width="10" style="126" bestFit="1" customWidth="1"/>
    <col min="16" max="19" width="9.140625" style="126"/>
    <col min="20" max="20" width="10.140625" style="126" customWidth="1"/>
    <col min="21" max="24" width="9.140625" style="126"/>
    <col min="25" max="25" width="10.85546875" style="126" customWidth="1"/>
    <col min="26" max="16384" width="9.140625" style="126"/>
  </cols>
  <sheetData>
    <row r="1" spans="1:31" x14ac:dyDescent="0.2">
      <c r="A1" s="521"/>
      <c r="B1" s="521"/>
      <c r="C1" s="95"/>
      <c r="D1" s="95"/>
      <c r="E1" s="95"/>
      <c r="F1" s="95"/>
      <c r="G1" s="522"/>
      <c r="H1" s="522"/>
      <c r="I1" s="522"/>
      <c r="J1" s="522"/>
      <c r="K1" s="522"/>
      <c r="L1" s="522"/>
      <c r="M1" s="523"/>
      <c r="N1" s="507" t="s">
        <v>141</v>
      </c>
      <c r="O1" s="524" t="s">
        <v>142</v>
      </c>
      <c r="P1" s="510" t="s">
        <v>143</v>
      </c>
      <c r="Q1" s="507" t="s">
        <v>144</v>
      </c>
      <c r="R1" s="507" t="s">
        <v>145</v>
      </c>
      <c r="S1" s="507" t="s">
        <v>146</v>
      </c>
      <c r="T1" s="507" t="s">
        <v>147</v>
      </c>
      <c r="U1" s="507" t="s">
        <v>148</v>
      </c>
      <c r="V1" s="507" t="s">
        <v>149</v>
      </c>
      <c r="W1" s="507" t="s">
        <v>150</v>
      </c>
      <c r="X1" s="507" t="s">
        <v>151</v>
      </c>
      <c r="Y1" s="515" t="s">
        <v>152</v>
      </c>
      <c r="Z1" s="507" t="s">
        <v>153</v>
      </c>
      <c r="AA1" s="507" t="s">
        <v>154</v>
      </c>
      <c r="AB1" s="507" t="s">
        <v>415</v>
      </c>
      <c r="AC1" s="507" t="s">
        <v>416</v>
      </c>
      <c r="AD1" s="507" t="s">
        <v>418</v>
      </c>
      <c r="AE1" s="507" t="s">
        <v>419</v>
      </c>
    </row>
    <row r="2" spans="1:31" ht="12.75" customHeight="1" x14ac:dyDescent="0.2">
      <c r="A2" s="95"/>
      <c r="B2" s="95"/>
      <c r="C2" s="95"/>
      <c r="D2" s="95"/>
      <c r="E2" s="95"/>
      <c r="F2" s="95"/>
      <c r="G2" s="518" t="s">
        <v>138</v>
      </c>
      <c r="H2" s="519"/>
      <c r="I2" s="519"/>
      <c r="J2" s="519"/>
      <c r="K2" s="519"/>
      <c r="L2" s="519"/>
      <c r="M2" s="520"/>
      <c r="N2" s="507"/>
      <c r="O2" s="511"/>
      <c r="P2" s="511"/>
      <c r="Q2" s="507"/>
      <c r="R2" s="507"/>
      <c r="S2" s="507"/>
      <c r="T2" s="507"/>
      <c r="U2" s="507"/>
      <c r="V2" s="507"/>
      <c r="W2" s="507"/>
      <c r="X2" s="507"/>
      <c r="Y2" s="507"/>
      <c r="Z2" s="507"/>
      <c r="AA2" s="507"/>
      <c r="AB2" s="507"/>
      <c r="AC2" s="507"/>
      <c r="AD2" s="507"/>
      <c r="AE2" s="507"/>
    </row>
    <row r="3" spans="1:31" x14ac:dyDescent="0.2">
      <c r="A3" s="95"/>
      <c r="B3" s="95"/>
      <c r="C3" s="95"/>
      <c r="D3" s="95"/>
      <c r="E3" s="409" t="s">
        <v>88</v>
      </c>
      <c r="F3" s="411"/>
      <c r="G3" s="411"/>
      <c r="H3" s="411"/>
      <c r="I3" s="411"/>
      <c r="J3" s="411"/>
      <c r="K3" s="411"/>
      <c r="L3" s="411"/>
      <c r="M3" s="96"/>
      <c r="N3" s="507"/>
      <c r="O3" s="511"/>
      <c r="P3" s="511"/>
      <c r="Q3" s="507"/>
      <c r="R3" s="507"/>
      <c r="S3" s="507"/>
      <c r="T3" s="507"/>
      <c r="U3" s="507"/>
      <c r="V3" s="507"/>
      <c r="W3" s="507"/>
      <c r="X3" s="507"/>
      <c r="Y3" s="507"/>
      <c r="Z3" s="507"/>
      <c r="AA3" s="507"/>
      <c r="AB3" s="507"/>
      <c r="AC3" s="507"/>
      <c r="AD3" s="507"/>
      <c r="AE3" s="507"/>
    </row>
    <row r="4" spans="1:31" x14ac:dyDescent="0.2">
      <c r="A4" s="97"/>
      <c r="B4" s="97"/>
      <c r="C4" s="97"/>
      <c r="D4" s="97"/>
      <c r="E4" s="409" t="s">
        <v>139</v>
      </c>
      <c r="F4" s="411"/>
      <c r="G4" s="411"/>
      <c r="H4" s="411"/>
      <c r="I4" s="411"/>
      <c r="J4" s="411"/>
      <c r="K4" s="411"/>
      <c r="L4" s="411"/>
      <c r="M4" s="98"/>
      <c r="N4" s="507"/>
      <c r="O4" s="511"/>
      <c r="P4" s="511"/>
      <c r="Q4" s="507"/>
      <c r="R4" s="507"/>
      <c r="S4" s="507"/>
      <c r="T4" s="507"/>
      <c r="U4" s="507"/>
      <c r="V4" s="507"/>
      <c r="W4" s="507"/>
      <c r="X4" s="507"/>
      <c r="Y4" s="507"/>
      <c r="Z4" s="507"/>
      <c r="AA4" s="507"/>
      <c r="AB4" s="507"/>
      <c r="AC4" s="507"/>
      <c r="AD4" s="507"/>
      <c r="AE4" s="507"/>
    </row>
    <row r="5" spans="1:31" x14ac:dyDescent="0.2">
      <c r="A5" s="99"/>
      <c r="B5" s="99"/>
      <c r="C5" s="99"/>
      <c r="D5" s="99"/>
      <c r="E5" s="409" t="s">
        <v>84</v>
      </c>
      <c r="F5" s="411"/>
      <c r="G5" s="411"/>
      <c r="H5" s="411"/>
      <c r="I5" s="411"/>
      <c r="J5" s="411"/>
      <c r="K5" s="411"/>
      <c r="L5" s="411"/>
      <c r="M5" s="100"/>
      <c r="N5" s="507"/>
      <c r="O5" s="511"/>
      <c r="P5" s="511"/>
      <c r="Q5" s="507"/>
      <c r="R5" s="507"/>
      <c r="S5" s="507"/>
      <c r="T5" s="507"/>
      <c r="U5" s="507"/>
      <c r="V5" s="507"/>
      <c r="W5" s="507"/>
      <c r="X5" s="507"/>
      <c r="Y5" s="507"/>
      <c r="Z5" s="507"/>
      <c r="AA5" s="507"/>
      <c r="AB5" s="507"/>
      <c r="AC5" s="507"/>
      <c r="AD5" s="507"/>
      <c r="AE5" s="507"/>
    </row>
    <row r="6" spans="1:31" x14ac:dyDescent="0.2">
      <c r="A6" s="99"/>
      <c r="B6" s="99"/>
      <c r="C6" s="99"/>
      <c r="D6" s="99"/>
      <c r="E6" s="99"/>
      <c r="F6" s="99"/>
      <c r="G6" s="99"/>
      <c r="H6" s="99"/>
      <c r="I6" s="99"/>
      <c r="J6" s="99"/>
      <c r="K6" s="99"/>
      <c r="L6" s="99"/>
      <c r="M6" s="100"/>
      <c r="N6" s="507"/>
      <c r="O6" s="511"/>
      <c r="P6" s="511"/>
      <c r="Q6" s="507"/>
      <c r="R6" s="507"/>
      <c r="S6" s="507"/>
      <c r="T6" s="507"/>
      <c r="U6" s="507"/>
      <c r="V6" s="507"/>
      <c r="W6" s="507"/>
      <c r="X6" s="507"/>
      <c r="Y6" s="507"/>
      <c r="Z6" s="507"/>
      <c r="AA6" s="507"/>
      <c r="AB6" s="507"/>
      <c r="AC6" s="507"/>
      <c r="AD6" s="507"/>
      <c r="AE6" s="507"/>
    </row>
    <row r="7" spans="1:31" x14ac:dyDescent="0.2">
      <c r="A7" s="101"/>
      <c r="B7" s="101"/>
      <c r="C7" s="101"/>
      <c r="D7" s="101"/>
      <c r="E7" s="101"/>
      <c r="F7" s="101"/>
      <c r="G7" s="508"/>
      <c r="H7" s="508"/>
      <c r="I7" s="508"/>
      <c r="J7" s="508"/>
      <c r="K7" s="508"/>
      <c r="L7" s="508"/>
      <c r="M7" s="509"/>
      <c r="N7" s="507"/>
      <c r="O7" s="512"/>
      <c r="P7" s="512"/>
      <c r="Q7" s="507"/>
      <c r="R7" s="507"/>
      <c r="S7" s="507"/>
      <c r="T7" s="507"/>
      <c r="U7" s="507"/>
      <c r="V7" s="507"/>
      <c r="W7" s="507"/>
      <c r="X7" s="507"/>
      <c r="Y7" s="507"/>
      <c r="Z7" s="507"/>
      <c r="AA7" s="507"/>
      <c r="AB7" s="507"/>
      <c r="AC7" s="507"/>
      <c r="AD7" s="507"/>
      <c r="AE7" s="507"/>
    </row>
    <row r="8" spans="1:31" x14ac:dyDescent="0.2">
      <c r="A8" s="418" t="s">
        <v>155</v>
      </c>
      <c r="B8" s="419"/>
      <c r="C8" s="419"/>
      <c r="D8" s="419"/>
      <c r="E8" s="419"/>
      <c r="F8" s="419"/>
      <c r="G8" s="419"/>
      <c r="H8" s="419"/>
      <c r="I8" s="419"/>
      <c r="J8" s="420"/>
      <c r="K8" s="420"/>
      <c r="L8" s="421"/>
      <c r="M8" s="421"/>
      <c r="N8" s="102"/>
      <c r="O8" s="102"/>
      <c r="P8" s="102"/>
      <c r="Q8" s="102"/>
      <c r="R8" s="102"/>
      <c r="S8" s="102"/>
      <c r="T8" s="102"/>
      <c r="U8" s="102"/>
      <c r="V8" s="102"/>
      <c r="W8" s="102"/>
      <c r="X8" s="102"/>
      <c r="Y8" s="102"/>
      <c r="Z8" s="102"/>
      <c r="AA8" s="102"/>
      <c r="AB8" s="102"/>
      <c r="AC8" s="102"/>
      <c r="AD8" s="102"/>
      <c r="AE8" s="102"/>
    </row>
    <row r="9" spans="1:31" x14ac:dyDescent="0.2">
      <c r="A9" s="125"/>
      <c r="B9" s="402" t="s">
        <v>44</v>
      </c>
      <c r="C9" s="402"/>
      <c r="D9" s="402"/>
      <c r="E9" s="402"/>
      <c r="F9" s="402"/>
      <c r="G9" s="402"/>
      <c r="H9" s="402"/>
      <c r="I9" s="403"/>
      <c r="J9" s="403"/>
      <c r="K9" s="403"/>
      <c r="L9" s="402"/>
      <c r="M9" s="446"/>
      <c r="N9" s="102"/>
      <c r="O9" s="102"/>
      <c r="P9" s="102"/>
      <c r="Q9" s="102"/>
      <c r="R9" s="102"/>
      <c r="S9" s="102"/>
      <c r="T9" s="102"/>
      <c r="U9" s="102"/>
      <c r="V9" s="102"/>
      <c r="W9" s="102"/>
      <c r="X9" s="102"/>
      <c r="Y9" s="102"/>
      <c r="Z9" s="102"/>
      <c r="AA9" s="102"/>
      <c r="AB9" s="102"/>
      <c r="AC9" s="102"/>
      <c r="AD9" s="102"/>
      <c r="AE9" s="102"/>
    </row>
    <row r="10" spans="1:31" x14ac:dyDescent="0.2">
      <c r="A10" s="104"/>
      <c r="B10" s="402" t="s">
        <v>156</v>
      </c>
      <c r="C10" s="403"/>
      <c r="D10" s="403"/>
      <c r="E10" s="403"/>
      <c r="F10" s="403"/>
      <c r="G10" s="403"/>
      <c r="H10" s="403"/>
      <c r="I10" s="403"/>
      <c r="J10" s="403"/>
      <c r="K10" s="403"/>
      <c r="L10" s="402" t="s">
        <v>157</v>
      </c>
      <c r="M10" s="446"/>
      <c r="N10" s="104" t="s">
        <v>158</v>
      </c>
      <c r="O10" s="104" t="s">
        <v>159</v>
      </c>
      <c r="P10" s="104" t="s">
        <v>160</v>
      </c>
      <c r="Q10" s="104" t="s">
        <v>161</v>
      </c>
      <c r="R10" s="104" t="s">
        <v>162</v>
      </c>
      <c r="S10" s="104" t="s">
        <v>163</v>
      </c>
      <c r="T10" s="104" t="s">
        <v>164</v>
      </c>
      <c r="U10" s="104" t="s">
        <v>165</v>
      </c>
      <c r="V10" s="104" t="s">
        <v>166</v>
      </c>
      <c r="W10" s="104" t="s">
        <v>167</v>
      </c>
      <c r="X10" s="104" t="s">
        <v>168</v>
      </c>
      <c r="Y10" s="104" t="s">
        <v>169</v>
      </c>
      <c r="Z10" s="104" t="s">
        <v>170</v>
      </c>
      <c r="AA10" s="104" t="s">
        <v>171</v>
      </c>
      <c r="AB10" s="104" t="s">
        <v>172</v>
      </c>
      <c r="AC10" s="104" t="s">
        <v>173</v>
      </c>
      <c r="AD10" s="104" t="s">
        <v>420</v>
      </c>
      <c r="AE10" s="104" t="s">
        <v>421</v>
      </c>
    </row>
    <row r="11" spans="1:31" x14ac:dyDescent="0.2">
      <c r="A11" s="105" t="s">
        <v>174</v>
      </c>
      <c r="B11" s="430" t="s">
        <v>175</v>
      </c>
      <c r="C11" s="430"/>
      <c r="D11" s="430"/>
      <c r="E11" s="430"/>
      <c r="F11" s="430"/>
      <c r="G11" s="430"/>
      <c r="H11" s="430"/>
      <c r="I11" s="430"/>
      <c r="J11" s="430"/>
      <c r="K11" s="430"/>
      <c r="L11" s="431">
        <f>SUM(N11:AC11)</f>
        <v>71556030</v>
      </c>
      <c r="M11" s="432"/>
      <c r="N11" s="92">
        <v>2625000</v>
      </c>
      <c r="O11" s="92"/>
      <c r="P11" s="92"/>
      <c r="Q11" s="92"/>
      <c r="R11" s="92"/>
      <c r="S11" s="92"/>
      <c r="T11" s="92">
        <v>16680000</v>
      </c>
      <c r="U11" s="92">
        <v>14037350</v>
      </c>
      <c r="V11" s="92">
        <v>4129680</v>
      </c>
      <c r="W11" s="92"/>
      <c r="X11" s="92">
        <v>2532000</v>
      </c>
      <c r="Y11" s="92">
        <v>26680000</v>
      </c>
      <c r="Z11" s="92">
        <v>4872000</v>
      </c>
      <c r="AA11" s="92"/>
      <c r="AB11" s="92"/>
      <c r="AC11" s="92"/>
      <c r="AD11" s="92"/>
      <c r="AE11" s="92"/>
    </row>
    <row r="12" spans="1:31" x14ac:dyDescent="0.2">
      <c r="A12" s="105" t="s">
        <v>176</v>
      </c>
      <c r="B12" s="430" t="s">
        <v>177</v>
      </c>
      <c r="C12" s="430"/>
      <c r="D12" s="430"/>
      <c r="E12" s="430"/>
      <c r="F12" s="430"/>
      <c r="G12" s="430"/>
      <c r="H12" s="430"/>
      <c r="I12" s="430"/>
      <c r="J12" s="430"/>
      <c r="K12" s="430"/>
      <c r="L12" s="431">
        <f t="shared" ref="L12:L23" si="0">SUM(N12:AC12)</f>
        <v>5576300</v>
      </c>
      <c r="M12" s="432"/>
      <c r="N12" s="92"/>
      <c r="O12" s="92"/>
      <c r="P12" s="92"/>
      <c r="Q12" s="92"/>
      <c r="R12" s="92"/>
      <c r="S12" s="92"/>
      <c r="T12" s="92">
        <v>1390000</v>
      </c>
      <c r="U12" s="92">
        <v>985300</v>
      </c>
      <c r="V12" s="92">
        <v>344000</v>
      </c>
      <c r="W12" s="92"/>
      <c r="X12" s="92">
        <v>211000</v>
      </c>
      <c r="Y12" s="92">
        <v>2240000</v>
      </c>
      <c r="Z12" s="92">
        <v>406000</v>
      </c>
      <c r="AA12" s="92"/>
      <c r="AB12" s="92"/>
      <c r="AC12" s="92"/>
      <c r="AD12" s="92"/>
      <c r="AE12" s="92"/>
    </row>
    <row r="13" spans="1:31" x14ac:dyDescent="0.2">
      <c r="A13" s="105" t="s">
        <v>178</v>
      </c>
      <c r="B13" s="430" t="s">
        <v>179</v>
      </c>
      <c r="C13" s="430"/>
      <c r="D13" s="430"/>
      <c r="E13" s="430"/>
      <c r="F13" s="430"/>
      <c r="G13" s="430"/>
      <c r="H13" s="430"/>
      <c r="I13" s="430"/>
      <c r="J13" s="430"/>
      <c r="K13" s="430"/>
      <c r="L13" s="431">
        <f t="shared" si="0"/>
        <v>0</v>
      </c>
      <c r="M13" s="432"/>
      <c r="N13" s="92"/>
      <c r="O13" s="92"/>
      <c r="P13" s="92"/>
      <c r="Q13" s="92"/>
      <c r="R13" s="92"/>
      <c r="S13" s="92"/>
      <c r="T13" s="92"/>
      <c r="U13" s="92"/>
      <c r="V13" s="92"/>
      <c r="W13" s="92"/>
      <c r="X13" s="92"/>
      <c r="Y13" s="92"/>
      <c r="Z13" s="92"/>
      <c r="AA13" s="92"/>
      <c r="AB13" s="92"/>
      <c r="AC13" s="92"/>
      <c r="AD13" s="92"/>
      <c r="AE13" s="92"/>
    </row>
    <row r="14" spans="1:31" x14ac:dyDescent="0.2">
      <c r="A14" s="105" t="s">
        <v>180</v>
      </c>
      <c r="B14" s="430" t="s">
        <v>181</v>
      </c>
      <c r="C14" s="430"/>
      <c r="D14" s="430"/>
      <c r="E14" s="430"/>
      <c r="F14" s="430"/>
      <c r="G14" s="430"/>
      <c r="H14" s="430"/>
      <c r="I14" s="430"/>
      <c r="J14" s="430"/>
      <c r="K14" s="430"/>
      <c r="L14" s="431">
        <f t="shared" si="0"/>
        <v>0</v>
      </c>
      <c r="M14" s="432"/>
      <c r="N14" s="92"/>
      <c r="O14" s="92"/>
      <c r="P14" s="92"/>
      <c r="Q14" s="92"/>
      <c r="R14" s="92"/>
      <c r="S14" s="92"/>
      <c r="T14" s="92"/>
      <c r="U14" s="92"/>
      <c r="V14" s="92"/>
      <c r="W14" s="92"/>
      <c r="X14" s="92"/>
      <c r="Y14" s="92"/>
      <c r="Z14" s="92"/>
      <c r="AA14" s="92"/>
      <c r="AB14" s="92"/>
      <c r="AC14" s="92"/>
      <c r="AD14" s="92"/>
      <c r="AE14" s="92"/>
    </row>
    <row r="15" spans="1:31" x14ac:dyDescent="0.2">
      <c r="A15" s="105" t="s">
        <v>182</v>
      </c>
      <c r="B15" s="430" t="s">
        <v>183</v>
      </c>
      <c r="C15" s="430"/>
      <c r="D15" s="430"/>
      <c r="E15" s="430"/>
      <c r="F15" s="430"/>
      <c r="G15" s="430"/>
      <c r="H15" s="430"/>
      <c r="I15" s="430"/>
      <c r="J15" s="430"/>
      <c r="K15" s="430"/>
      <c r="L15" s="431">
        <f t="shared" si="0"/>
        <v>0</v>
      </c>
      <c r="M15" s="432"/>
      <c r="N15" s="92"/>
      <c r="O15" s="92"/>
      <c r="P15" s="92"/>
      <c r="Q15" s="92"/>
      <c r="R15" s="92"/>
      <c r="S15" s="92"/>
      <c r="T15" s="92"/>
      <c r="U15" s="92"/>
      <c r="V15" s="92"/>
      <c r="W15" s="92"/>
      <c r="X15" s="92"/>
      <c r="Y15" s="92"/>
      <c r="Z15" s="92"/>
      <c r="AA15" s="92"/>
      <c r="AB15" s="92"/>
      <c r="AC15" s="92"/>
      <c r="AD15" s="92"/>
      <c r="AE15" s="92"/>
    </row>
    <row r="16" spans="1:31" x14ac:dyDescent="0.2">
      <c r="A16" s="105" t="s">
        <v>184</v>
      </c>
      <c r="B16" s="430" t="s">
        <v>185</v>
      </c>
      <c r="C16" s="430"/>
      <c r="D16" s="430"/>
      <c r="E16" s="430"/>
      <c r="F16" s="430"/>
      <c r="G16" s="430"/>
      <c r="H16" s="430"/>
      <c r="I16" s="430"/>
      <c r="J16" s="430"/>
      <c r="K16" s="430"/>
      <c r="L16" s="431">
        <f t="shared" si="0"/>
        <v>0</v>
      </c>
      <c r="M16" s="432"/>
      <c r="N16" s="92"/>
      <c r="O16" s="92"/>
      <c r="P16" s="92"/>
      <c r="Q16" s="92"/>
      <c r="R16" s="92"/>
      <c r="S16" s="92"/>
      <c r="T16" s="92"/>
      <c r="U16" s="92"/>
      <c r="V16" s="92"/>
      <c r="W16" s="92"/>
      <c r="X16" s="92"/>
      <c r="Y16" s="92"/>
      <c r="Z16" s="92"/>
      <c r="AA16" s="92"/>
      <c r="AB16" s="92"/>
      <c r="AC16" s="92"/>
      <c r="AD16" s="92"/>
      <c r="AE16" s="92"/>
    </row>
    <row r="17" spans="1:31" x14ac:dyDescent="0.2">
      <c r="A17" s="105" t="s">
        <v>186</v>
      </c>
      <c r="B17" s="430" t="s">
        <v>187</v>
      </c>
      <c r="C17" s="430"/>
      <c r="D17" s="430"/>
      <c r="E17" s="430"/>
      <c r="F17" s="430"/>
      <c r="G17" s="430"/>
      <c r="H17" s="430"/>
      <c r="I17" s="430"/>
      <c r="J17" s="430"/>
      <c r="K17" s="430"/>
      <c r="L17" s="431">
        <f>SUM(N17:AC17)</f>
        <v>4502800</v>
      </c>
      <c r="M17" s="432"/>
      <c r="N17" s="92">
        <v>149000</v>
      </c>
      <c r="O17" s="92"/>
      <c r="P17" s="92"/>
      <c r="Q17" s="92"/>
      <c r="R17" s="92"/>
      <c r="S17" s="92"/>
      <c r="T17" s="92">
        <v>1008000</v>
      </c>
      <c r="U17" s="92">
        <v>604800</v>
      </c>
      <c r="V17" s="92">
        <v>149000</v>
      </c>
      <c r="W17" s="92"/>
      <c r="X17" s="92">
        <v>144000</v>
      </c>
      <c r="Y17" s="92">
        <v>2160000</v>
      </c>
      <c r="Z17" s="92">
        <v>288000</v>
      </c>
      <c r="AA17" s="92"/>
      <c r="AB17" s="92"/>
      <c r="AC17" s="92"/>
      <c r="AD17" s="92"/>
      <c r="AE17" s="92"/>
    </row>
    <row r="18" spans="1:31" x14ac:dyDescent="0.2">
      <c r="A18" s="105" t="s">
        <v>188</v>
      </c>
      <c r="B18" s="430" t="s">
        <v>189</v>
      </c>
      <c r="C18" s="430"/>
      <c r="D18" s="430"/>
      <c r="E18" s="430"/>
      <c r="F18" s="430"/>
      <c r="G18" s="430"/>
      <c r="H18" s="430"/>
      <c r="I18" s="430"/>
      <c r="J18" s="430"/>
      <c r="K18" s="430"/>
      <c r="L18" s="431">
        <f t="shared" si="0"/>
        <v>0</v>
      </c>
      <c r="M18" s="432"/>
      <c r="N18" s="92"/>
      <c r="O18" s="92"/>
      <c r="P18" s="92"/>
      <c r="Q18" s="92"/>
      <c r="R18" s="92"/>
      <c r="S18" s="92"/>
      <c r="T18" s="92"/>
      <c r="U18" s="92"/>
      <c r="V18" s="92"/>
      <c r="W18" s="92"/>
      <c r="X18" s="92"/>
      <c r="Y18" s="92"/>
      <c r="Z18" s="92"/>
      <c r="AA18" s="92"/>
      <c r="AB18" s="92"/>
      <c r="AC18" s="92"/>
      <c r="AD18" s="92"/>
      <c r="AE18" s="92"/>
    </row>
    <row r="19" spans="1:31" x14ac:dyDescent="0.2">
      <c r="A19" s="105" t="s">
        <v>190</v>
      </c>
      <c r="B19" s="430" t="s">
        <v>191</v>
      </c>
      <c r="C19" s="430"/>
      <c r="D19" s="430"/>
      <c r="E19" s="430"/>
      <c r="F19" s="430"/>
      <c r="G19" s="430"/>
      <c r="H19" s="430"/>
      <c r="I19" s="430"/>
      <c r="J19" s="430"/>
      <c r="K19" s="430"/>
      <c r="L19" s="431">
        <f t="shared" si="0"/>
        <v>0</v>
      </c>
      <c r="M19" s="432"/>
      <c r="N19" s="92"/>
      <c r="O19" s="92"/>
      <c r="P19" s="92"/>
      <c r="Q19" s="92"/>
      <c r="R19" s="92"/>
      <c r="S19" s="92"/>
      <c r="T19" s="92"/>
      <c r="U19" s="92"/>
      <c r="V19" s="92"/>
      <c r="W19" s="92"/>
      <c r="X19" s="92"/>
      <c r="Y19" s="92"/>
      <c r="Z19" s="92"/>
      <c r="AA19" s="92"/>
      <c r="AB19" s="92"/>
      <c r="AC19" s="92"/>
      <c r="AD19" s="92"/>
      <c r="AE19" s="92"/>
    </row>
    <row r="20" spans="1:31" x14ac:dyDescent="0.2">
      <c r="A20" s="105" t="s">
        <v>192</v>
      </c>
      <c r="B20" s="430" t="s">
        <v>193</v>
      </c>
      <c r="C20" s="430"/>
      <c r="D20" s="430"/>
      <c r="E20" s="430"/>
      <c r="F20" s="430"/>
      <c r="G20" s="430"/>
      <c r="H20" s="430"/>
      <c r="I20" s="430"/>
      <c r="J20" s="430"/>
      <c r="K20" s="430"/>
      <c r="L20" s="431">
        <f>SUM(N20:AC20)</f>
        <v>0</v>
      </c>
      <c r="M20" s="432"/>
      <c r="N20" s="92"/>
      <c r="O20" s="92"/>
      <c r="P20" s="92"/>
      <c r="Q20" s="92"/>
      <c r="R20" s="92"/>
      <c r="S20" s="92"/>
      <c r="T20" s="92"/>
      <c r="U20" s="92"/>
      <c r="V20" s="92"/>
      <c r="W20" s="92"/>
      <c r="X20" s="92"/>
      <c r="Y20" s="92"/>
      <c r="Z20" s="92"/>
      <c r="AA20" s="92"/>
      <c r="AB20" s="92"/>
      <c r="AC20" s="92"/>
      <c r="AD20" s="92"/>
      <c r="AE20" s="92"/>
    </row>
    <row r="21" spans="1:31" x14ac:dyDescent="0.2">
      <c r="A21" s="105" t="s">
        <v>194</v>
      </c>
      <c r="B21" s="430" t="s">
        <v>195</v>
      </c>
      <c r="C21" s="430"/>
      <c r="D21" s="430"/>
      <c r="E21" s="430"/>
      <c r="F21" s="430"/>
      <c r="G21" s="430"/>
      <c r="H21" s="430"/>
      <c r="I21" s="430"/>
      <c r="J21" s="430"/>
      <c r="K21" s="430"/>
      <c r="L21" s="431">
        <f t="shared" si="0"/>
        <v>0</v>
      </c>
      <c r="M21" s="432"/>
      <c r="N21" s="92"/>
      <c r="O21" s="92"/>
      <c r="P21" s="92"/>
      <c r="Q21" s="92"/>
      <c r="R21" s="92"/>
      <c r="S21" s="92"/>
      <c r="T21" s="92"/>
      <c r="U21" s="92"/>
      <c r="V21" s="92"/>
      <c r="W21" s="92"/>
      <c r="X21" s="92"/>
      <c r="Y21" s="92"/>
      <c r="Z21" s="92"/>
      <c r="AA21" s="92"/>
      <c r="AB21" s="92"/>
      <c r="AC21" s="92"/>
      <c r="AD21" s="92"/>
      <c r="AE21" s="92"/>
    </row>
    <row r="22" spans="1:31" x14ac:dyDescent="0.2">
      <c r="A22" s="105" t="s">
        <v>196</v>
      </c>
      <c r="B22" s="430" t="s">
        <v>197</v>
      </c>
      <c r="C22" s="430"/>
      <c r="D22" s="430"/>
      <c r="E22" s="430"/>
      <c r="F22" s="430"/>
      <c r="G22" s="430"/>
      <c r="H22" s="430"/>
      <c r="I22" s="430"/>
      <c r="J22" s="430"/>
      <c r="K22" s="430"/>
      <c r="L22" s="431">
        <f t="shared" si="0"/>
        <v>0</v>
      </c>
      <c r="M22" s="432"/>
      <c r="N22" s="92"/>
      <c r="O22" s="92"/>
      <c r="P22" s="92"/>
      <c r="Q22" s="92"/>
      <c r="R22" s="92"/>
      <c r="S22" s="92"/>
      <c r="T22" s="92"/>
      <c r="U22" s="92"/>
      <c r="V22" s="92"/>
      <c r="W22" s="92"/>
      <c r="X22" s="92"/>
      <c r="Y22" s="92"/>
      <c r="Z22" s="92"/>
      <c r="AA22" s="92"/>
      <c r="AB22" s="92"/>
      <c r="AC22" s="92"/>
      <c r="AD22" s="92"/>
      <c r="AE22" s="92"/>
    </row>
    <row r="23" spans="1:31" x14ac:dyDescent="0.2">
      <c r="A23" s="105" t="s">
        <v>198</v>
      </c>
      <c r="B23" s="430" t="s">
        <v>199</v>
      </c>
      <c r="C23" s="430"/>
      <c r="D23" s="430"/>
      <c r="E23" s="430"/>
      <c r="F23" s="430"/>
      <c r="G23" s="430"/>
      <c r="H23" s="430"/>
      <c r="I23" s="430"/>
      <c r="J23" s="430"/>
      <c r="K23" s="430"/>
      <c r="L23" s="431">
        <f t="shared" si="0"/>
        <v>650000</v>
      </c>
      <c r="M23" s="432"/>
      <c r="N23" s="92"/>
      <c r="O23" s="92"/>
      <c r="P23" s="92"/>
      <c r="Q23" s="92"/>
      <c r="R23" s="92"/>
      <c r="S23" s="92"/>
      <c r="T23" s="92">
        <v>150000</v>
      </c>
      <c r="U23" s="92">
        <v>350000</v>
      </c>
      <c r="V23" s="92"/>
      <c r="W23" s="92"/>
      <c r="X23" s="92"/>
      <c r="Y23" s="92">
        <v>150000</v>
      </c>
      <c r="Z23" s="92"/>
      <c r="AA23" s="92"/>
      <c r="AB23" s="92"/>
      <c r="AC23" s="92"/>
      <c r="AD23" s="92"/>
      <c r="AE23" s="92"/>
    </row>
    <row r="24" spans="1:31" x14ac:dyDescent="0.2">
      <c r="A24" s="106" t="s">
        <v>200</v>
      </c>
      <c r="B24" s="427" t="s">
        <v>201</v>
      </c>
      <c r="C24" s="427"/>
      <c r="D24" s="427"/>
      <c r="E24" s="427"/>
      <c r="F24" s="427"/>
      <c r="G24" s="427"/>
      <c r="H24" s="427"/>
      <c r="I24" s="427"/>
      <c r="J24" s="427"/>
      <c r="K24" s="427"/>
      <c r="L24" s="428">
        <f>SUM(L11:M23)</f>
        <v>82285130</v>
      </c>
      <c r="M24" s="429"/>
      <c r="N24" s="107">
        <f>SUM(N11:N23)</f>
        <v>2774000</v>
      </c>
      <c r="O24" s="107">
        <f t="shared" ref="O24:AC24" si="1">SUM(O11:O23)</f>
        <v>0</v>
      </c>
      <c r="P24" s="107"/>
      <c r="Q24" s="107">
        <f t="shared" si="1"/>
        <v>0</v>
      </c>
      <c r="R24" s="107">
        <f t="shared" si="1"/>
        <v>0</v>
      </c>
      <c r="S24" s="107">
        <f t="shared" si="1"/>
        <v>0</v>
      </c>
      <c r="T24" s="107">
        <f t="shared" si="1"/>
        <v>19228000</v>
      </c>
      <c r="U24" s="107">
        <f t="shared" si="1"/>
        <v>15977450</v>
      </c>
      <c r="V24" s="107">
        <f t="shared" si="1"/>
        <v>4622680</v>
      </c>
      <c r="W24" s="107">
        <f t="shared" si="1"/>
        <v>0</v>
      </c>
      <c r="X24" s="107">
        <f t="shared" si="1"/>
        <v>2887000</v>
      </c>
      <c r="Y24" s="107">
        <f t="shared" si="1"/>
        <v>31230000</v>
      </c>
      <c r="Z24" s="107">
        <f t="shared" si="1"/>
        <v>5566000</v>
      </c>
      <c r="AA24" s="107">
        <f t="shared" si="1"/>
        <v>0</v>
      </c>
      <c r="AB24" s="107">
        <f t="shared" si="1"/>
        <v>0</v>
      </c>
      <c r="AC24" s="107">
        <f t="shared" si="1"/>
        <v>0</v>
      </c>
      <c r="AD24" s="107">
        <f>SUM(AD11:AD23)</f>
        <v>0</v>
      </c>
      <c r="AE24" s="107">
        <f>SUM(AE11:AE23)</f>
        <v>0</v>
      </c>
    </row>
    <row r="25" spans="1:31" x14ac:dyDescent="0.2">
      <c r="A25" s="105" t="s">
        <v>202</v>
      </c>
      <c r="B25" s="430" t="s">
        <v>203</v>
      </c>
      <c r="C25" s="430"/>
      <c r="D25" s="430"/>
      <c r="E25" s="430"/>
      <c r="F25" s="430"/>
      <c r="G25" s="430"/>
      <c r="H25" s="430"/>
      <c r="I25" s="430"/>
      <c r="J25" s="430"/>
      <c r="K25" s="430"/>
      <c r="L25" s="431">
        <f>SUM(N25:AC25)</f>
        <v>8829160</v>
      </c>
      <c r="M25" s="432"/>
      <c r="N25" s="92">
        <v>8829160</v>
      </c>
      <c r="O25" s="92"/>
      <c r="P25" s="92"/>
      <c r="Q25" s="92"/>
      <c r="R25" s="92"/>
      <c r="S25" s="92"/>
      <c r="T25" s="92"/>
      <c r="U25" s="92"/>
      <c r="V25" s="92"/>
      <c r="W25" s="92"/>
      <c r="X25" s="92"/>
      <c r="Y25" s="92"/>
      <c r="Z25" s="92"/>
      <c r="AA25" s="92"/>
      <c r="AB25" s="92"/>
      <c r="AC25" s="92"/>
      <c r="AD25" s="92"/>
      <c r="AE25" s="92"/>
    </row>
    <row r="26" spans="1:31" x14ac:dyDescent="0.2">
      <c r="A26" s="105" t="s">
        <v>204</v>
      </c>
      <c r="B26" s="430" t="s">
        <v>205</v>
      </c>
      <c r="C26" s="430"/>
      <c r="D26" s="430"/>
      <c r="E26" s="430"/>
      <c r="F26" s="430"/>
      <c r="G26" s="430"/>
      <c r="H26" s="430"/>
      <c r="I26" s="430"/>
      <c r="J26" s="430"/>
      <c r="K26" s="430"/>
      <c r="L26" s="431">
        <f>SUM(N26:AC26)</f>
        <v>0</v>
      </c>
      <c r="M26" s="432"/>
      <c r="N26" s="92"/>
      <c r="O26" s="92"/>
      <c r="P26" s="92"/>
      <c r="Q26" s="92"/>
      <c r="R26" s="92"/>
      <c r="S26" s="92"/>
      <c r="T26" s="92"/>
      <c r="U26" s="92"/>
      <c r="V26" s="92"/>
      <c r="W26" s="92"/>
      <c r="X26" s="92"/>
      <c r="Y26" s="92"/>
      <c r="Z26" s="92"/>
      <c r="AA26" s="92"/>
      <c r="AB26" s="92"/>
      <c r="AC26" s="92"/>
      <c r="AD26" s="92"/>
      <c r="AE26" s="92"/>
    </row>
    <row r="27" spans="1:31" x14ac:dyDescent="0.2">
      <c r="A27" s="105" t="s">
        <v>206</v>
      </c>
      <c r="B27" s="430" t="s">
        <v>207</v>
      </c>
      <c r="C27" s="430"/>
      <c r="D27" s="430"/>
      <c r="E27" s="430"/>
      <c r="F27" s="430"/>
      <c r="G27" s="430"/>
      <c r="H27" s="430"/>
      <c r="I27" s="430"/>
      <c r="J27" s="430"/>
      <c r="K27" s="430"/>
      <c r="L27" s="431">
        <f>SUM(N27:AC27)</f>
        <v>3440000</v>
      </c>
      <c r="M27" s="432"/>
      <c r="N27" s="92">
        <v>240000</v>
      </c>
      <c r="O27" s="92"/>
      <c r="P27" s="92"/>
      <c r="Q27" s="92"/>
      <c r="R27" s="92"/>
      <c r="S27" s="92"/>
      <c r="T27" s="92"/>
      <c r="U27" s="92">
        <v>3200000</v>
      </c>
      <c r="V27" s="92"/>
      <c r="W27" s="92"/>
      <c r="X27" s="92"/>
      <c r="Y27" s="92"/>
      <c r="Z27" s="92"/>
      <c r="AA27" s="92"/>
      <c r="AB27" s="92"/>
      <c r="AC27" s="92"/>
      <c r="AD27" s="92"/>
      <c r="AE27" s="92"/>
    </row>
    <row r="28" spans="1:31" x14ac:dyDescent="0.2">
      <c r="A28" s="106" t="s">
        <v>208</v>
      </c>
      <c r="B28" s="427" t="s">
        <v>209</v>
      </c>
      <c r="C28" s="427"/>
      <c r="D28" s="427"/>
      <c r="E28" s="427"/>
      <c r="F28" s="427"/>
      <c r="G28" s="427"/>
      <c r="H28" s="427"/>
      <c r="I28" s="427"/>
      <c r="J28" s="427"/>
      <c r="K28" s="427"/>
      <c r="L28" s="428">
        <f>SUM(L25:M27)</f>
        <v>12269160</v>
      </c>
      <c r="M28" s="429"/>
      <c r="N28" s="107">
        <f>SUM(N25:N27)</f>
        <v>9069160</v>
      </c>
      <c r="O28" s="107">
        <f t="shared" ref="O28:AC28" si="2">SUM(O25:O27)</f>
        <v>0</v>
      </c>
      <c r="P28" s="107"/>
      <c r="Q28" s="107">
        <f t="shared" si="2"/>
        <v>0</v>
      </c>
      <c r="R28" s="107">
        <f t="shared" si="2"/>
        <v>0</v>
      </c>
      <c r="S28" s="107">
        <f t="shared" si="2"/>
        <v>0</v>
      </c>
      <c r="T28" s="107">
        <f t="shared" si="2"/>
        <v>0</v>
      </c>
      <c r="U28" s="107">
        <f t="shared" si="2"/>
        <v>3200000</v>
      </c>
      <c r="V28" s="107">
        <f t="shared" si="2"/>
        <v>0</v>
      </c>
      <c r="W28" s="107">
        <f t="shared" si="2"/>
        <v>0</v>
      </c>
      <c r="X28" s="107">
        <f t="shared" si="2"/>
        <v>0</v>
      </c>
      <c r="Y28" s="107">
        <f t="shared" si="2"/>
        <v>0</v>
      </c>
      <c r="Z28" s="107">
        <f t="shared" si="2"/>
        <v>0</v>
      </c>
      <c r="AA28" s="107">
        <f t="shared" si="2"/>
        <v>0</v>
      </c>
      <c r="AB28" s="107">
        <f t="shared" si="2"/>
        <v>0</v>
      </c>
      <c r="AC28" s="107">
        <f t="shared" si="2"/>
        <v>0</v>
      </c>
      <c r="AD28" s="107">
        <f>SUM(AD25:AD27)</f>
        <v>0</v>
      </c>
      <c r="AE28" s="107">
        <f>SUM(AE25:AE27)</f>
        <v>0</v>
      </c>
    </row>
    <row r="29" spans="1:31" x14ac:dyDescent="0.2">
      <c r="A29" s="106" t="s">
        <v>210</v>
      </c>
      <c r="B29" s="427" t="s">
        <v>211</v>
      </c>
      <c r="C29" s="427"/>
      <c r="D29" s="427"/>
      <c r="E29" s="427"/>
      <c r="F29" s="427"/>
      <c r="G29" s="427"/>
      <c r="H29" s="427"/>
      <c r="I29" s="427"/>
      <c r="J29" s="427"/>
      <c r="K29" s="427"/>
      <c r="L29" s="428">
        <f>L24+L28</f>
        <v>94554290</v>
      </c>
      <c r="M29" s="429"/>
      <c r="N29" s="107">
        <f>SUM(N24,N28,)</f>
        <v>11843160</v>
      </c>
      <c r="O29" s="107">
        <f t="shared" ref="O29:AC29" si="3">SUM(O24,O28,)</f>
        <v>0</v>
      </c>
      <c r="P29" s="107"/>
      <c r="Q29" s="107">
        <f t="shared" si="3"/>
        <v>0</v>
      </c>
      <c r="R29" s="107">
        <f t="shared" si="3"/>
        <v>0</v>
      </c>
      <c r="S29" s="107">
        <f t="shared" si="3"/>
        <v>0</v>
      </c>
      <c r="T29" s="107">
        <f t="shared" si="3"/>
        <v>19228000</v>
      </c>
      <c r="U29" s="107">
        <f t="shared" si="3"/>
        <v>19177450</v>
      </c>
      <c r="V29" s="107">
        <f t="shared" si="3"/>
        <v>4622680</v>
      </c>
      <c r="W29" s="107">
        <f t="shared" si="3"/>
        <v>0</v>
      </c>
      <c r="X29" s="107">
        <f t="shared" si="3"/>
        <v>2887000</v>
      </c>
      <c r="Y29" s="107">
        <f t="shared" si="3"/>
        <v>31230000</v>
      </c>
      <c r="Z29" s="107">
        <f t="shared" si="3"/>
        <v>5566000</v>
      </c>
      <c r="AA29" s="107">
        <f t="shared" si="3"/>
        <v>0</v>
      </c>
      <c r="AB29" s="107">
        <f t="shared" si="3"/>
        <v>0</v>
      </c>
      <c r="AC29" s="107">
        <f t="shared" si="3"/>
        <v>0</v>
      </c>
      <c r="AD29" s="107">
        <f>SUM(AD24,AD28,)</f>
        <v>0</v>
      </c>
      <c r="AE29" s="107">
        <f>SUM(AE24,AE28,)</f>
        <v>0</v>
      </c>
    </row>
    <row r="30" spans="1:31" x14ac:dyDescent="0.2">
      <c r="A30" s="106" t="s">
        <v>127</v>
      </c>
      <c r="B30" s="427" t="s">
        <v>212</v>
      </c>
      <c r="C30" s="427"/>
      <c r="D30" s="427"/>
      <c r="E30" s="427"/>
      <c r="F30" s="427"/>
      <c r="G30" s="427"/>
      <c r="H30" s="427"/>
      <c r="I30" s="427"/>
      <c r="J30" s="427"/>
      <c r="K30" s="427"/>
      <c r="L30" s="525">
        <f>SUM(N30:AC30)</f>
        <v>17346472</v>
      </c>
      <c r="M30" s="526"/>
      <c r="N30" s="107">
        <v>1651103</v>
      </c>
      <c r="O30" s="107"/>
      <c r="P30" s="107"/>
      <c r="Q30" s="107"/>
      <c r="R30" s="107"/>
      <c r="S30" s="107"/>
      <c r="T30" s="107">
        <v>3676900</v>
      </c>
      <c r="U30" s="107">
        <v>3535975</v>
      </c>
      <c r="V30" s="107">
        <v>873969</v>
      </c>
      <c r="W30" s="107"/>
      <c r="X30" s="107">
        <v>549225</v>
      </c>
      <c r="Y30" s="107">
        <v>6050250</v>
      </c>
      <c r="Z30" s="107">
        <v>1009050</v>
      </c>
      <c r="AA30" s="107"/>
      <c r="AB30" s="107"/>
      <c r="AC30" s="107"/>
      <c r="AD30" s="107"/>
      <c r="AE30" s="107"/>
    </row>
    <row r="31" spans="1:31" x14ac:dyDescent="0.2">
      <c r="A31" s="105" t="s">
        <v>213</v>
      </c>
      <c r="B31" s="430" t="s">
        <v>214</v>
      </c>
      <c r="C31" s="430"/>
      <c r="D31" s="430"/>
      <c r="E31" s="430"/>
      <c r="F31" s="430"/>
      <c r="G31" s="430"/>
      <c r="H31" s="430"/>
      <c r="I31" s="430"/>
      <c r="J31" s="430"/>
      <c r="K31" s="430"/>
      <c r="L31" s="431">
        <f>SUM(N31:AC31)</f>
        <v>330000</v>
      </c>
      <c r="M31" s="432"/>
      <c r="N31" s="92">
        <v>80000</v>
      </c>
      <c r="O31" s="92"/>
      <c r="P31" s="92"/>
      <c r="Q31" s="92"/>
      <c r="R31" s="92"/>
      <c r="S31" s="92"/>
      <c r="T31" s="92"/>
      <c r="U31" s="92"/>
      <c r="V31" s="92">
        <v>50000</v>
      </c>
      <c r="W31" s="92"/>
      <c r="X31" s="92">
        <v>200000</v>
      </c>
      <c r="Y31" s="92"/>
      <c r="Z31" s="92"/>
      <c r="AA31" s="92"/>
      <c r="AB31" s="92"/>
      <c r="AC31" s="92"/>
      <c r="AD31" s="92"/>
      <c r="AE31" s="92"/>
    </row>
    <row r="32" spans="1:31" x14ac:dyDescent="0.2">
      <c r="A32" s="105" t="s">
        <v>215</v>
      </c>
      <c r="B32" s="430" t="s">
        <v>216</v>
      </c>
      <c r="C32" s="430"/>
      <c r="D32" s="430"/>
      <c r="E32" s="430"/>
      <c r="F32" s="430"/>
      <c r="G32" s="430"/>
      <c r="H32" s="430"/>
      <c r="I32" s="430"/>
      <c r="J32" s="430"/>
      <c r="K32" s="430"/>
      <c r="L32" s="431">
        <f>SUM(N32:AC32)</f>
        <v>12510000</v>
      </c>
      <c r="M32" s="432"/>
      <c r="N32" s="92">
        <v>200000</v>
      </c>
      <c r="O32" s="92">
        <v>60000</v>
      </c>
      <c r="P32" s="92">
        <v>600000</v>
      </c>
      <c r="Q32" s="92">
        <v>150000</v>
      </c>
      <c r="R32" s="92"/>
      <c r="S32" s="92">
        <v>2000000</v>
      </c>
      <c r="T32" s="92">
        <v>3000000</v>
      </c>
      <c r="U32" s="92">
        <v>4300000</v>
      </c>
      <c r="V32" s="92">
        <v>100000</v>
      </c>
      <c r="W32" s="92"/>
      <c r="X32" s="92">
        <v>100000</v>
      </c>
      <c r="Y32" s="92">
        <v>2000000</v>
      </c>
      <c r="Z32" s="92"/>
      <c r="AA32" s="92"/>
      <c r="AB32" s="92"/>
      <c r="AC32" s="92"/>
      <c r="AD32" s="92"/>
      <c r="AE32" s="92"/>
    </row>
    <row r="33" spans="1:31" x14ac:dyDescent="0.2">
      <c r="A33" s="105" t="s">
        <v>217</v>
      </c>
      <c r="B33" s="430" t="s">
        <v>218</v>
      </c>
      <c r="C33" s="430"/>
      <c r="D33" s="430"/>
      <c r="E33" s="430"/>
      <c r="F33" s="430"/>
      <c r="G33" s="430"/>
      <c r="H33" s="430"/>
      <c r="I33" s="430"/>
      <c r="J33" s="430"/>
      <c r="K33" s="430"/>
      <c r="L33" s="431">
        <f>SUM(N33:AC33)</f>
        <v>0</v>
      </c>
      <c r="M33" s="432"/>
      <c r="N33" s="92"/>
      <c r="O33" s="92"/>
      <c r="P33" s="92"/>
      <c r="Q33" s="92"/>
      <c r="R33" s="92"/>
      <c r="S33" s="92"/>
      <c r="T33" s="92"/>
      <c r="U33" s="92"/>
      <c r="V33" s="92"/>
      <c r="W33" s="92"/>
      <c r="X33" s="92"/>
      <c r="Y33" s="92"/>
      <c r="Z33" s="92"/>
      <c r="AA33" s="92"/>
      <c r="AB33" s="92"/>
      <c r="AC33" s="92"/>
      <c r="AD33" s="92"/>
      <c r="AE33" s="92"/>
    </row>
    <row r="34" spans="1:31" x14ac:dyDescent="0.2">
      <c r="A34" s="106" t="s">
        <v>219</v>
      </c>
      <c r="B34" s="427" t="s">
        <v>220</v>
      </c>
      <c r="C34" s="427"/>
      <c r="D34" s="427"/>
      <c r="E34" s="427"/>
      <c r="F34" s="427"/>
      <c r="G34" s="427"/>
      <c r="H34" s="427"/>
      <c r="I34" s="427"/>
      <c r="J34" s="427"/>
      <c r="K34" s="427"/>
      <c r="L34" s="428">
        <f>SUM(L31:M33)</f>
        <v>12840000</v>
      </c>
      <c r="M34" s="429"/>
      <c r="N34" s="108">
        <f>SUM(N31:N33)</f>
        <v>280000</v>
      </c>
      <c r="O34" s="108">
        <f>SUM(O31:O33)</f>
        <v>60000</v>
      </c>
      <c r="P34" s="109">
        <f>SUM(P31:P33)</f>
        <v>600000</v>
      </c>
      <c r="Q34" s="109">
        <f>SUM(Q31:Q33)</f>
        <v>150000</v>
      </c>
      <c r="R34" s="107"/>
      <c r="S34" s="107">
        <f>SUM(S32:S33)</f>
        <v>2000000</v>
      </c>
      <c r="T34" s="107">
        <f>SUM(T32:T33)</f>
        <v>3000000</v>
      </c>
      <c r="U34" s="107">
        <f>SUM(U32:U33)</f>
        <v>4300000</v>
      </c>
      <c r="V34" s="108">
        <f>SUM(V31:V33)</f>
        <v>150000</v>
      </c>
      <c r="W34" s="107">
        <f>SUM(W32:W33)</f>
        <v>0</v>
      </c>
      <c r="X34" s="108">
        <f>SUM(X31:X33)</f>
        <v>300000</v>
      </c>
      <c r="Y34" s="108">
        <f>SUM(Y31:Y33)</f>
        <v>2000000</v>
      </c>
      <c r="Z34" s="107">
        <f>SUM(Z32:Z33)</f>
        <v>0</v>
      </c>
      <c r="AA34" s="107">
        <f>SUM(AA31:AA33)</f>
        <v>0</v>
      </c>
      <c r="AB34" s="107">
        <f>SUM(AB32:AB33)</f>
        <v>0</v>
      </c>
      <c r="AC34" s="107">
        <f>SUM(AC32:AC33)</f>
        <v>0</v>
      </c>
      <c r="AD34" s="107">
        <f>SUM(AD32:AD33)</f>
        <v>0</v>
      </c>
      <c r="AE34" s="107">
        <f>SUM(AE32:AE33)</f>
        <v>0</v>
      </c>
    </row>
    <row r="35" spans="1:31" x14ac:dyDescent="0.2">
      <c r="A35" s="105" t="s">
        <v>221</v>
      </c>
      <c r="B35" s="430" t="s">
        <v>222</v>
      </c>
      <c r="C35" s="430"/>
      <c r="D35" s="430"/>
      <c r="E35" s="430"/>
      <c r="F35" s="430"/>
      <c r="G35" s="430"/>
      <c r="H35" s="430"/>
      <c r="I35" s="430"/>
      <c r="J35" s="430"/>
      <c r="K35" s="430"/>
      <c r="L35" s="431">
        <f>SUM(N35:AC35)</f>
        <v>910000</v>
      </c>
      <c r="M35" s="432"/>
      <c r="N35" s="92">
        <v>400000</v>
      </c>
      <c r="O35" s="92"/>
      <c r="P35" s="92">
        <v>100000</v>
      </c>
      <c r="Q35" s="92"/>
      <c r="R35" s="92"/>
      <c r="S35" s="92"/>
      <c r="T35" s="92">
        <v>80000</v>
      </c>
      <c r="U35" s="92">
        <v>210000</v>
      </c>
      <c r="V35" s="92"/>
      <c r="W35" s="92"/>
      <c r="X35" s="92">
        <v>120000</v>
      </c>
      <c r="Y35" s="92"/>
      <c r="Z35" s="92"/>
      <c r="AA35" s="92"/>
      <c r="AB35" s="92"/>
      <c r="AC35" s="92"/>
      <c r="AD35" s="92"/>
      <c r="AE35" s="92"/>
    </row>
    <row r="36" spans="1:31" x14ac:dyDescent="0.2">
      <c r="A36" s="105" t="s">
        <v>223</v>
      </c>
      <c r="B36" s="430" t="s">
        <v>224</v>
      </c>
      <c r="C36" s="430"/>
      <c r="D36" s="430"/>
      <c r="E36" s="430"/>
      <c r="F36" s="430"/>
      <c r="G36" s="430"/>
      <c r="H36" s="430"/>
      <c r="I36" s="430"/>
      <c r="J36" s="430"/>
      <c r="K36" s="430"/>
      <c r="L36" s="431">
        <f>SUM(N36:AC36)</f>
        <v>920000</v>
      </c>
      <c r="M36" s="432"/>
      <c r="N36" s="92">
        <v>550000</v>
      </c>
      <c r="O36" s="92"/>
      <c r="P36" s="92"/>
      <c r="Q36" s="92"/>
      <c r="R36" s="92"/>
      <c r="S36" s="92"/>
      <c r="T36" s="92">
        <v>60000</v>
      </c>
      <c r="U36" s="92">
        <v>110000</v>
      </c>
      <c r="V36" s="92">
        <v>50000</v>
      </c>
      <c r="W36" s="92"/>
      <c r="X36" s="92">
        <v>150000</v>
      </c>
      <c r="Y36" s="92"/>
      <c r="Z36" s="92"/>
      <c r="AA36" s="92"/>
      <c r="AB36" s="92"/>
      <c r="AC36" s="92"/>
      <c r="AD36" s="92"/>
      <c r="AE36" s="92"/>
    </row>
    <row r="37" spans="1:31" x14ac:dyDescent="0.2">
      <c r="A37" s="106" t="s">
        <v>225</v>
      </c>
      <c r="B37" s="427" t="s">
        <v>226</v>
      </c>
      <c r="C37" s="427"/>
      <c r="D37" s="427"/>
      <c r="E37" s="427"/>
      <c r="F37" s="427"/>
      <c r="G37" s="427"/>
      <c r="H37" s="427"/>
      <c r="I37" s="427"/>
      <c r="J37" s="427"/>
      <c r="K37" s="427"/>
      <c r="L37" s="428">
        <f>SUM(L35:M36)</f>
        <v>1830000</v>
      </c>
      <c r="M37" s="429"/>
      <c r="N37" s="107">
        <f>SUM(N35:N36)</f>
        <v>950000</v>
      </c>
      <c r="O37" s="107">
        <f t="shared" ref="O37:AC37" si="4">SUM(O35:O36)</f>
        <v>0</v>
      </c>
      <c r="P37" s="107">
        <f t="shared" si="4"/>
        <v>100000</v>
      </c>
      <c r="Q37" s="107">
        <f t="shared" si="4"/>
        <v>0</v>
      </c>
      <c r="R37" s="107">
        <f t="shared" si="4"/>
        <v>0</v>
      </c>
      <c r="S37" s="107">
        <f t="shared" si="4"/>
        <v>0</v>
      </c>
      <c r="T37" s="107">
        <f t="shared" si="4"/>
        <v>140000</v>
      </c>
      <c r="U37" s="107">
        <f t="shared" si="4"/>
        <v>320000</v>
      </c>
      <c r="V37" s="107">
        <f t="shared" si="4"/>
        <v>50000</v>
      </c>
      <c r="W37" s="107">
        <f t="shared" si="4"/>
        <v>0</v>
      </c>
      <c r="X37" s="107">
        <f t="shared" si="4"/>
        <v>270000</v>
      </c>
      <c r="Y37" s="107">
        <f t="shared" si="4"/>
        <v>0</v>
      </c>
      <c r="Z37" s="107">
        <f t="shared" si="4"/>
        <v>0</v>
      </c>
      <c r="AA37" s="107">
        <f t="shared" si="4"/>
        <v>0</v>
      </c>
      <c r="AB37" s="107">
        <f t="shared" si="4"/>
        <v>0</v>
      </c>
      <c r="AC37" s="107">
        <f t="shared" si="4"/>
        <v>0</v>
      </c>
      <c r="AD37" s="107">
        <f>SUM(AD35:AD36)</f>
        <v>0</v>
      </c>
      <c r="AE37" s="107">
        <f>SUM(AE35:AE36)</f>
        <v>0</v>
      </c>
    </row>
    <row r="38" spans="1:31" x14ac:dyDescent="0.2">
      <c r="A38" s="105" t="s">
        <v>227</v>
      </c>
      <c r="B38" s="430" t="s">
        <v>228</v>
      </c>
      <c r="C38" s="430"/>
      <c r="D38" s="430"/>
      <c r="E38" s="430"/>
      <c r="F38" s="430"/>
      <c r="G38" s="430"/>
      <c r="H38" s="430"/>
      <c r="I38" s="430"/>
      <c r="J38" s="430"/>
      <c r="K38" s="430"/>
      <c r="L38" s="431">
        <f>SUM(N38:AC38)</f>
        <v>16000000</v>
      </c>
      <c r="M38" s="432"/>
      <c r="N38" s="92">
        <v>510000</v>
      </c>
      <c r="O38" s="92">
        <v>220000</v>
      </c>
      <c r="P38" s="92">
        <v>4500000</v>
      </c>
      <c r="Q38" s="92"/>
      <c r="R38" s="92">
        <v>5200000</v>
      </c>
      <c r="S38" s="92"/>
      <c r="T38" s="92">
        <v>3450000</v>
      </c>
      <c r="U38" s="92">
        <v>270000</v>
      </c>
      <c r="V38" s="92">
        <v>100000</v>
      </c>
      <c r="W38" s="92"/>
      <c r="X38" s="92">
        <v>750000</v>
      </c>
      <c r="Y38" s="92">
        <v>1000000</v>
      </c>
      <c r="Z38" s="92"/>
      <c r="AA38" s="92"/>
      <c r="AB38" s="92"/>
      <c r="AC38" s="92"/>
      <c r="AD38" s="92"/>
      <c r="AE38" s="92"/>
    </row>
    <row r="39" spans="1:31" x14ac:dyDescent="0.2">
      <c r="A39" s="105" t="s">
        <v>229</v>
      </c>
      <c r="B39" s="430" t="s">
        <v>230</v>
      </c>
      <c r="C39" s="430"/>
      <c r="D39" s="430"/>
      <c r="E39" s="430"/>
      <c r="F39" s="430"/>
      <c r="G39" s="430"/>
      <c r="H39" s="430"/>
      <c r="I39" s="430"/>
      <c r="J39" s="430"/>
      <c r="K39" s="430"/>
      <c r="L39" s="431">
        <f t="shared" ref="L39:L44" si="5">SUM(N39:AC39)</f>
        <v>0</v>
      </c>
      <c r="M39" s="432"/>
      <c r="N39" s="92"/>
      <c r="O39" s="92"/>
      <c r="P39" s="92"/>
      <c r="Q39" s="92"/>
      <c r="R39" s="92"/>
      <c r="S39" s="92"/>
      <c r="T39" s="92"/>
      <c r="U39" s="92"/>
      <c r="V39" s="92"/>
      <c r="W39" s="92"/>
      <c r="X39" s="92"/>
      <c r="Y39" s="92"/>
      <c r="Z39" s="92"/>
      <c r="AA39" s="92"/>
      <c r="AB39" s="92"/>
      <c r="AC39" s="92"/>
      <c r="AD39" s="92"/>
      <c r="AE39" s="92"/>
    </row>
    <row r="40" spans="1:31" x14ac:dyDescent="0.2">
      <c r="A40" s="105" t="s">
        <v>231</v>
      </c>
      <c r="B40" s="430" t="s">
        <v>232</v>
      </c>
      <c r="C40" s="430"/>
      <c r="D40" s="430"/>
      <c r="E40" s="430"/>
      <c r="F40" s="430"/>
      <c r="G40" s="430"/>
      <c r="H40" s="430"/>
      <c r="I40" s="430"/>
      <c r="J40" s="430"/>
      <c r="K40" s="430"/>
      <c r="L40" s="431">
        <f t="shared" si="5"/>
        <v>15300000</v>
      </c>
      <c r="M40" s="432"/>
      <c r="N40" s="92"/>
      <c r="O40" s="92"/>
      <c r="P40" s="92">
        <v>300000</v>
      </c>
      <c r="Q40" s="92"/>
      <c r="R40" s="92"/>
      <c r="S40" s="92"/>
      <c r="T40" s="92">
        <v>15000000</v>
      </c>
      <c r="U40" s="92"/>
      <c r="V40" s="92"/>
      <c r="W40" s="92"/>
      <c r="X40" s="92"/>
      <c r="Y40" s="92"/>
      <c r="Z40" s="92"/>
      <c r="AA40" s="92"/>
      <c r="AB40" s="92"/>
      <c r="AC40" s="92"/>
      <c r="AD40" s="92"/>
      <c r="AE40" s="92"/>
    </row>
    <row r="41" spans="1:31" x14ac:dyDescent="0.2">
      <c r="A41" s="105" t="s">
        <v>233</v>
      </c>
      <c r="B41" s="430" t="s">
        <v>234</v>
      </c>
      <c r="C41" s="430"/>
      <c r="D41" s="430"/>
      <c r="E41" s="430"/>
      <c r="F41" s="430"/>
      <c r="G41" s="430"/>
      <c r="H41" s="430"/>
      <c r="I41" s="430"/>
      <c r="J41" s="430"/>
      <c r="K41" s="430"/>
      <c r="L41" s="431">
        <f t="shared" si="5"/>
        <v>12120000</v>
      </c>
      <c r="M41" s="432"/>
      <c r="N41" s="92"/>
      <c r="O41" s="92">
        <v>100000</v>
      </c>
      <c r="P41" s="92">
        <v>3000000</v>
      </c>
      <c r="Q41" s="92">
        <v>400000</v>
      </c>
      <c r="R41" s="92"/>
      <c r="S41" s="92"/>
      <c r="T41" s="92">
        <v>2500000</v>
      </c>
      <c r="U41" s="92">
        <v>1900000</v>
      </c>
      <c r="V41" s="92">
        <v>120000</v>
      </c>
      <c r="W41" s="92"/>
      <c r="X41" s="92">
        <v>100000</v>
      </c>
      <c r="Y41" s="92">
        <v>4000000</v>
      </c>
      <c r="Z41" s="92"/>
      <c r="AA41" s="92"/>
      <c r="AB41" s="92"/>
      <c r="AC41" s="92"/>
      <c r="AD41" s="92"/>
      <c r="AE41" s="92"/>
    </row>
    <row r="42" spans="1:31" x14ac:dyDescent="0.2">
      <c r="A42" s="105" t="s">
        <v>235</v>
      </c>
      <c r="B42" s="430" t="s">
        <v>236</v>
      </c>
      <c r="C42" s="430"/>
      <c r="D42" s="430"/>
      <c r="E42" s="430"/>
      <c r="F42" s="430"/>
      <c r="G42" s="430"/>
      <c r="H42" s="430"/>
      <c r="I42" s="430"/>
      <c r="J42" s="430"/>
      <c r="K42" s="430"/>
      <c r="L42" s="431">
        <f t="shared" si="5"/>
        <v>5000000</v>
      </c>
      <c r="M42" s="432"/>
      <c r="N42" s="92"/>
      <c r="O42" s="92"/>
      <c r="P42" s="92">
        <v>5000000</v>
      </c>
      <c r="Q42" s="92"/>
      <c r="R42" s="92"/>
      <c r="S42" s="92"/>
      <c r="T42" s="92"/>
      <c r="U42" s="92"/>
      <c r="V42" s="92"/>
      <c r="W42" s="92"/>
      <c r="X42" s="92"/>
      <c r="Y42" s="92"/>
      <c r="Z42" s="92"/>
      <c r="AA42" s="92"/>
      <c r="AB42" s="92"/>
      <c r="AC42" s="92"/>
      <c r="AD42" s="92"/>
      <c r="AE42" s="92"/>
    </row>
    <row r="43" spans="1:31" x14ac:dyDescent="0.2">
      <c r="A43" s="105" t="s">
        <v>237</v>
      </c>
      <c r="B43" s="430" t="s">
        <v>238</v>
      </c>
      <c r="C43" s="430"/>
      <c r="D43" s="430"/>
      <c r="E43" s="430"/>
      <c r="F43" s="430"/>
      <c r="G43" s="430"/>
      <c r="H43" s="430"/>
      <c r="I43" s="430"/>
      <c r="J43" s="430"/>
      <c r="K43" s="430"/>
      <c r="L43" s="431">
        <f t="shared" si="5"/>
        <v>3380000</v>
      </c>
      <c r="M43" s="432"/>
      <c r="N43" s="92"/>
      <c r="O43" s="92"/>
      <c r="P43" s="92"/>
      <c r="Q43" s="92"/>
      <c r="R43" s="92"/>
      <c r="S43" s="92"/>
      <c r="T43" s="92"/>
      <c r="U43" s="92">
        <v>1080000</v>
      </c>
      <c r="V43" s="92"/>
      <c r="W43" s="92"/>
      <c r="X43" s="92"/>
      <c r="Y43" s="92">
        <v>2300000</v>
      </c>
      <c r="Z43" s="92"/>
      <c r="AA43" s="92"/>
      <c r="AB43" s="92"/>
      <c r="AC43" s="92"/>
      <c r="AD43" s="92"/>
      <c r="AE43" s="92"/>
    </row>
    <row r="44" spans="1:31" x14ac:dyDescent="0.2">
      <c r="A44" s="105" t="s">
        <v>239</v>
      </c>
      <c r="B44" s="430" t="s">
        <v>240</v>
      </c>
      <c r="C44" s="430"/>
      <c r="D44" s="430"/>
      <c r="E44" s="430"/>
      <c r="F44" s="430"/>
      <c r="G44" s="430"/>
      <c r="H44" s="430"/>
      <c r="I44" s="430"/>
      <c r="J44" s="430"/>
      <c r="K44" s="430"/>
      <c r="L44" s="431">
        <f t="shared" si="5"/>
        <v>60567000</v>
      </c>
      <c r="M44" s="432"/>
      <c r="N44" s="92">
        <v>2000000</v>
      </c>
      <c r="O44" s="92">
        <v>400000</v>
      </c>
      <c r="P44" s="92">
        <v>2300000</v>
      </c>
      <c r="Q44" s="92">
        <v>300000</v>
      </c>
      <c r="R44" s="92"/>
      <c r="S44" s="92">
        <v>4000000</v>
      </c>
      <c r="T44" s="92">
        <v>13150000</v>
      </c>
      <c r="U44" s="92">
        <v>11900000</v>
      </c>
      <c r="V44" s="92">
        <v>250000</v>
      </c>
      <c r="W44" s="92">
        <v>167000</v>
      </c>
      <c r="X44" s="92">
        <v>100000</v>
      </c>
      <c r="Y44" s="92">
        <v>20000000</v>
      </c>
      <c r="Z44" s="92">
        <v>6000000</v>
      </c>
      <c r="AA44" s="92"/>
      <c r="AB44" s="92"/>
      <c r="AC44" s="92"/>
      <c r="AD44" s="92"/>
      <c r="AE44" s="92"/>
    </row>
    <row r="45" spans="1:31" x14ac:dyDescent="0.2">
      <c r="A45" s="106"/>
      <c r="B45" s="427" t="s">
        <v>241</v>
      </c>
      <c r="C45" s="427"/>
      <c r="D45" s="427"/>
      <c r="E45" s="427"/>
      <c r="F45" s="427"/>
      <c r="G45" s="427"/>
      <c r="H45" s="427"/>
      <c r="I45" s="427"/>
      <c r="J45" s="427"/>
      <c r="K45" s="427"/>
      <c r="L45" s="428">
        <f>SUM(L38:M44)</f>
        <v>112367000</v>
      </c>
      <c r="M45" s="429"/>
      <c r="N45" s="107">
        <f>SUM(N38:N44)</f>
        <v>2510000</v>
      </c>
      <c r="O45" s="107">
        <f t="shared" ref="O45:AC45" si="6">SUM(O38:O44)</f>
        <v>720000</v>
      </c>
      <c r="P45" s="107">
        <f>SUM(P38:P44)</f>
        <v>15100000</v>
      </c>
      <c r="Q45" s="107">
        <f t="shared" si="6"/>
        <v>700000</v>
      </c>
      <c r="R45" s="107">
        <f t="shared" si="6"/>
        <v>5200000</v>
      </c>
      <c r="S45" s="107">
        <f t="shared" si="6"/>
        <v>4000000</v>
      </c>
      <c r="T45" s="107">
        <f t="shared" si="6"/>
        <v>34100000</v>
      </c>
      <c r="U45" s="107">
        <f t="shared" si="6"/>
        <v>15150000</v>
      </c>
      <c r="V45" s="107">
        <f t="shared" si="6"/>
        <v>470000</v>
      </c>
      <c r="W45" s="107">
        <f t="shared" si="6"/>
        <v>167000</v>
      </c>
      <c r="X45" s="107">
        <f t="shared" si="6"/>
        <v>950000</v>
      </c>
      <c r="Y45" s="107">
        <f t="shared" si="6"/>
        <v>27300000</v>
      </c>
      <c r="Z45" s="107">
        <f t="shared" si="6"/>
        <v>6000000</v>
      </c>
      <c r="AA45" s="107">
        <f t="shared" si="6"/>
        <v>0</v>
      </c>
      <c r="AB45" s="107">
        <f t="shared" si="6"/>
        <v>0</v>
      </c>
      <c r="AC45" s="107">
        <f t="shared" si="6"/>
        <v>0</v>
      </c>
      <c r="AD45" s="107">
        <f>SUM(AD38:AD44)</f>
        <v>0</v>
      </c>
      <c r="AE45" s="107">
        <f>SUM(AE38:AE44)</f>
        <v>0</v>
      </c>
    </row>
    <row r="46" spans="1:31" x14ac:dyDescent="0.2">
      <c r="A46" s="105" t="s">
        <v>242</v>
      </c>
      <c r="B46" s="430" t="s">
        <v>243</v>
      </c>
      <c r="C46" s="430"/>
      <c r="D46" s="430"/>
      <c r="E46" s="430"/>
      <c r="F46" s="430"/>
      <c r="G46" s="430"/>
      <c r="H46" s="430"/>
      <c r="I46" s="430"/>
      <c r="J46" s="430"/>
      <c r="K46" s="430"/>
      <c r="L46" s="431">
        <f>SUM(N46:AC46)</f>
        <v>890000</v>
      </c>
      <c r="M46" s="432"/>
      <c r="N46" s="92">
        <v>500000</v>
      </c>
      <c r="O46" s="92"/>
      <c r="P46" s="92"/>
      <c r="Q46" s="92"/>
      <c r="R46" s="92"/>
      <c r="S46" s="92"/>
      <c r="T46" s="92">
        <v>60000</v>
      </c>
      <c r="U46" s="92">
        <v>130000</v>
      </c>
      <c r="V46" s="92">
        <v>50000</v>
      </c>
      <c r="W46" s="92"/>
      <c r="X46" s="92">
        <v>100000</v>
      </c>
      <c r="Y46" s="92">
        <v>50000</v>
      </c>
      <c r="Z46" s="92"/>
      <c r="AA46" s="92"/>
      <c r="AB46" s="92"/>
      <c r="AC46" s="92"/>
      <c r="AD46" s="92"/>
      <c r="AE46" s="92"/>
    </row>
    <row r="47" spans="1:31" x14ac:dyDescent="0.2">
      <c r="A47" s="105" t="s">
        <v>244</v>
      </c>
      <c r="B47" s="430" t="s">
        <v>245</v>
      </c>
      <c r="C47" s="430"/>
      <c r="D47" s="430"/>
      <c r="E47" s="430"/>
      <c r="F47" s="430"/>
      <c r="G47" s="430"/>
      <c r="H47" s="430"/>
      <c r="I47" s="430"/>
      <c r="J47" s="430"/>
      <c r="K47" s="430"/>
      <c r="L47" s="431">
        <f>SUM(N47:AC47)</f>
        <v>750000</v>
      </c>
      <c r="M47" s="432"/>
      <c r="N47" s="92"/>
      <c r="O47" s="92"/>
      <c r="P47" s="92"/>
      <c r="Q47" s="92"/>
      <c r="R47" s="92"/>
      <c r="S47" s="92"/>
      <c r="T47" s="92"/>
      <c r="U47" s="92">
        <v>500000</v>
      </c>
      <c r="V47" s="92"/>
      <c r="W47" s="92"/>
      <c r="X47" s="92"/>
      <c r="Y47" s="92">
        <v>250000</v>
      </c>
      <c r="Z47" s="92"/>
      <c r="AA47" s="92"/>
      <c r="AB47" s="92"/>
      <c r="AC47" s="92"/>
      <c r="AD47" s="92"/>
      <c r="AE47" s="92"/>
    </row>
    <row r="48" spans="1:31" x14ac:dyDescent="0.2">
      <c r="A48" s="106" t="s">
        <v>246</v>
      </c>
      <c r="B48" s="427" t="s">
        <v>247</v>
      </c>
      <c r="C48" s="427"/>
      <c r="D48" s="427"/>
      <c r="E48" s="427"/>
      <c r="F48" s="427"/>
      <c r="G48" s="427"/>
      <c r="H48" s="427"/>
      <c r="I48" s="427"/>
      <c r="J48" s="427"/>
      <c r="K48" s="427"/>
      <c r="L48" s="428">
        <f>SUM(L46:M47)</f>
        <v>1640000</v>
      </c>
      <c r="M48" s="429"/>
      <c r="N48" s="107">
        <f>SUM(N46:N47)</f>
        <v>500000</v>
      </c>
      <c r="O48" s="107">
        <f t="shared" ref="O48:AC48" si="7">SUM(O46:O47)</f>
        <v>0</v>
      </c>
      <c r="P48" s="107">
        <f>SUM(P46:P47)</f>
        <v>0</v>
      </c>
      <c r="Q48" s="107">
        <f t="shared" si="7"/>
        <v>0</v>
      </c>
      <c r="R48" s="107">
        <f t="shared" si="7"/>
        <v>0</v>
      </c>
      <c r="S48" s="107">
        <f t="shared" si="7"/>
        <v>0</v>
      </c>
      <c r="T48" s="107">
        <f t="shared" si="7"/>
        <v>60000</v>
      </c>
      <c r="U48" s="107">
        <f t="shared" si="7"/>
        <v>630000</v>
      </c>
      <c r="V48" s="107">
        <f t="shared" si="7"/>
        <v>50000</v>
      </c>
      <c r="W48" s="107">
        <f t="shared" si="7"/>
        <v>0</v>
      </c>
      <c r="X48" s="107">
        <f t="shared" si="7"/>
        <v>100000</v>
      </c>
      <c r="Y48" s="107">
        <f t="shared" si="7"/>
        <v>300000</v>
      </c>
      <c r="Z48" s="107">
        <f t="shared" si="7"/>
        <v>0</v>
      </c>
      <c r="AA48" s="107">
        <f t="shared" si="7"/>
        <v>0</v>
      </c>
      <c r="AB48" s="107">
        <f t="shared" si="7"/>
        <v>0</v>
      </c>
      <c r="AC48" s="107">
        <f t="shared" si="7"/>
        <v>0</v>
      </c>
      <c r="AD48" s="107">
        <f>SUM(AD46:AD47)</f>
        <v>0</v>
      </c>
      <c r="AE48" s="107">
        <f>SUM(AE46:AE47)</f>
        <v>0</v>
      </c>
    </row>
    <row r="49" spans="1:31" x14ac:dyDescent="0.2">
      <c r="A49" s="105" t="s">
        <v>248</v>
      </c>
      <c r="B49" s="430" t="s">
        <v>249</v>
      </c>
      <c r="C49" s="430"/>
      <c r="D49" s="430"/>
      <c r="E49" s="430"/>
      <c r="F49" s="430"/>
      <c r="G49" s="430"/>
      <c r="H49" s="430"/>
      <c r="I49" s="430"/>
      <c r="J49" s="430"/>
      <c r="K49" s="430"/>
      <c r="L49" s="431">
        <f>SUM(N49:AC49)</f>
        <v>25966000</v>
      </c>
      <c r="M49" s="432"/>
      <c r="N49" s="92">
        <v>1118000</v>
      </c>
      <c r="O49" s="92">
        <v>211000</v>
      </c>
      <c r="P49" s="92">
        <v>4266000</v>
      </c>
      <c r="Q49" s="92">
        <v>135000</v>
      </c>
      <c r="R49" s="92">
        <v>1404000</v>
      </c>
      <c r="S49" s="92">
        <v>1620000</v>
      </c>
      <c r="T49" s="92">
        <v>6200000</v>
      </c>
      <c r="U49" s="92">
        <v>4360000</v>
      </c>
      <c r="V49" s="92">
        <v>122000</v>
      </c>
      <c r="W49" s="92"/>
      <c r="X49" s="92">
        <v>410000</v>
      </c>
      <c r="Y49" s="92">
        <v>4500000</v>
      </c>
      <c r="Z49" s="92">
        <v>1620000</v>
      </c>
      <c r="AA49" s="92"/>
      <c r="AB49" s="92"/>
      <c r="AC49" s="92"/>
      <c r="AD49" s="92"/>
      <c r="AE49" s="92"/>
    </row>
    <row r="50" spans="1:31" x14ac:dyDescent="0.2">
      <c r="A50" s="105" t="s">
        <v>250</v>
      </c>
      <c r="B50" s="430" t="s">
        <v>251</v>
      </c>
      <c r="C50" s="430"/>
      <c r="D50" s="430"/>
      <c r="E50" s="430"/>
      <c r="F50" s="430"/>
      <c r="G50" s="430"/>
      <c r="H50" s="430"/>
      <c r="I50" s="430"/>
      <c r="J50" s="430"/>
      <c r="K50" s="430"/>
      <c r="L50" s="431">
        <f>SUM(N50:AC50)</f>
        <v>44000000</v>
      </c>
      <c r="M50" s="432"/>
      <c r="N50" s="92"/>
      <c r="O50" s="92"/>
      <c r="P50" s="92">
        <v>3000000</v>
      </c>
      <c r="Q50" s="92"/>
      <c r="R50" s="92"/>
      <c r="S50" s="92"/>
      <c r="T50" s="92">
        <v>16000000</v>
      </c>
      <c r="U50" s="92">
        <v>10000000</v>
      </c>
      <c r="V50" s="92"/>
      <c r="W50" s="92"/>
      <c r="X50" s="92"/>
      <c r="Y50" s="92">
        <v>15000000</v>
      </c>
      <c r="Z50" s="92"/>
      <c r="AA50" s="92"/>
      <c r="AB50" s="92"/>
      <c r="AC50" s="92"/>
      <c r="AD50" s="92"/>
      <c r="AE50" s="92"/>
    </row>
    <row r="51" spans="1:31" x14ac:dyDescent="0.2">
      <c r="A51" s="105" t="s">
        <v>252</v>
      </c>
      <c r="B51" s="430" t="s">
        <v>253</v>
      </c>
      <c r="C51" s="430"/>
      <c r="D51" s="430"/>
      <c r="E51" s="430"/>
      <c r="F51" s="430"/>
      <c r="G51" s="430"/>
      <c r="H51" s="430"/>
      <c r="I51" s="430"/>
      <c r="J51" s="430"/>
      <c r="K51" s="430"/>
      <c r="L51" s="431">
        <f>SUM(N51:AC51)</f>
        <v>100000</v>
      </c>
      <c r="M51" s="432"/>
      <c r="N51" s="92"/>
      <c r="O51" s="92"/>
      <c r="P51" s="92"/>
      <c r="Q51" s="92"/>
      <c r="R51" s="92"/>
      <c r="S51" s="92"/>
      <c r="T51" s="92">
        <v>100000</v>
      </c>
      <c r="U51" s="92"/>
      <c r="V51" s="92"/>
      <c r="W51" s="92"/>
      <c r="X51" s="92"/>
      <c r="Y51" s="92"/>
      <c r="Z51" s="92"/>
      <c r="AA51" s="92"/>
      <c r="AB51" s="92"/>
      <c r="AC51" s="92"/>
      <c r="AD51" s="92"/>
      <c r="AE51" s="92"/>
    </row>
    <row r="52" spans="1:31" x14ac:dyDescent="0.2">
      <c r="A52" s="105" t="s">
        <v>254</v>
      </c>
      <c r="B52" s="430" t="s">
        <v>255</v>
      </c>
      <c r="C52" s="430"/>
      <c r="D52" s="430"/>
      <c r="E52" s="430"/>
      <c r="F52" s="430"/>
      <c r="G52" s="430"/>
      <c r="H52" s="430"/>
      <c r="I52" s="430"/>
      <c r="J52" s="430"/>
      <c r="K52" s="430"/>
      <c r="L52" s="431">
        <f>SUM(N52:AC52)</f>
        <v>0</v>
      </c>
      <c r="M52" s="432"/>
      <c r="N52" s="92"/>
      <c r="O52" s="92"/>
      <c r="P52" s="92"/>
      <c r="Q52" s="92"/>
      <c r="R52" s="92"/>
      <c r="S52" s="92"/>
      <c r="T52" s="92"/>
      <c r="U52" s="92"/>
      <c r="V52" s="92"/>
      <c r="W52" s="92"/>
      <c r="X52" s="92"/>
      <c r="Y52" s="92"/>
      <c r="Z52" s="92"/>
      <c r="AA52" s="92"/>
      <c r="AB52" s="92"/>
      <c r="AC52" s="92"/>
      <c r="AD52" s="92"/>
      <c r="AE52" s="92"/>
    </row>
    <row r="53" spans="1:31" x14ac:dyDescent="0.2">
      <c r="A53" s="105" t="s">
        <v>256</v>
      </c>
      <c r="B53" s="430" t="s">
        <v>257</v>
      </c>
      <c r="C53" s="430"/>
      <c r="D53" s="430"/>
      <c r="E53" s="430"/>
      <c r="F53" s="430"/>
      <c r="G53" s="430"/>
      <c r="H53" s="430"/>
      <c r="I53" s="430"/>
      <c r="J53" s="430"/>
      <c r="K53" s="430"/>
      <c r="L53" s="431">
        <f>SUM(N53:AC53)</f>
        <v>2300000</v>
      </c>
      <c r="M53" s="432"/>
      <c r="N53" s="92"/>
      <c r="O53" s="92"/>
      <c r="P53" s="92"/>
      <c r="Q53" s="92"/>
      <c r="R53" s="92"/>
      <c r="S53" s="92"/>
      <c r="T53" s="92"/>
      <c r="U53" s="92">
        <v>2300000</v>
      </c>
      <c r="V53" s="92"/>
      <c r="W53" s="92"/>
      <c r="X53" s="92"/>
      <c r="Y53" s="92"/>
      <c r="Z53" s="92"/>
      <c r="AA53" s="92"/>
      <c r="AB53" s="92"/>
      <c r="AC53" s="92"/>
      <c r="AD53" s="92"/>
      <c r="AE53" s="92"/>
    </row>
    <row r="54" spans="1:31" x14ac:dyDescent="0.2">
      <c r="A54" s="106" t="s">
        <v>258</v>
      </c>
      <c r="B54" s="427" t="s">
        <v>259</v>
      </c>
      <c r="C54" s="427"/>
      <c r="D54" s="427"/>
      <c r="E54" s="427"/>
      <c r="F54" s="427"/>
      <c r="G54" s="427"/>
      <c r="H54" s="427"/>
      <c r="I54" s="427"/>
      <c r="J54" s="427"/>
      <c r="K54" s="427"/>
      <c r="L54" s="428">
        <f>SUM(L49:M53)</f>
        <v>72366000</v>
      </c>
      <c r="M54" s="429"/>
      <c r="N54" s="107">
        <f>SUM(N49:N53)</f>
        <v>1118000</v>
      </c>
      <c r="O54" s="107">
        <f t="shared" ref="O54:AC54" si="8">SUM(O49:O53)</f>
        <v>211000</v>
      </c>
      <c r="P54" s="107">
        <f>SUM(P49:P53)</f>
        <v>7266000</v>
      </c>
      <c r="Q54" s="107">
        <f t="shared" si="8"/>
        <v>135000</v>
      </c>
      <c r="R54" s="107">
        <f t="shared" si="8"/>
        <v>1404000</v>
      </c>
      <c r="S54" s="107">
        <f t="shared" si="8"/>
        <v>1620000</v>
      </c>
      <c r="T54" s="107">
        <f t="shared" si="8"/>
        <v>22300000</v>
      </c>
      <c r="U54" s="107">
        <f t="shared" si="8"/>
        <v>16660000</v>
      </c>
      <c r="V54" s="107">
        <f t="shared" si="8"/>
        <v>122000</v>
      </c>
      <c r="W54" s="107">
        <f t="shared" si="8"/>
        <v>0</v>
      </c>
      <c r="X54" s="107">
        <f t="shared" si="8"/>
        <v>410000</v>
      </c>
      <c r="Y54" s="107">
        <f t="shared" si="8"/>
        <v>19500000</v>
      </c>
      <c r="Z54" s="107">
        <f t="shared" si="8"/>
        <v>1620000</v>
      </c>
      <c r="AA54" s="107">
        <f t="shared" si="8"/>
        <v>0</v>
      </c>
      <c r="AB54" s="107">
        <f t="shared" si="8"/>
        <v>0</v>
      </c>
      <c r="AC54" s="107">
        <f t="shared" si="8"/>
        <v>0</v>
      </c>
      <c r="AD54" s="107">
        <f>SUM(AD49:AD53)</f>
        <v>0</v>
      </c>
      <c r="AE54" s="107">
        <f>SUM(AE49:AE53)</f>
        <v>0</v>
      </c>
    </row>
    <row r="55" spans="1:31" x14ac:dyDescent="0.2">
      <c r="A55" s="106" t="s">
        <v>260</v>
      </c>
      <c r="B55" s="427" t="s">
        <v>261</v>
      </c>
      <c r="C55" s="427"/>
      <c r="D55" s="427"/>
      <c r="E55" s="427"/>
      <c r="F55" s="427"/>
      <c r="G55" s="427"/>
      <c r="H55" s="427"/>
      <c r="I55" s="427"/>
      <c r="J55" s="427"/>
      <c r="K55" s="427"/>
      <c r="L55" s="428">
        <f>L34+L37+L45+L48+L54</f>
        <v>201043000</v>
      </c>
      <c r="M55" s="429"/>
      <c r="N55" s="107">
        <f>SUM(N34,N37,N45,N48,N54,)</f>
        <v>5358000</v>
      </c>
      <c r="O55" s="107">
        <f t="shared" ref="O55:AC55" si="9">SUM(O34,O37,O45,O48,O54,)</f>
        <v>991000</v>
      </c>
      <c r="P55" s="107">
        <f t="shared" si="9"/>
        <v>23066000</v>
      </c>
      <c r="Q55" s="107">
        <f t="shared" si="9"/>
        <v>985000</v>
      </c>
      <c r="R55" s="107">
        <f t="shared" si="9"/>
        <v>6604000</v>
      </c>
      <c r="S55" s="107">
        <f>SUM(S34,S37,S45,S48,S54,)</f>
        <v>7620000</v>
      </c>
      <c r="T55" s="107">
        <f>SUM(T34,T37,T45,T48,T54,)</f>
        <v>59600000</v>
      </c>
      <c r="U55" s="107">
        <f t="shared" si="9"/>
        <v>37060000</v>
      </c>
      <c r="V55" s="107">
        <f t="shared" si="9"/>
        <v>842000</v>
      </c>
      <c r="W55" s="107">
        <f t="shared" si="9"/>
        <v>167000</v>
      </c>
      <c r="X55" s="107">
        <f>SUM(X34,X37,X45,X48,X54,)</f>
        <v>2030000</v>
      </c>
      <c r="Y55" s="107">
        <f t="shared" si="9"/>
        <v>49100000</v>
      </c>
      <c r="Z55" s="107">
        <f t="shared" si="9"/>
        <v>7620000</v>
      </c>
      <c r="AA55" s="107">
        <f t="shared" si="9"/>
        <v>0</v>
      </c>
      <c r="AB55" s="107">
        <f t="shared" si="9"/>
        <v>0</v>
      </c>
      <c r="AC55" s="107">
        <f t="shared" si="9"/>
        <v>0</v>
      </c>
      <c r="AD55" s="107">
        <f>SUM(AD34,AD37,AD45,AD48,AD54,)</f>
        <v>0</v>
      </c>
      <c r="AE55" s="107">
        <f>SUM(AE34,AE37,AE45,AE48,AE54,)</f>
        <v>0</v>
      </c>
    </row>
    <row r="56" spans="1:31" x14ac:dyDescent="0.2">
      <c r="A56" s="105" t="s">
        <v>262</v>
      </c>
      <c r="B56" s="430" t="s">
        <v>263</v>
      </c>
      <c r="C56" s="430"/>
      <c r="D56" s="430"/>
      <c r="E56" s="430"/>
      <c r="F56" s="430"/>
      <c r="G56" s="430"/>
      <c r="H56" s="430"/>
      <c r="I56" s="430"/>
      <c r="J56" s="430"/>
      <c r="K56" s="430"/>
      <c r="L56" s="431">
        <f>SUM(N56:AC56)</f>
        <v>0</v>
      </c>
      <c r="M56" s="432"/>
      <c r="N56" s="92"/>
      <c r="O56" s="92"/>
      <c r="P56" s="92"/>
      <c r="Q56" s="92"/>
      <c r="R56" s="92"/>
      <c r="S56" s="92"/>
      <c r="T56" s="92"/>
      <c r="U56" s="92"/>
      <c r="V56" s="92"/>
      <c r="W56" s="92"/>
      <c r="X56" s="92"/>
      <c r="Y56" s="92"/>
      <c r="Z56" s="92"/>
      <c r="AA56" s="92"/>
      <c r="AB56" s="92"/>
      <c r="AC56" s="92"/>
      <c r="AD56" s="92"/>
      <c r="AE56" s="92"/>
    </row>
    <row r="57" spans="1:31" x14ac:dyDescent="0.2">
      <c r="A57" s="105" t="s">
        <v>264</v>
      </c>
      <c r="B57" s="430" t="s">
        <v>265</v>
      </c>
      <c r="C57" s="430"/>
      <c r="D57" s="430"/>
      <c r="E57" s="430"/>
      <c r="F57" s="430"/>
      <c r="G57" s="430"/>
      <c r="H57" s="430"/>
      <c r="I57" s="430"/>
      <c r="J57" s="430"/>
      <c r="K57" s="430"/>
      <c r="L57" s="431">
        <f t="shared" ref="L57:L63" si="10">SUM(N57:AC57)</f>
        <v>0</v>
      </c>
      <c r="M57" s="432"/>
      <c r="N57" s="92"/>
      <c r="O57" s="92"/>
      <c r="P57" s="92"/>
      <c r="Q57" s="92"/>
      <c r="R57" s="92"/>
      <c r="S57" s="92"/>
      <c r="T57" s="92"/>
      <c r="U57" s="92"/>
      <c r="V57" s="92"/>
      <c r="W57" s="92"/>
      <c r="X57" s="92"/>
      <c r="Y57" s="92"/>
      <c r="Z57" s="92"/>
      <c r="AA57" s="92"/>
      <c r="AB57" s="92"/>
      <c r="AC57" s="92"/>
      <c r="AD57" s="92"/>
      <c r="AE57" s="92"/>
    </row>
    <row r="58" spans="1:31" x14ac:dyDescent="0.2">
      <c r="A58" s="105" t="s">
        <v>266</v>
      </c>
      <c r="B58" s="430" t="s">
        <v>267</v>
      </c>
      <c r="C58" s="430"/>
      <c r="D58" s="430"/>
      <c r="E58" s="430"/>
      <c r="F58" s="430"/>
      <c r="G58" s="430"/>
      <c r="H58" s="430"/>
      <c r="I58" s="430"/>
      <c r="J58" s="430"/>
      <c r="K58" s="430"/>
      <c r="L58" s="431">
        <f t="shared" si="10"/>
        <v>0</v>
      </c>
      <c r="M58" s="432"/>
      <c r="N58" s="92"/>
      <c r="O58" s="92"/>
      <c r="P58" s="92"/>
      <c r="Q58" s="92"/>
      <c r="R58" s="92"/>
      <c r="S58" s="92"/>
      <c r="T58" s="92"/>
      <c r="U58" s="92"/>
      <c r="V58" s="92"/>
      <c r="W58" s="92"/>
      <c r="X58" s="92"/>
      <c r="Y58" s="92"/>
      <c r="Z58" s="92"/>
      <c r="AA58" s="92"/>
      <c r="AB58" s="92"/>
      <c r="AC58" s="92"/>
      <c r="AD58" s="92"/>
      <c r="AE58" s="92"/>
    </row>
    <row r="59" spans="1:31" x14ac:dyDescent="0.2">
      <c r="A59" s="105" t="s">
        <v>268</v>
      </c>
      <c r="B59" s="430" t="s">
        <v>269</v>
      </c>
      <c r="C59" s="430"/>
      <c r="D59" s="430"/>
      <c r="E59" s="430"/>
      <c r="F59" s="430"/>
      <c r="G59" s="430"/>
      <c r="H59" s="430"/>
      <c r="I59" s="430"/>
      <c r="J59" s="430"/>
      <c r="K59" s="430"/>
      <c r="L59" s="431">
        <f t="shared" si="10"/>
        <v>0</v>
      </c>
      <c r="M59" s="432"/>
      <c r="N59" s="92"/>
      <c r="O59" s="92"/>
      <c r="P59" s="92"/>
      <c r="Q59" s="92"/>
      <c r="R59" s="92"/>
      <c r="S59" s="92"/>
      <c r="T59" s="92"/>
      <c r="U59" s="92"/>
      <c r="V59" s="92"/>
      <c r="W59" s="92"/>
      <c r="X59" s="92"/>
      <c r="Y59" s="92"/>
      <c r="Z59" s="92"/>
      <c r="AA59" s="92"/>
      <c r="AB59" s="92"/>
      <c r="AC59" s="92"/>
      <c r="AD59" s="92"/>
      <c r="AE59" s="92"/>
    </row>
    <row r="60" spans="1:31" x14ac:dyDescent="0.2">
      <c r="A60" s="105" t="s">
        <v>270</v>
      </c>
      <c r="B60" s="430" t="s">
        <v>271</v>
      </c>
      <c r="C60" s="430"/>
      <c r="D60" s="430"/>
      <c r="E60" s="430"/>
      <c r="F60" s="430"/>
      <c r="G60" s="430"/>
      <c r="H60" s="430"/>
      <c r="I60" s="430"/>
      <c r="J60" s="430"/>
      <c r="K60" s="430"/>
      <c r="L60" s="431">
        <f t="shared" si="10"/>
        <v>0</v>
      </c>
      <c r="M60" s="432"/>
      <c r="N60" s="92"/>
      <c r="O60" s="92"/>
      <c r="P60" s="92"/>
      <c r="Q60" s="92"/>
      <c r="R60" s="92"/>
      <c r="S60" s="92"/>
      <c r="T60" s="92"/>
      <c r="U60" s="92"/>
      <c r="V60" s="92"/>
      <c r="W60" s="92"/>
      <c r="X60" s="92"/>
      <c r="Y60" s="92"/>
      <c r="Z60" s="92"/>
      <c r="AA60" s="92"/>
      <c r="AB60" s="92"/>
      <c r="AC60" s="92"/>
      <c r="AD60" s="92"/>
      <c r="AE60" s="92"/>
    </row>
    <row r="61" spans="1:31" x14ac:dyDescent="0.2">
      <c r="A61" s="105" t="s">
        <v>272</v>
      </c>
      <c r="B61" s="430" t="s">
        <v>273</v>
      </c>
      <c r="C61" s="430"/>
      <c r="D61" s="430"/>
      <c r="E61" s="430"/>
      <c r="F61" s="430"/>
      <c r="G61" s="430"/>
      <c r="H61" s="430"/>
      <c r="I61" s="430"/>
      <c r="J61" s="430"/>
      <c r="K61" s="430"/>
      <c r="L61" s="431">
        <f t="shared" si="10"/>
        <v>0</v>
      </c>
      <c r="M61" s="432"/>
      <c r="N61" s="92"/>
      <c r="O61" s="92"/>
      <c r="P61" s="92"/>
      <c r="Q61" s="92"/>
      <c r="R61" s="92"/>
      <c r="S61" s="92"/>
      <c r="T61" s="92"/>
      <c r="U61" s="92"/>
      <c r="V61" s="92"/>
      <c r="W61" s="92"/>
      <c r="X61" s="92"/>
      <c r="Y61" s="92"/>
      <c r="Z61" s="92"/>
      <c r="AA61" s="92"/>
      <c r="AB61" s="92"/>
      <c r="AC61" s="92"/>
      <c r="AD61" s="92"/>
      <c r="AE61" s="92"/>
    </row>
    <row r="62" spans="1:31" x14ac:dyDescent="0.2">
      <c r="A62" s="105" t="s">
        <v>274</v>
      </c>
      <c r="B62" s="430" t="s">
        <v>275</v>
      </c>
      <c r="C62" s="430"/>
      <c r="D62" s="430"/>
      <c r="E62" s="430"/>
      <c r="F62" s="430"/>
      <c r="G62" s="430"/>
      <c r="H62" s="430"/>
      <c r="I62" s="430"/>
      <c r="J62" s="430"/>
      <c r="K62" s="430"/>
      <c r="L62" s="431">
        <f t="shared" si="10"/>
        <v>0</v>
      </c>
      <c r="M62" s="432"/>
      <c r="N62" s="92"/>
      <c r="O62" s="92"/>
      <c r="P62" s="92"/>
      <c r="Q62" s="92"/>
      <c r="R62" s="92"/>
      <c r="S62" s="92"/>
      <c r="T62" s="92"/>
      <c r="U62" s="92"/>
      <c r="V62" s="92"/>
      <c r="W62" s="92"/>
      <c r="X62" s="92"/>
      <c r="Y62" s="92"/>
      <c r="Z62" s="92"/>
      <c r="AA62" s="92"/>
      <c r="AB62" s="92"/>
      <c r="AC62" s="92"/>
      <c r="AD62" s="92"/>
      <c r="AE62" s="92"/>
    </row>
    <row r="63" spans="1:31" x14ac:dyDescent="0.2">
      <c r="A63" s="105" t="s">
        <v>276</v>
      </c>
      <c r="B63" s="430" t="s">
        <v>277</v>
      </c>
      <c r="C63" s="430"/>
      <c r="D63" s="430"/>
      <c r="E63" s="430"/>
      <c r="F63" s="430"/>
      <c r="G63" s="430"/>
      <c r="H63" s="430"/>
      <c r="I63" s="430"/>
      <c r="J63" s="430"/>
      <c r="K63" s="430"/>
      <c r="L63" s="431">
        <f t="shared" si="10"/>
        <v>5087800</v>
      </c>
      <c r="M63" s="432"/>
      <c r="N63" s="92"/>
      <c r="O63" s="92"/>
      <c r="P63" s="92"/>
      <c r="Q63" s="92"/>
      <c r="R63" s="92"/>
      <c r="S63" s="92"/>
      <c r="T63" s="92"/>
      <c r="U63" s="92"/>
      <c r="V63" s="92"/>
      <c r="W63" s="92"/>
      <c r="X63" s="92"/>
      <c r="Y63" s="92"/>
      <c r="Z63" s="92"/>
      <c r="AA63" s="92"/>
      <c r="AB63" s="92">
        <v>5087800</v>
      </c>
      <c r="AC63" s="92"/>
      <c r="AD63" s="92"/>
      <c r="AE63" s="92"/>
    </row>
    <row r="64" spans="1:31" x14ac:dyDescent="0.2">
      <c r="A64" s="106" t="s">
        <v>278</v>
      </c>
      <c r="B64" s="427" t="s">
        <v>279</v>
      </c>
      <c r="C64" s="427"/>
      <c r="D64" s="427"/>
      <c r="E64" s="427"/>
      <c r="F64" s="427"/>
      <c r="G64" s="427"/>
      <c r="H64" s="427"/>
      <c r="I64" s="427"/>
      <c r="J64" s="427"/>
      <c r="K64" s="427"/>
      <c r="L64" s="428">
        <f>SUM(L56:M63)</f>
        <v>5087800</v>
      </c>
      <c r="M64" s="429"/>
      <c r="N64" s="107">
        <f>SUM(N56:N63)</f>
        <v>0</v>
      </c>
      <c r="O64" s="107">
        <f t="shared" ref="O64:AC64" si="11">SUM(O56:O63)</f>
        <v>0</v>
      </c>
      <c r="P64" s="107">
        <v>0</v>
      </c>
      <c r="Q64" s="107">
        <f t="shared" si="11"/>
        <v>0</v>
      </c>
      <c r="R64" s="107">
        <f t="shared" si="11"/>
        <v>0</v>
      </c>
      <c r="S64" s="107">
        <f t="shared" si="11"/>
        <v>0</v>
      </c>
      <c r="T64" s="107">
        <f t="shared" si="11"/>
        <v>0</v>
      </c>
      <c r="U64" s="107">
        <f t="shared" si="11"/>
        <v>0</v>
      </c>
      <c r="V64" s="107">
        <f t="shared" si="11"/>
        <v>0</v>
      </c>
      <c r="W64" s="107">
        <f t="shared" si="11"/>
        <v>0</v>
      </c>
      <c r="X64" s="107">
        <f t="shared" si="11"/>
        <v>0</v>
      </c>
      <c r="Y64" s="107">
        <f t="shared" si="11"/>
        <v>0</v>
      </c>
      <c r="Z64" s="107">
        <f t="shared" si="11"/>
        <v>0</v>
      </c>
      <c r="AA64" s="107">
        <f t="shared" si="11"/>
        <v>0</v>
      </c>
      <c r="AB64" s="107">
        <f t="shared" si="11"/>
        <v>5087800</v>
      </c>
      <c r="AC64" s="107">
        <f t="shared" si="11"/>
        <v>0</v>
      </c>
      <c r="AD64" s="107">
        <f>SUM(AD56:AD63)</f>
        <v>0</v>
      </c>
      <c r="AE64" s="107">
        <f>SUM(AE56:AE63)</f>
        <v>0</v>
      </c>
    </row>
    <row r="65" spans="1:31" x14ac:dyDescent="0.2">
      <c r="A65" s="105" t="s">
        <v>280</v>
      </c>
      <c r="B65" s="430" t="s">
        <v>281</v>
      </c>
      <c r="C65" s="430"/>
      <c r="D65" s="430"/>
      <c r="E65" s="430"/>
      <c r="F65" s="430"/>
      <c r="G65" s="430"/>
      <c r="H65" s="430"/>
      <c r="I65" s="430"/>
      <c r="J65" s="430"/>
      <c r="K65" s="430"/>
      <c r="L65" s="431">
        <f>SUM(N65:AC65)</f>
        <v>0</v>
      </c>
      <c r="M65" s="432"/>
      <c r="N65" s="92"/>
      <c r="O65" s="92"/>
      <c r="P65" s="92"/>
      <c r="Q65" s="92"/>
      <c r="R65" s="92"/>
      <c r="S65" s="92"/>
      <c r="T65" s="92"/>
      <c r="U65" s="92"/>
      <c r="V65" s="92"/>
      <c r="W65" s="92"/>
      <c r="X65" s="92"/>
      <c r="Y65" s="92"/>
      <c r="Z65" s="92"/>
      <c r="AA65" s="92"/>
      <c r="AB65" s="92"/>
      <c r="AC65" s="92"/>
      <c r="AD65" s="92"/>
      <c r="AE65" s="92"/>
    </row>
    <row r="66" spans="1:31" x14ac:dyDescent="0.2">
      <c r="A66" s="105" t="s">
        <v>282</v>
      </c>
      <c r="B66" s="430" t="s">
        <v>283</v>
      </c>
      <c r="C66" s="430"/>
      <c r="D66" s="430"/>
      <c r="E66" s="430"/>
      <c r="F66" s="430"/>
      <c r="G66" s="430"/>
      <c r="H66" s="430"/>
      <c r="I66" s="430"/>
      <c r="J66" s="430"/>
      <c r="K66" s="430"/>
      <c r="L66" s="431">
        <f t="shared" ref="L66:L75" si="12">SUM(N66:AC66)</f>
        <v>0</v>
      </c>
      <c r="M66" s="432"/>
      <c r="N66" s="92"/>
      <c r="O66" s="92"/>
      <c r="P66" s="92"/>
      <c r="Q66" s="92"/>
      <c r="R66" s="92"/>
      <c r="S66" s="92"/>
      <c r="T66" s="92"/>
      <c r="U66" s="92"/>
      <c r="V66" s="92"/>
      <c r="W66" s="92"/>
      <c r="X66" s="92"/>
      <c r="Y66" s="92"/>
      <c r="Z66" s="92"/>
      <c r="AA66" s="92"/>
      <c r="AB66" s="92"/>
      <c r="AC66" s="92"/>
      <c r="AD66" s="92"/>
      <c r="AE66" s="92"/>
    </row>
    <row r="67" spans="1:31" x14ac:dyDescent="0.2">
      <c r="A67" s="105" t="s">
        <v>284</v>
      </c>
      <c r="B67" s="430" t="s">
        <v>285</v>
      </c>
      <c r="C67" s="430"/>
      <c r="D67" s="430"/>
      <c r="E67" s="430"/>
      <c r="F67" s="430"/>
      <c r="G67" s="430"/>
      <c r="H67" s="430"/>
      <c r="I67" s="430"/>
      <c r="J67" s="430"/>
      <c r="K67" s="430"/>
      <c r="L67" s="431">
        <f t="shared" si="12"/>
        <v>0</v>
      </c>
      <c r="M67" s="432"/>
      <c r="N67" s="92"/>
      <c r="O67" s="92"/>
      <c r="P67" s="92"/>
      <c r="Q67" s="92"/>
      <c r="R67" s="92"/>
      <c r="S67" s="92"/>
      <c r="T67" s="92"/>
      <c r="U67" s="92"/>
      <c r="V67" s="92"/>
      <c r="W67" s="92"/>
      <c r="X67" s="92"/>
      <c r="Y67" s="92"/>
      <c r="Z67" s="92"/>
      <c r="AA67" s="92"/>
      <c r="AB67" s="92"/>
      <c r="AC67" s="92"/>
      <c r="AD67" s="92"/>
      <c r="AE67" s="92"/>
    </row>
    <row r="68" spans="1:31" x14ac:dyDescent="0.2">
      <c r="A68" s="105" t="s">
        <v>286</v>
      </c>
      <c r="B68" s="430" t="s">
        <v>287</v>
      </c>
      <c r="C68" s="430"/>
      <c r="D68" s="430"/>
      <c r="E68" s="430"/>
      <c r="F68" s="430"/>
      <c r="G68" s="430"/>
      <c r="H68" s="430"/>
      <c r="I68" s="430"/>
      <c r="J68" s="430"/>
      <c r="K68" s="430"/>
      <c r="L68" s="431">
        <f t="shared" si="12"/>
        <v>0</v>
      </c>
      <c r="M68" s="432"/>
      <c r="N68" s="92"/>
      <c r="O68" s="92"/>
      <c r="P68" s="92"/>
      <c r="Q68" s="92"/>
      <c r="R68" s="92"/>
      <c r="S68" s="92"/>
      <c r="T68" s="92"/>
      <c r="U68" s="92"/>
      <c r="V68" s="92"/>
      <c r="W68" s="92"/>
      <c r="X68" s="92"/>
      <c r="Y68" s="92"/>
      <c r="Z68" s="92"/>
      <c r="AA68" s="92"/>
      <c r="AB68" s="92"/>
      <c r="AC68" s="92"/>
      <c r="AD68" s="92"/>
      <c r="AE68" s="92"/>
    </row>
    <row r="69" spans="1:31" x14ac:dyDescent="0.2">
      <c r="A69" s="105" t="s">
        <v>288</v>
      </c>
      <c r="B69" s="430" t="s">
        <v>289</v>
      </c>
      <c r="C69" s="430"/>
      <c r="D69" s="430"/>
      <c r="E69" s="430"/>
      <c r="F69" s="430"/>
      <c r="G69" s="430"/>
      <c r="H69" s="430"/>
      <c r="I69" s="430"/>
      <c r="J69" s="430"/>
      <c r="K69" s="430"/>
      <c r="L69" s="431">
        <f t="shared" si="12"/>
        <v>0</v>
      </c>
      <c r="M69" s="432"/>
      <c r="N69" s="92"/>
      <c r="O69" s="92"/>
      <c r="P69" s="92"/>
      <c r="Q69" s="92"/>
      <c r="R69" s="92"/>
      <c r="S69" s="92"/>
      <c r="T69" s="92"/>
      <c r="U69" s="92"/>
      <c r="V69" s="92"/>
      <c r="W69" s="92"/>
      <c r="X69" s="92"/>
      <c r="Y69" s="92"/>
      <c r="Z69" s="92"/>
      <c r="AA69" s="92"/>
      <c r="AB69" s="92"/>
      <c r="AC69" s="92"/>
      <c r="AD69" s="92"/>
      <c r="AE69" s="92"/>
    </row>
    <row r="70" spans="1:31" x14ac:dyDescent="0.2">
      <c r="A70" s="105" t="s">
        <v>290</v>
      </c>
      <c r="B70" s="430" t="s">
        <v>291</v>
      </c>
      <c r="C70" s="430"/>
      <c r="D70" s="430"/>
      <c r="E70" s="430"/>
      <c r="F70" s="430"/>
      <c r="G70" s="430"/>
      <c r="H70" s="430"/>
      <c r="I70" s="430"/>
      <c r="J70" s="430"/>
      <c r="K70" s="430"/>
      <c r="L70" s="431">
        <f t="shared" si="12"/>
        <v>2390000</v>
      </c>
      <c r="M70" s="432"/>
      <c r="N70" s="92"/>
      <c r="O70" s="92"/>
      <c r="P70" s="92"/>
      <c r="Q70" s="92"/>
      <c r="R70" s="92"/>
      <c r="S70" s="92"/>
      <c r="T70" s="92"/>
      <c r="U70" s="92"/>
      <c r="V70" s="92"/>
      <c r="W70" s="92"/>
      <c r="X70" s="92"/>
      <c r="Y70" s="92"/>
      <c r="Z70" s="92"/>
      <c r="AA70" s="92"/>
      <c r="AB70" s="92"/>
      <c r="AC70" s="92">
        <v>2390000</v>
      </c>
      <c r="AD70" s="92"/>
      <c r="AE70" s="92"/>
    </row>
    <row r="71" spans="1:31" x14ac:dyDescent="0.2">
      <c r="A71" s="105" t="s">
        <v>292</v>
      </c>
      <c r="B71" s="430" t="s">
        <v>293</v>
      </c>
      <c r="C71" s="430"/>
      <c r="D71" s="430"/>
      <c r="E71" s="430"/>
      <c r="F71" s="430"/>
      <c r="G71" s="430"/>
      <c r="H71" s="430"/>
      <c r="I71" s="430"/>
      <c r="J71" s="430"/>
      <c r="K71" s="430"/>
      <c r="L71" s="431">
        <f t="shared" si="12"/>
        <v>0</v>
      </c>
      <c r="M71" s="432"/>
      <c r="N71" s="92"/>
      <c r="O71" s="92"/>
      <c r="P71" s="92"/>
      <c r="Q71" s="92"/>
      <c r="R71" s="92"/>
      <c r="S71" s="92"/>
      <c r="T71" s="92"/>
      <c r="U71" s="92"/>
      <c r="V71" s="92"/>
      <c r="W71" s="92"/>
      <c r="X71" s="92"/>
      <c r="Y71" s="92"/>
      <c r="Z71" s="92"/>
      <c r="AA71" s="92"/>
      <c r="AB71" s="92"/>
      <c r="AC71" s="92"/>
      <c r="AD71" s="92"/>
      <c r="AE71" s="92"/>
    </row>
    <row r="72" spans="1:31" x14ac:dyDescent="0.2">
      <c r="A72" s="105" t="s">
        <v>294</v>
      </c>
      <c r="B72" s="430" t="s">
        <v>295</v>
      </c>
      <c r="C72" s="430"/>
      <c r="D72" s="430"/>
      <c r="E72" s="430"/>
      <c r="F72" s="430"/>
      <c r="G72" s="430"/>
      <c r="H72" s="430"/>
      <c r="I72" s="430"/>
      <c r="J72" s="430"/>
      <c r="K72" s="430"/>
      <c r="L72" s="431">
        <f t="shared" si="12"/>
        <v>0</v>
      </c>
      <c r="M72" s="432"/>
      <c r="N72" s="92"/>
      <c r="O72" s="92"/>
      <c r="P72" s="92"/>
      <c r="Q72" s="92"/>
      <c r="R72" s="92"/>
      <c r="S72" s="92"/>
      <c r="T72" s="92"/>
      <c r="U72" s="92"/>
      <c r="V72" s="92"/>
      <c r="W72" s="92"/>
      <c r="X72" s="92"/>
      <c r="Y72" s="92"/>
      <c r="Z72" s="92"/>
      <c r="AA72" s="92"/>
      <c r="AB72" s="92"/>
      <c r="AC72" s="92"/>
      <c r="AD72" s="92"/>
      <c r="AE72" s="92"/>
    </row>
    <row r="73" spans="1:31" x14ac:dyDescent="0.2">
      <c r="A73" s="105" t="s">
        <v>296</v>
      </c>
      <c r="B73" s="430" t="s">
        <v>297</v>
      </c>
      <c r="C73" s="430"/>
      <c r="D73" s="430"/>
      <c r="E73" s="430"/>
      <c r="F73" s="430"/>
      <c r="G73" s="430"/>
      <c r="H73" s="430"/>
      <c r="I73" s="430"/>
      <c r="J73" s="430"/>
      <c r="K73" s="430"/>
      <c r="L73" s="431">
        <f t="shared" si="12"/>
        <v>0</v>
      </c>
      <c r="M73" s="432"/>
      <c r="N73" s="92"/>
      <c r="O73" s="92"/>
      <c r="P73" s="92"/>
      <c r="Q73" s="92"/>
      <c r="R73" s="92"/>
      <c r="S73" s="92"/>
      <c r="T73" s="92"/>
      <c r="U73" s="92"/>
      <c r="V73" s="92"/>
      <c r="W73" s="92"/>
      <c r="X73" s="92"/>
      <c r="Y73" s="92"/>
      <c r="Z73" s="92"/>
      <c r="AA73" s="92"/>
      <c r="AB73" s="92"/>
      <c r="AC73" s="92"/>
      <c r="AD73" s="92"/>
      <c r="AE73" s="92"/>
    </row>
    <row r="74" spans="1:31" x14ac:dyDescent="0.2">
      <c r="A74" s="105" t="s">
        <v>298</v>
      </c>
      <c r="B74" s="430" t="s">
        <v>417</v>
      </c>
      <c r="C74" s="430"/>
      <c r="D74" s="430"/>
      <c r="E74" s="430"/>
      <c r="F74" s="430"/>
      <c r="G74" s="430"/>
      <c r="H74" s="430"/>
      <c r="I74" s="430"/>
      <c r="J74" s="430"/>
      <c r="K74" s="430"/>
      <c r="L74" s="431">
        <f t="shared" si="12"/>
        <v>157957680</v>
      </c>
      <c r="M74" s="432"/>
      <c r="N74" s="92"/>
      <c r="O74" s="127">
        <v>153119587</v>
      </c>
      <c r="P74" s="92"/>
      <c r="Q74" s="92"/>
      <c r="R74" s="92"/>
      <c r="S74" s="92"/>
      <c r="T74" s="92"/>
      <c r="U74" s="92"/>
      <c r="V74" s="92"/>
      <c r="W74" s="92"/>
      <c r="X74" s="92"/>
      <c r="Y74" s="92"/>
      <c r="Z74" s="92"/>
      <c r="AA74" s="92"/>
      <c r="AB74" s="92"/>
      <c r="AC74" s="92">
        <v>4838093</v>
      </c>
      <c r="AD74" s="92"/>
      <c r="AE74" s="92"/>
    </row>
    <row r="75" spans="1:31" x14ac:dyDescent="0.2">
      <c r="A75" s="105" t="s">
        <v>299</v>
      </c>
      <c r="B75" s="430" t="s">
        <v>300</v>
      </c>
      <c r="C75" s="430"/>
      <c r="D75" s="430"/>
      <c r="E75" s="430"/>
      <c r="F75" s="430"/>
      <c r="G75" s="430"/>
      <c r="H75" s="430"/>
      <c r="I75" s="430"/>
      <c r="J75" s="430"/>
      <c r="K75" s="430"/>
      <c r="L75" s="431">
        <f t="shared" si="12"/>
        <v>2680000</v>
      </c>
      <c r="M75" s="432"/>
      <c r="N75" s="92"/>
      <c r="O75" s="92"/>
      <c r="P75" s="92"/>
      <c r="Q75" s="92"/>
      <c r="R75" s="92"/>
      <c r="S75" s="92"/>
      <c r="T75" s="92"/>
      <c r="U75" s="92">
        <v>2680000</v>
      </c>
      <c r="V75" s="92"/>
      <c r="W75" s="92"/>
      <c r="X75" s="92"/>
      <c r="Y75" s="92"/>
      <c r="Z75" s="92"/>
      <c r="AA75" s="92"/>
      <c r="AB75" s="92"/>
      <c r="AC75" s="92"/>
      <c r="AD75" s="92"/>
      <c r="AE75" s="92"/>
    </row>
    <row r="76" spans="1:31" x14ac:dyDescent="0.2">
      <c r="A76" s="105" t="s">
        <v>301</v>
      </c>
      <c r="B76" s="430" t="s">
        <v>302</v>
      </c>
      <c r="C76" s="430"/>
      <c r="D76" s="430"/>
      <c r="E76" s="430"/>
      <c r="F76" s="430"/>
      <c r="G76" s="430"/>
      <c r="H76" s="430"/>
      <c r="I76" s="430"/>
      <c r="J76" s="430"/>
      <c r="K76" s="430"/>
      <c r="L76" s="431">
        <f>SUM(N76:AC76)</f>
        <v>59082815</v>
      </c>
      <c r="M76" s="432"/>
      <c r="N76" s="92">
        <v>59082815</v>
      </c>
      <c r="O76" s="92"/>
      <c r="P76" s="92"/>
      <c r="Q76" s="92"/>
      <c r="R76" s="92"/>
      <c r="S76" s="92"/>
      <c r="T76" s="92"/>
      <c r="U76" s="92"/>
      <c r="V76" s="92"/>
      <c r="W76" s="92"/>
      <c r="X76" s="92"/>
      <c r="Y76" s="92"/>
      <c r="Z76" s="92"/>
      <c r="AA76" s="92"/>
      <c r="AB76" s="92"/>
      <c r="AC76" s="92"/>
      <c r="AD76" s="92"/>
      <c r="AE76" s="92"/>
    </row>
    <row r="77" spans="1:31" x14ac:dyDescent="0.2">
      <c r="A77" s="106" t="s">
        <v>303</v>
      </c>
      <c r="B77" s="427" t="s">
        <v>304</v>
      </c>
      <c r="C77" s="427"/>
      <c r="D77" s="427"/>
      <c r="E77" s="427"/>
      <c r="F77" s="427"/>
      <c r="G77" s="427"/>
      <c r="H77" s="427"/>
      <c r="I77" s="427"/>
      <c r="J77" s="427"/>
      <c r="K77" s="427"/>
      <c r="L77" s="428">
        <f>SUM(L69:M76)</f>
        <v>222110495</v>
      </c>
      <c r="M77" s="429"/>
      <c r="N77" s="107">
        <f>SUM(N65:N76)</f>
        <v>59082815</v>
      </c>
      <c r="O77" s="107">
        <f t="shared" ref="O77:AC77" si="13">SUM(O65:O76)</f>
        <v>153119587</v>
      </c>
      <c r="P77" s="107">
        <f>SUM(P65:P76)</f>
        <v>0</v>
      </c>
      <c r="Q77" s="107">
        <f t="shared" si="13"/>
        <v>0</v>
      </c>
      <c r="R77" s="107">
        <f t="shared" si="13"/>
        <v>0</v>
      </c>
      <c r="S77" s="107">
        <f t="shared" si="13"/>
        <v>0</v>
      </c>
      <c r="T77" s="107">
        <f t="shared" si="13"/>
        <v>0</v>
      </c>
      <c r="U77" s="107">
        <f t="shared" si="13"/>
        <v>2680000</v>
      </c>
      <c r="V77" s="107">
        <f t="shared" si="13"/>
        <v>0</v>
      </c>
      <c r="W77" s="107">
        <f t="shared" si="13"/>
        <v>0</v>
      </c>
      <c r="X77" s="107">
        <f t="shared" si="13"/>
        <v>0</v>
      </c>
      <c r="Y77" s="107">
        <f t="shared" si="13"/>
        <v>0</v>
      </c>
      <c r="Z77" s="107">
        <f t="shared" si="13"/>
        <v>0</v>
      </c>
      <c r="AA77" s="107">
        <f t="shared" si="13"/>
        <v>0</v>
      </c>
      <c r="AB77" s="107">
        <f t="shared" si="13"/>
        <v>0</v>
      </c>
      <c r="AC77" s="107">
        <f t="shared" si="13"/>
        <v>7228093</v>
      </c>
      <c r="AD77" s="107">
        <f>SUM(AD65:AD76)</f>
        <v>0</v>
      </c>
      <c r="AE77" s="107">
        <f>SUM(AE65:AE76)</f>
        <v>0</v>
      </c>
    </row>
    <row r="78" spans="1:31" x14ac:dyDescent="0.2">
      <c r="A78" s="380"/>
      <c r="B78" s="380"/>
      <c r="C78" s="110"/>
      <c r="D78" s="110"/>
      <c r="E78" s="110"/>
      <c r="F78" s="110"/>
      <c r="G78" s="110"/>
      <c r="H78" s="110"/>
      <c r="I78" s="110"/>
      <c r="J78" s="111"/>
      <c r="K78" s="380"/>
      <c r="L78" s="381"/>
      <c r="M78" s="381"/>
      <c r="N78" s="507" t="s">
        <v>141</v>
      </c>
      <c r="O78" s="524" t="s">
        <v>142</v>
      </c>
      <c r="P78" s="510" t="s">
        <v>143</v>
      </c>
      <c r="Q78" s="507" t="s">
        <v>144</v>
      </c>
      <c r="R78" s="507" t="s">
        <v>145</v>
      </c>
      <c r="S78" s="507" t="s">
        <v>146</v>
      </c>
      <c r="T78" s="507" t="s">
        <v>147</v>
      </c>
      <c r="U78" s="507" t="s">
        <v>148</v>
      </c>
      <c r="V78" s="507" t="s">
        <v>149</v>
      </c>
      <c r="W78" s="507" t="s">
        <v>150</v>
      </c>
      <c r="X78" s="507" t="s">
        <v>151</v>
      </c>
      <c r="Y78" s="515" t="s">
        <v>152</v>
      </c>
      <c r="Z78" s="507" t="s">
        <v>153</v>
      </c>
      <c r="AA78" s="507" t="s">
        <v>154</v>
      </c>
      <c r="AB78" s="507"/>
      <c r="AC78" s="507"/>
      <c r="AD78" s="507"/>
      <c r="AE78" s="507"/>
    </row>
    <row r="79" spans="1:31" x14ac:dyDescent="0.2">
      <c r="A79" s="110"/>
      <c r="B79" s="110"/>
      <c r="C79" s="110"/>
      <c r="D79" s="110"/>
      <c r="E79" s="110"/>
      <c r="F79" s="110"/>
      <c r="G79" s="110"/>
      <c r="H79" s="110"/>
      <c r="I79" s="110"/>
      <c r="J79" s="110"/>
      <c r="K79" s="380"/>
      <c r="L79" s="381"/>
      <c r="M79" s="381"/>
      <c r="N79" s="507"/>
      <c r="O79" s="511"/>
      <c r="P79" s="511"/>
      <c r="Q79" s="507"/>
      <c r="R79" s="507"/>
      <c r="S79" s="507"/>
      <c r="T79" s="507"/>
      <c r="U79" s="507"/>
      <c r="V79" s="507"/>
      <c r="W79" s="507"/>
      <c r="X79" s="507"/>
      <c r="Y79" s="507"/>
      <c r="Z79" s="507"/>
      <c r="AA79" s="507"/>
      <c r="AB79" s="507"/>
      <c r="AC79" s="507"/>
      <c r="AD79" s="507"/>
      <c r="AE79" s="507"/>
    </row>
    <row r="80" spans="1:31" x14ac:dyDescent="0.2">
      <c r="A80" s="110"/>
      <c r="B80" s="110"/>
      <c r="C80" s="110"/>
      <c r="D80" s="110"/>
      <c r="E80" s="110"/>
      <c r="F80" s="110"/>
      <c r="G80" s="110"/>
      <c r="H80" s="110"/>
      <c r="I80" s="110"/>
      <c r="J80" s="110"/>
      <c r="K80" s="110"/>
      <c r="L80" s="378"/>
      <c r="M80" s="379"/>
      <c r="N80" s="507"/>
      <c r="O80" s="511"/>
      <c r="P80" s="511"/>
      <c r="Q80" s="507"/>
      <c r="R80" s="507"/>
      <c r="S80" s="507"/>
      <c r="T80" s="507"/>
      <c r="U80" s="507"/>
      <c r="V80" s="507"/>
      <c r="W80" s="507"/>
      <c r="X80" s="507"/>
      <c r="Y80" s="507"/>
      <c r="Z80" s="507"/>
      <c r="AA80" s="507"/>
      <c r="AB80" s="507"/>
      <c r="AC80" s="507"/>
      <c r="AD80" s="507"/>
      <c r="AE80" s="507"/>
    </row>
    <row r="81" spans="1:31" x14ac:dyDescent="0.2">
      <c r="A81" s="110"/>
      <c r="B81" s="110"/>
      <c r="C81" s="110"/>
      <c r="D81" s="110"/>
      <c r="E81" s="110"/>
      <c r="F81" s="110"/>
      <c r="G81" s="110"/>
      <c r="H81" s="110"/>
      <c r="I81" s="110"/>
      <c r="J81" s="110"/>
      <c r="K81" s="110"/>
      <c r="L81" s="378"/>
      <c r="M81" s="379"/>
      <c r="N81" s="507"/>
      <c r="O81" s="511"/>
      <c r="P81" s="511"/>
      <c r="Q81" s="507"/>
      <c r="R81" s="507"/>
      <c r="S81" s="507"/>
      <c r="T81" s="507"/>
      <c r="U81" s="507"/>
      <c r="V81" s="507"/>
      <c r="W81" s="507"/>
      <c r="X81" s="507"/>
      <c r="Y81" s="507"/>
      <c r="Z81" s="507"/>
      <c r="AA81" s="507"/>
      <c r="AB81" s="507"/>
      <c r="AC81" s="507"/>
      <c r="AD81" s="507"/>
      <c r="AE81" s="507"/>
    </row>
    <row r="82" spans="1:31" x14ac:dyDescent="0.2">
      <c r="A82" s="110"/>
      <c r="B82" s="110"/>
      <c r="C82" s="110"/>
      <c r="D82" s="110"/>
      <c r="E82" s="110"/>
      <c r="F82" s="110"/>
      <c r="G82" s="110"/>
      <c r="H82" s="110"/>
      <c r="I82" s="110"/>
      <c r="J82" s="110"/>
      <c r="K82" s="110"/>
      <c r="L82" s="378"/>
      <c r="M82" s="379"/>
      <c r="N82" s="507"/>
      <c r="O82" s="511"/>
      <c r="P82" s="511"/>
      <c r="Q82" s="507"/>
      <c r="R82" s="507"/>
      <c r="S82" s="507"/>
      <c r="T82" s="507"/>
      <c r="U82" s="507"/>
      <c r="V82" s="507"/>
      <c r="W82" s="507"/>
      <c r="X82" s="507"/>
      <c r="Y82" s="507"/>
      <c r="Z82" s="507"/>
      <c r="AA82" s="507"/>
      <c r="AB82" s="507"/>
      <c r="AC82" s="507"/>
      <c r="AD82" s="507"/>
      <c r="AE82" s="507"/>
    </row>
    <row r="83" spans="1:31" x14ac:dyDescent="0.2">
      <c r="A83" s="110"/>
      <c r="B83" s="110"/>
      <c r="C83" s="110"/>
      <c r="D83" s="110"/>
      <c r="E83" s="110"/>
      <c r="F83" s="110"/>
      <c r="G83" s="110"/>
      <c r="H83" s="110"/>
      <c r="I83" s="110"/>
      <c r="J83" s="110"/>
      <c r="K83" s="110"/>
      <c r="L83" s="378"/>
      <c r="M83" s="379"/>
      <c r="N83" s="507"/>
      <c r="O83" s="511"/>
      <c r="P83" s="511"/>
      <c r="Q83" s="507"/>
      <c r="R83" s="507"/>
      <c r="S83" s="507"/>
      <c r="T83" s="507"/>
      <c r="U83" s="507"/>
      <c r="V83" s="507"/>
      <c r="W83" s="507"/>
      <c r="X83" s="507"/>
      <c r="Y83" s="507"/>
      <c r="Z83" s="507"/>
      <c r="AA83" s="507"/>
      <c r="AB83" s="507"/>
      <c r="AC83" s="507"/>
      <c r="AD83" s="507"/>
      <c r="AE83" s="507"/>
    </row>
    <row r="84" spans="1:31" x14ac:dyDescent="0.2">
      <c r="A84" s="111"/>
      <c r="B84" s="111"/>
      <c r="C84" s="111"/>
      <c r="D84" s="111"/>
      <c r="E84" s="111"/>
      <c r="F84" s="111"/>
      <c r="G84" s="111"/>
      <c r="H84" s="111"/>
      <c r="I84" s="111"/>
      <c r="J84" s="111"/>
      <c r="K84" s="111"/>
      <c r="L84" s="376"/>
      <c r="M84" s="377"/>
      <c r="N84" s="507"/>
      <c r="O84" s="512"/>
      <c r="P84" s="512"/>
      <c r="Q84" s="507"/>
      <c r="R84" s="507"/>
      <c r="S84" s="507"/>
      <c r="T84" s="507"/>
      <c r="U84" s="507"/>
      <c r="V84" s="507"/>
      <c r="W84" s="507"/>
      <c r="X84" s="507"/>
      <c r="Y84" s="507"/>
      <c r="Z84" s="507"/>
      <c r="AA84" s="507"/>
      <c r="AB84" s="507"/>
      <c r="AC84" s="507"/>
      <c r="AD84" s="507"/>
      <c r="AE84" s="507"/>
    </row>
    <row r="85" spans="1:31" x14ac:dyDescent="0.2">
      <c r="A85" s="433" t="s">
        <v>155</v>
      </c>
      <c r="B85" s="434"/>
      <c r="C85" s="434"/>
      <c r="D85" s="434"/>
      <c r="E85" s="434"/>
      <c r="F85" s="434"/>
      <c r="G85" s="434"/>
      <c r="H85" s="434"/>
      <c r="I85" s="434"/>
      <c r="J85" s="435"/>
      <c r="K85" s="435"/>
      <c r="L85" s="436"/>
      <c r="M85" s="436"/>
      <c r="N85" s="112"/>
      <c r="O85" s="112"/>
      <c r="P85" s="112"/>
      <c r="Q85" s="112"/>
      <c r="R85" s="112"/>
      <c r="S85" s="112"/>
      <c r="T85" s="112"/>
      <c r="U85" s="112"/>
      <c r="V85" s="112"/>
      <c r="W85" s="112"/>
      <c r="X85" s="112"/>
      <c r="Y85" s="112"/>
      <c r="Z85" s="112"/>
      <c r="AA85" s="112"/>
      <c r="AB85" s="112"/>
      <c r="AC85" s="112"/>
      <c r="AD85" s="112"/>
      <c r="AE85" s="112"/>
    </row>
    <row r="86" spans="1:31" x14ac:dyDescent="0.2">
      <c r="A86" s="113"/>
      <c r="B86" s="437" t="s">
        <v>44</v>
      </c>
      <c r="C86" s="437"/>
      <c r="D86" s="437"/>
      <c r="E86" s="437"/>
      <c r="F86" s="437"/>
      <c r="G86" s="437"/>
      <c r="H86" s="437"/>
      <c r="I86" s="438"/>
      <c r="J86" s="438"/>
      <c r="K86" s="438"/>
      <c r="L86" s="437" t="s">
        <v>45</v>
      </c>
      <c r="M86" s="441"/>
      <c r="N86" s="102"/>
      <c r="O86" s="102"/>
      <c r="P86" s="102"/>
      <c r="Q86" s="102"/>
      <c r="R86" s="102"/>
      <c r="S86" s="102"/>
      <c r="T86" s="102"/>
      <c r="U86" s="102"/>
      <c r="V86" s="102"/>
      <c r="W86" s="102"/>
      <c r="X86" s="102"/>
      <c r="Y86" s="102"/>
      <c r="Z86" s="102"/>
      <c r="AA86" s="102"/>
      <c r="AB86" s="102"/>
      <c r="AC86" s="102"/>
      <c r="AD86" s="102"/>
      <c r="AE86" s="102"/>
    </row>
    <row r="87" spans="1:31" x14ac:dyDescent="0.2">
      <c r="A87" s="114"/>
      <c r="B87" s="437" t="s">
        <v>156</v>
      </c>
      <c r="C87" s="438"/>
      <c r="D87" s="438"/>
      <c r="E87" s="438"/>
      <c r="F87" s="438"/>
      <c r="G87" s="438"/>
      <c r="H87" s="438"/>
      <c r="I87" s="438"/>
      <c r="J87" s="438"/>
      <c r="K87" s="438"/>
      <c r="L87" s="437" t="s">
        <v>157</v>
      </c>
      <c r="M87" s="441"/>
      <c r="N87" s="104" t="s">
        <v>158</v>
      </c>
      <c r="O87" s="104" t="s">
        <v>159</v>
      </c>
      <c r="P87" s="104" t="s">
        <v>160</v>
      </c>
      <c r="Q87" s="104" t="s">
        <v>161</v>
      </c>
      <c r="R87" s="104" t="s">
        <v>162</v>
      </c>
      <c r="S87" s="104" t="s">
        <v>163</v>
      </c>
      <c r="T87" s="104" t="s">
        <v>164</v>
      </c>
      <c r="U87" s="104" t="s">
        <v>165</v>
      </c>
      <c r="V87" s="104" t="s">
        <v>166</v>
      </c>
      <c r="W87" s="104" t="s">
        <v>167</v>
      </c>
      <c r="X87" s="104" t="s">
        <v>305</v>
      </c>
      <c r="Y87" s="104" t="s">
        <v>169</v>
      </c>
      <c r="Z87" s="104" t="s">
        <v>170</v>
      </c>
      <c r="AA87" s="104" t="s">
        <v>171</v>
      </c>
      <c r="AB87" s="104" t="s">
        <v>172</v>
      </c>
      <c r="AC87" s="104" t="s">
        <v>173</v>
      </c>
      <c r="AD87" s="104" t="s">
        <v>173</v>
      </c>
      <c r="AE87" s="104" t="s">
        <v>173</v>
      </c>
    </row>
    <row r="88" spans="1:31" x14ac:dyDescent="0.2">
      <c r="A88" s="105" t="s">
        <v>306</v>
      </c>
      <c r="B88" s="430" t="s">
        <v>307</v>
      </c>
      <c r="C88" s="430"/>
      <c r="D88" s="430"/>
      <c r="E88" s="430"/>
      <c r="F88" s="430"/>
      <c r="G88" s="430"/>
      <c r="H88" s="430"/>
      <c r="I88" s="430"/>
      <c r="J88" s="430"/>
      <c r="K88" s="430"/>
      <c r="L88" s="431">
        <f>SUM(N88:AC88)</f>
        <v>0</v>
      </c>
      <c r="M88" s="432"/>
      <c r="N88" s="92"/>
      <c r="O88" s="92"/>
      <c r="P88" s="92"/>
      <c r="Q88" s="115"/>
      <c r="R88" s="92"/>
      <c r="S88" s="92"/>
      <c r="T88" s="92"/>
      <c r="U88" s="92"/>
      <c r="V88" s="92"/>
      <c r="W88" s="92"/>
      <c r="X88" s="92"/>
      <c r="Y88" s="92"/>
      <c r="Z88" s="92"/>
      <c r="AA88" s="92"/>
      <c r="AB88" s="92"/>
      <c r="AC88" s="92"/>
      <c r="AD88" s="92"/>
      <c r="AE88" s="92"/>
    </row>
    <row r="89" spans="1:31" x14ac:dyDescent="0.2">
      <c r="A89" s="105" t="s">
        <v>308</v>
      </c>
      <c r="B89" s="430" t="s">
        <v>309</v>
      </c>
      <c r="C89" s="430"/>
      <c r="D89" s="430"/>
      <c r="E89" s="430"/>
      <c r="F89" s="430"/>
      <c r="G89" s="430"/>
      <c r="H89" s="430"/>
      <c r="I89" s="430"/>
      <c r="J89" s="430"/>
      <c r="K89" s="430"/>
      <c r="L89" s="431">
        <f t="shared" ref="L89:L94" si="14">SUM(N89:AC89)</f>
        <v>10000000</v>
      </c>
      <c r="M89" s="432"/>
      <c r="N89" s="92"/>
      <c r="O89" s="92"/>
      <c r="P89" s="92"/>
      <c r="Q89" s="92">
        <v>10000000</v>
      </c>
      <c r="R89" s="92"/>
      <c r="S89" s="92"/>
      <c r="T89" s="92"/>
      <c r="U89" s="92"/>
      <c r="V89" s="92"/>
      <c r="W89" s="92"/>
      <c r="X89" s="92"/>
      <c r="Y89" s="92"/>
      <c r="Z89" s="92"/>
      <c r="AA89" s="92"/>
      <c r="AB89" s="92"/>
      <c r="AC89" s="92"/>
      <c r="AD89" s="92"/>
      <c r="AE89" s="92"/>
    </row>
    <row r="90" spans="1:31" x14ac:dyDescent="0.2">
      <c r="A90" s="105" t="s">
        <v>310</v>
      </c>
      <c r="B90" s="430" t="s">
        <v>311</v>
      </c>
      <c r="C90" s="430"/>
      <c r="D90" s="430"/>
      <c r="E90" s="430"/>
      <c r="F90" s="430"/>
      <c r="G90" s="430"/>
      <c r="H90" s="430"/>
      <c r="I90" s="430"/>
      <c r="J90" s="430"/>
      <c r="K90" s="430"/>
      <c r="L90" s="431">
        <f t="shared" si="14"/>
        <v>0</v>
      </c>
      <c r="M90" s="432"/>
      <c r="N90" s="92"/>
      <c r="O90" s="92"/>
      <c r="P90" s="92"/>
      <c r="Q90" s="92"/>
      <c r="R90" s="92"/>
      <c r="S90" s="92"/>
      <c r="T90" s="92"/>
      <c r="U90" s="92"/>
      <c r="V90" s="92"/>
      <c r="W90" s="92"/>
      <c r="X90" s="92"/>
      <c r="Y90" s="92"/>
      <c r="Z90" s="92"/>
      <c r="AA90" s="92"/>
      <c r="AB90" s="92"/>
      <c r="AC90" s="92"/>
      <c r="AD90" s="92"/>
      <c r="AE90" s="92"/>
    </row>
    <row r="91" spans="1:31" x14ac:dyDescent="0.2">
      <c r="A91" s="105" t="s">
        <v>312</v>
      </c>
      <c r="B91" s="430" t="s">
        <v>313</v>
      </c>
      <c r="C91" s="430"/>
      <c r="D91" s="430"/>
      <c r="E91" s="430"/>
      <c r="F91" s="430"/>
      <c r="G91" s="430"/>
      <c r="H91" s="430"/>
      <c r="I91" s="430"/>
      <c r="J91" s="430"/>
      <c r="K91" s="430"/>
      <c r="L91" s="431">
        <f t="shared" si="14"/>
        <v>13225000</v>
      </c>
      <c r="M91" s="432"/>
      <c r="N91" s="92"/>
      <c r="O91" s="92">
        <v>2362000</v>
      </c>
      <c r="P91" s="92">
        <v>8109000</v>
      </c>
      <c r="Q91" s="92">
        <v>1574000</v>
      </c>
      <c r="R91" s="92"/>
      <c r="S91" s="92"/>
      <c r="T91" s="92"/>
      <c r="U91" s="92">
        <v>1180000</v>
      </c>
      <c r="V91" s="92"/>
      <c r="W91" s="92"/>
      <c r="X91" s="92"/>
      <c r="Y91" s="92"/>
      <c r="Z91" s="92"/>
      <c r="AA91" s="92"/>
      <c r="AB91" s="92"/>
      <c r="AC91" s="92"/>
      <c r="AD91" s="92"/>
      <c r="AE91" s="92"/>
    </row>
    <row r="92" spans="1:31" x14ac:dyDescent="0.2">
      <c r="A92" s="105" t="s">
        <v>314</v>
      </c>
      <c r="B92" s="430" t="s">
        <v>315</v>
      </c>
      <c r="C92" s="430"/>
      <c r="D92" s="430"/>
      <c r="E92" s="430"/>
      <c r="F92" s="430"/>
      <c r="G92" s="430"/>
      <c r="H92" s="430"/>
      <c r="I92" s="430"/>
      <c r="J92" s="430"/>
      <c r="K92" s="430"/>
      <c r="L92" s="431">
        <f t="shared" si="14"/>
        <v>0</v>
      </c>
      <c r="M92" s="432"/>
      <c r="N92" s="92"/>
      <c r="O92" s="92"/>
      <c r="P92" s="92"/>
      <c r="Q92" s="92"/>
      <c r="R92" s="92"/>
      <c r="S92" s="92"/>
      <c r="T92" s="92"/>
      <c r="U92" s="92"/>
      <c r="V92" s="92"/>
      <c r="W92" s="92"/>
      <c r="X92" s="92"/>
      <c r="Y92" s="92"/>
      <c r="Z92" s="92"/>
      <c r="AA92" s="92"/>
      <c r="AB92" s="92"/>
      <c r="AC92" s="92"/>
      <c r="AD92" s="92"/>
      <c r="AE92" s="92"/>
    </row>
    <row r="93" spans="1:31" x14ac:dyDescent="0.2">
      <c r="A93" s="105" t="s">
        <v>316</v>
      </c>
      <c r="B93" s="430" t="s">
        <v>317</v>
      </c>
      <c r="C93" s="430"/>
      <c r="D93" s="430"/>
      <c r="E93" s="430"/>
      <c r="F93" s="430"/>
      <c r="G93" s="430"/>
      <c r="H93" s="430"/>
      <c r="I93" s="430"/>
      <c r="J93" s="430"/>
      <c r="K93" s="430"/>
      <c r="L93" s="431">
        <f t="shared" si="14"/>
        <v>0</v>
      </c>
      <c r="M93" s="432"/>
      <c r="N93" s="92"/>
      <c r="O93" s="92"/>
      <c r="P93" s="92"/>
      <c r="Q93" s="92"/>
      <c r="R93" s="92"/>
      <c r="S93" s="92"/>
      <c r="T93" s="92"/>
      <c r="U93" s="92"/>
      <c r="V93" s="92"/>
      <c r="W93" s="92"/>
      <c r="X93" s="92"/>
      <c r="Y93" s="92"/>
      <c r="Z93" s="92"/>
      <c r="AA93" s="92"/>
      <c r="AB93" s="92"/>
      <c r="AC93" s="92"/>
      <c r="AD93" s="92"/>
      <c r="AE93" s="92"/>
    </row>
    <row r="94" spans="1:31" x14ac:dyDescent="0.2">
      <c r="A94" s="105" t="s">
        <v>318</v>
      </c>
      <c r="B94" s="430" t="s">
        <v>319</v>
      </c>
      <c r="C94" s="430"/>
      <c r="D94" s="430"/>
      <c r="E94" s="430"/>
      <c r="F94" s="430"/>
      <c r="G94" s="430"/>
      <c r="H94" s="430"/>
      <c r="I94" s="430"/>
      <c r="J94" s="430"/>
      <c r="K94" s="430"/>
      <c r="L94" s="431">
        <f t="shared" si="14"/>
        <v>3575000</v>
      </c>
      <c r="M94" s="432"/>
      <c r="N94" s="92"/>
      <c r="O94" s="92">
        <v>638000</v>
      </c>
      <c r="P94" s="92">
        <v>2191000</v>
      </c>
      <c r="Q94" s="92">
        <v>426000</v>
      </c>
      <c r="R94" s="92"/>
      <c r="S94" s="92"/>
      <c r="T94" s="92"/>
      <c r="U94" s="92">
        <v>320000</v>
      </c>
      <c r="V94" s="92"/>
      <c r="W94" s="92"/>
      <c r="X94" s="92"/>
      <c r="Y94" s="92"/>
      <c r="Z94" s="92"/>
      <c r="AA94" s="92"/>
      <c r="AB94" s="92"/>
      <c r="AC94" s="92"/>
      <c r="AD94" s="92"/>
      <c r="AE94" s="92"/>
    </row>
    <row r="95" spans="1:31" x14ac:dyDescent="0.2">
      <c r="A95" s="106" t="s">
        <v>320</v>
      </c>
      <c r="B95" s="427" t="s">
        <v>321</v>
      </c>
      <c r="C95" s="427"/>
      <c r="D95" s="427"/>
      <c r="E95" s="427"/>
      <c r="F95" s="427"/>
      <c r="G95" s="427"/>
      <c r="H95" s="427"/>
      <c r="I95" s="427"/>
      <c r="J95" s="427"/>
      <c r="K95" s="427"/>
      <c r="L95" s="428">
        <f>SUM(L88:M94)</f>
        <v>26800000</v>
      </c>
      <c r="M95" s="429"/>
      <c r="N95" s="107">
        <f>SUM(N88:N94)</f>
        <v>0</v>
      </c>
      <c r="O95" s="107">
        <f t="shared" ref="O95:AC95" si="15">SUM(O88:O94)</f>
        <v>3000000</v>
      </c>
      <c r="P95" s="107">
        <f>SUM(P88:P94)</f>
        <v>10300000</v>
      </c>
      <c r="Q95" s="107">
        <f t="shared" si="15"/>
        <v>12000000</v>
      </c>
      <c r="R95" s="107">
        <f t="shared" si="15"/>
        <v>0</v>
      </c>
      <c r="S95" s="107">
        <f t="shared" si="15"/>
        <v>0</v>
      </c>
      <c r="T95" s="107">
        <f t="shared" si="15"/>
        <v>0</v>
      </c>
      <c r="U95" s="107">
        <f t="shared" si="15"/>
        <v>1500000</v>
      </c>
      <c r="V95" s="107">
        <f t="shared" si="15"/>
        <v>0</v>
      </c>
      <c r="W95" s="107">
        <f t="shared" si="15"/>
        <v>0</v>
      </c>
      <c r="X95" s="107">
        <f t="shared" si="15"/>
        <v>0</v>
      </c>
      <c r="Y95" s="107">
        <f t="shared" si="15"/>
        <v>0</v>
      </c>
      <c r="Z95" s="107">
        <f t="shared" si="15"/>
        <v>0</v>
      </c>
      <c r="AA95" s="107">
        <f t="shared" si="15"/>
        <v>0</v>
      </c>
      <c r="AB95" s="107">
        <f t="shared" si="15"/>
        <v>0</v>
      </c>
      <c r="AC95" s="107">
        <f t="shared" si="15"/>
        <v>0</v>
      </c>
      <c r="AD95" s="107">
        <f>SUM(AD88:AD94)</f>
        <v>0</v>
      </c>
      <c r="AE95" s="107">
        <f>SUM(AE88:AE94)</f>
        <v>0</v>
      </c>
    </row>
    <row r="96" spans="1:31" x14ac:dyDescent="0.2">
      <c r="A96" s="105" t="s">
        <v>322</v>
      </c>
      <c r="B96" s="430" t="s">
        <v>323</v>
      </c>
      <c r="C96" s="430"/>
      <c r="D96" s="430"/>
      <c r="E96" s="430"/>
      <c r="F96" s="430"/>
      <c r="G96" s="430"/>
      <c r="H96" s="430"/>
      <c r="I96" s="430"/>
      <c r="J96" s="430"/>
      <c r="K96" s="430"/>
      <c r="L96" s="431">
        <f>SUM(N96:AC96)</f>
        <v>406097957</v>
      </c>
      <c r="M96" s="432"/>
      <c r="N96" s="92"/>
      <c r="O96" s="92"/>
      <c r="P96" s="92">
        <v>40141000</v>
      </c>
      <c r="Q96" s="92">
        <v>25197000</v>
      </c>
      <c r="R96" s="92"/>
      <c r="S96" s="92"/>
      <c r="T96" s="92">
        <v>31496000</v>
      </c>
      <c r="U96" s="92"/>
      <c r="V96" s="92"/>
      <c r="W96" s="92"/>
      <c r="X96" s="92"/>
      <c r="Y96" s="92">
        <v>296677072</v>
      </c>
      <c r="Z96" s="92"/>
      <c r="AA96" s="92">
        <v>12586885</v>
      </c>
      <c r="AB96" s="92"/>
      <c r="AC96" s="92"/>
      <c r="AD96" s="92"/>
      <c r="AE96" s="92"/>
    </row>
    <row r="97" spans="1:31" x14ac:dyDescent="0.2">
      <c r="A97" s="105" t="s">
        <v>324</v>
      </c>
      <c r="B97" s="430" t="s">
        <v>325</v>
      </c>
      <c r="C97" s="430"/>
      <c r="D97" s="430"/>
      <c r="E97" s="430"/>
      <c r="F97" s="430"/>
      <c r="G97" s="430"/>
      <c r="H97" s="430"/>
      <c r="I97" s="430"/>
      <c r="J97" s="430"/>
      <c r="K97" s="430"/>
      <c r="L97" s="431">
        <f>SUM(N97:AC97)</f>
        <v>0</v>
      </c>
      <c r="M97" s="432"/>
      <c r="N97" s="92"/>
      <c r="O97" s="92"/>
      <c r="P97" s="92"/>
      <c r="Q97" s="92"/>
      <c r="R97" s="92"/>
      <c r="S97" s="92"/>
      <c r="T97" s="92"/>
      <c r="U97" s="92"/>
      <c r="V97" s="92"/>
      <c r="W97" s="92"/>
      <c r="X97" s="92"/>
      <c r="Y97" s="92"/>
      <c r="Z97" s="92"/>
      <c r="AA97" s="92"/>
      <c r="AB97" s="92"/>
      <c r="AC97" s="92"/>
      <c r="AD97" s="92"/>
      <c r="AE97" s="92"/>
    </row>
    <row r="98" spans="1:31" x14ac:dyDescent="0.2">
      <c r="A98" s="105" t="s">
        <v>326</v>
      </c>
      <c r="B98" s="430" t="s">
        <v>327</v>
      </c>
      <c r="C98" s="430"/>
      <c r="D98" s="430"/>
      <c r="E98" s="430"/>
      <c r="F98" s="430"/>
      <c r="G98" s="430"/>
      <c r="H98" s="430"/>
      <c r="I98" s="430"/>
      <c r="J98" s="430"/>
      <c r="K98" s="430"/>
      <c r="L98" s="431">
        <f>SUM(N98:AC98)</f>
        <v>0</v>
      </c>
      <c r="M98" s="432"/>
      <c r="N98" s="92"/>
      <c r="O98" s="92"/>
      <c r="P98" s="92"/>
      <c r="Q98" s="92"/>
      <c r="R98" s="92"/>
      <c r="S98" s="92"/>
      <c r="T98" s="92"/>
      <c r="U98" s="92"/>
      <c r="V98" s="92"/>
      <c r="W98" s="92"/>
      <c r="X98" s="92"/>
      <c r="Y98" s="92"/>
      <c r="Z98" s="92"/>
      <c r="AA98" s="92"/>
      <c r="AB98" s="92"/>
      <c r="AC98" s="92"/>
      <c r="AD98" s="92"/>
      <c r="AE98" s="92"/>
    </row>
    <row r="99" spans="1:31" x14ac:dyDescent="0.2">
      <c r="A99" s="105" t="s">
        <v>328</v>
      </c>
      <c r="B99" s="430" t="s">
        <v>329</v>
      </c>
      <c r="C99" s="430"/>
      <c r="D99" s="430"/>
      <c r="E99" s="430"/>
      <c r="F99" s="430"/>
      <c r="G99" s="430"/>
      <c r="H99" s="430"/>
      <c r="I99" s="430"/>
      <c r="J99" s="430"/>
      <c r="K99" s="430"/>
      <c r="L99" s="431">
        <f>SUM(N99:AC99)</f>
        <v>38692023</v>
      </c>
      <c r="M99" s="432"/>
      <c r="N99" s="92"/>
      <c r="O99" s="92"/>
      <c r="P99" s="92">
        <v>10841000</v>
      </c>
      <c r="Q99" s="92">
        <v>6803000</v>
      </c>
      <c r="R99" s="92"/>
      <c r="S99" s="92"/>
      <c r="T99" s="92">
        <v>8504000</v>
      </c>
      <c r="U99" s="92"/>
      <c r="V99" s="92"/>
      <c r="W99" s="92"/>
      <c r="X99" s="92"/>
      <c r="Y99" s="92">
        <v>9145563</v>
      </c>
      <c r="Z99" s="92"/>
      <c r="AA99" s="92">
        <v>3398460</v>
      </c>
      <c r="AB99" s="92"/>
      <c r="AC99" s="92"/>
      <c r="AD99" s="92"/>
      <c r="AE99" s="92"/>
    </row>
    <row r="100" spans="1:31" x14ac:dyDescent="0.2">
      <c r="A100" s="106" t="s">
        <v>330</v>
      </c>
      <c r="B100" s="427" t="s">
        <v>331</v>
      </c>
      <c r="C100" s="427"/>
      <c r="D100" s="427"/>
      <c r="E100" s="427"/>
      <c r="F100" s="427"/>
      <c r="G100" s="427"/>
      <c r="H100" s="427"/>
      <c r="I100" s="427"/>
      <c r="J100" s="427"/>
      <c r="K100" s="427"/>
      <c r="L100" s="428">
        <f>SUM(L96:M99)</f>
        <v>444789980</v>
      </c>
      <c r="M100" s="429"/>
      <c r="N100" s="107">
        <f>SUM(N96:N99)</f>
        <v>0</v>
      </c>
      <c r="O100" s="107">
        <f t="shared" ref="O100:AC100" si="16">SUM(O96:O99)</f>
        <v>0</v>
      </c>
      <c r="P100" s="107">
        <f t="shared" si="16"/>
        <v>50982000</v>
      </c>
      <c r="Q100" s="107">
        <f t="shared" si="16"/>
        <v>32000000</v>
      </c>
      <c r="R100" s="107">
        <f t="shared" si="16"/>
        <v>0</v>
      </c>
      <c r="S100" s="107">
        <f t="shared" si="16"/>
        <v>0</v>
      </c>
      <c r="T100" s="107">
        <f t="shared" si="16"/>
        <v>40000000</v>
      </c>
      <c r="U100" s="107">
        <f t="shared" si="16"/>
        <v>0</v>
      </c>
      <c r="V100" s="107">
        <f t="shared" si="16"/>
        <v>0</v>
      </c>
      <c r="W100" s="107">
        <f t="shared" si="16"/>
        <v>0</v>
      </c>
      <c r="X100" s="107">
        <f t="shared" si="16"/>
        <v>0</v>
      </c>
      <c r="Y100" s="107">
        <f t="shared" si="16"/>
        <v>305822635</v>
      </c>
      <c r="Z100" s="107">
        <f t="shared" si="16"/>
        <v>0</v>
      </c>
      <c r="AA100" s="107">
        <f t="shared" si="16"/>
        <v>15985345</v>
      </c>
      <c r="AB100" s="107">
        <f t="shared" si="16"/>
        <v>0</v>
      </c>
      <c r="AC100" s="107">
        <f t="shared" si="16"/>
        <v>0</v>
      </c>
      <c r="AD100" s="107">
        <f>SUM(AD96:AD99)</f>
        <v>0</v>
      </c>
      <c r="AE100" s="107">
        <f>SUM(AE96:AE99)</f>
        <v>0</v>
      </c>
    </row>
    <row r="101" spans="1:31" x14ac:dyDescent="0.2">
      <c r="A101" s="105" t="s">
        <v>332</v>
      </c>
      <c r="B101" s="430" t="s">
        <v>333</v>
      </c>
      <c r="C101" s="430"/>
      <c r="D101" s="430"/>
      <c r="E101" s="430"/>
      <c r="F101" s="430"/>
      <c r="G101" s="430"/>
      <c r="H101" s="430"/>
      <c r="I101" s="430"/>
      <c r="J101" s="430"/>
      <c r="K101" s="430"/>
      <c r="L101" s="431">
        <f>SUM(N101:AC101)</f>
        <v>0</v>
      </c>
      <c r="M101" s="432"/>
      <c r="N101" s="92"/>
      <c r="O101" s="92"/>
      <c r="P101" s="92"/>
      <c r="Q101" s="92"/>
      <c r="R101" s="92"/>
      <c r="S101" s="92"/>
      <c r="T101" s="92"/>
      <c r="U101" s="92"/>
      <c r="V101" s="92"/>
      <c r="W101" s="92"/>
      <c r="X101" s="92"/>
      <c r="Y101" s="92"/>
      <c r="Z101" s="92"/>
      <c r="AA101" s="92"/>
      <c r="AB101" s="92"/>
      <c r="AC101" s="92"/>
      <c r="AD101" s="92"/>
      <c r="AE101" s="92"/>
    </row>
    <row r="102" spans="1:31" x14ac:dyDescent="0.2">
      <c r="A102" s="105" t="s">
        <v>334</v>
      </c>
      <c r="B102" s="430" t="s">
        <v>335</v>
      </c>
      <c r="C102" s="430"/>
      <c r="D102" s="430"/>
      <c r="E102" s="430"/>
      <c r="F102" s="430"/>
      <c r="G102" s="430"/>
      <c r="H102" s="430"/>
      <c r="I102" s="430"/>
      <c r="J102" s="430"/>
      <c r="K102" s="430"/>
      <c r="L102" s="431">
        <f t="shared" ref="L102:L108" si="17">SUM(N102:AC102)</f>
        <v>0</v>
      </c>
      <c r="M102" s="432"/>
      <c r="N102" s="92"/>
      <c r="O102" s="92"/>
      <c r="P102" s="92"/>
      <c r="Q102" s="92"/>
      <c r="R102" s="92"/>
      <c r="S102" s="92"/>
      <c r="T102" s="92"/>
      <c r="U102" s="92"/>
      <c r="V102" s="92"/>
      <c r="W102" s="92"/>
      <c r="X102" s="92"/>
      <c r="Y102" s="92"/>
      <c r="Z102" s="92"/>
      <c r="AA102" s="92"/>
      <c r="AB102" s="92"/>
      <c r="AC102" s="92"/>
      <c r="AD102" s="92"/>
      <c r="AE102" s="92"/>
    </row>
    <row r="103" spans="1:31" x14ac:dyDescent="0.2">
      <c r="A103" s="105" t="s">
        <v>336</v>
      </c>
      <c r="B103" s="430" t="s">
        <v>337</v>
      </c>
      <c r="C103" s="430"/>
      <c r="D103" s="430"/>
      <c r="E103" s="430"/>
      <c r="F103" s="430"/>
      <c r="G103" s="430"/>
      <c r="H103" s="430"/>
      <c r="I103" s="430"/>
      <c r="J103" s="430"/>
      <c r="K103" s="430"/>
      <c r="L103" s="431">
        <f t="shared" si="17"/>
        <v>0</v>
      </c>
      <c r="M103" s="432"/>
      <c r="N103" s="92"/>
      <c r="O103" s="92"/>
      <c r="P103" s="92"/>
      <c r="Q103" s="92"/>
      <c r="R103" s="92"/>
      <c r="S103" s="92"/>
      <c r="T103" s="92"/>
      <c r="U103" s="92"/>
      <c r="V103" s="92"/>
      <c r="W103" s="92"/>
      <c r="X103" s="92"/>
      <c r="Y103" s="92"/>
      <c r="Z103" s="92"/>
      <c r="AA103" s="92"/>
      <c r="AB103" s="92"/>
      <c r="AC103" s="92"/>
      <c r="AD103" s="92"/>
      <c r="AE103" s="92"/>
    </row>
    <row r="104" spans="1:31" x14ac:dyDescent="0.2">
      <c r="A104" s="105" t="s">
        <v>338</v>
      </c>
      <c r="B104" s="430" t="s">
        <v>339</v>
      </c>
      <c r="C104" s="430"/>
      <c r="D104" s="430"/>
      <c r="E104" s="430"/>
      <c r="F104" s="430"/>
      <c r="G104" s="430"/>
      <c r="H104" s="430"/>
      <c r="I104" s="430"/>
      <c r="J104" s="430"/>
      <c r="K104" s="430"/>
      <c r="L104" s="431">
        <f t="shared" si="17"/>
        <v>0</v>
      </c>
      <c r="M104" s="432"/>
      <c r="N104" s="92"/>
      <c r="O104" s="92"/>
      <c r="P104" s="92"/>
      <c r="Q104" s="92"/>
      <c r="R104" s="92"/>
      <c r="S104" s="92"/>
      <c r="T104" s="92"/>
      <c r="U104" s="92"/>
      <c r="V104" s="92"/>
      <c r="W104" s="92"/>
      <c r="X104" s="92"/>
      <c r="Y104" s="92"/>
      <c r="Z104" s="92"/>
      <c r="AA104" s="92"/>
      <c r="AB104" s="92"/>
      <c r="AC104" s="92"/>
      <c r="AD104" s="92"/>
      <c r="AE104" s="92"/>
    </row>
    <row r="105" spans="1:31" x14ac:dyDescent="0.2">
      <c r="A105" s="105" t="s">
        <v>340</v>
      </c>
      <c r="B105" s="430" t="s">
        <v>341</v>
      </c>
      <c r="C105" s="430"/>
      <c r="D105" s="430"/>
      <c r="E105" s="430"/>
      <c r="F105" s="430"/>
      <c r="G105" s="430"/>
      <c r="H105" s="430"/>
      <c r="I105" s="430"/>
      <c r="J105" s="430"/>
      <c r="K105" s="430"/>
      <c r="L105" s="431">
        <f t="shared" si="17"/>
        <v>0</v>
      </c>
      <c r="M105" s="432"/>
      <c r="N105" s="92"/>
      <c r="O105" s="92"/>
      <c r="P105" s="92"/>
      <c r="Q105" s="92"/>
      <c r="R105" s="92"/>
      <c r="S105" s="92"/>
      <c r="T105" s="92"/>
      <c r="U105" s="92"/>
      <c r="V105" s="92"/>
      <c r="W105" s="92"/>
      <c r="X105" s="92"/>
      <c r="Y105" s="92"/>
      <c r="Z105" s="92"/>
      <c r="AA105" s="92"/>
      <c r="AB105" s="92"/>
      <c r="AC105" s="92"/>
      <c r="AD105" s="92"/>
      <c r="AE105" s="92"/>
    </row>
    <row r="106" spans="1:31" x14ac:dyDescent="0.2">
      <c r="A106" s="105" t="s">
        <v>342</v>
      </c>
      <c r="B106" s="430" t="s">
        <v>343</v>
      </c>
      <c r="C106" s="430"/>
      <c r="D106" s="430"/>
      <c r="E106" s="430"/>
      <c r="F106" s="430"/>
      <c r="G106" s="430"/>
      <c r="H106" s="430"/>
      <c r="I106" s="430"/>
      <c r="J106" s="430"/>
      <c r="K106" s="430"/>
      <c r="L106" s="431">
        <f t="shared" si="17"/>
        <v>0</v>
      </c>
      <c r="M106" s="432"/>
      <c r="N106" s="92"/>
      <c r="O106" s="92"/>
      <c r="P106" s="92"/>
      <c r="Q106" s="92"/>
      <c r="R106" s="92"/>
      <c r="S106" s="92"/>
      <c r="T106" s="92"/>
      <c r="U106" s="92"/>
      <c r="V106" s="92"/>
      <c r="W106" s="92"/>
      <c r="X106" s="92"/>
      <c r="Y106" s="92"/>
      <c r="Z106" s="92"/>
      <c r="AA106" s="92"/>
      <c r="AB106" s="92"/>
      <c r="AC106" s="92"/>
      <c r="AD106" s="92"/>
      <c r="AE106" s="92"/>
    </row>
    <row r="107" spans="1:31" x14ac:dyDescent="0.2">
      <c r="A107" s="105" t="s">
        <v>344</v>
      </c>
      <c r="B107" s="430" t="s">
        <v>345</v>
      </c>
      <c r="C107" s="430"/>
      <c r="D107" s="430"/>
      <c r="E107" s="430"/>
      <c r="F107" s="430"/>
      <c r="G107" s="430"/>
      <c r="H107" s="430"/>
      <c r="I107" s="430"/>
      <c r="J107" s="430"/>
      <c r="K107" s="430"/>
      <c r="L107" s="431">
        <f t="shared" si="17"/>
        <v>0</v>
      </c>
      <c r="M107" s="432"/>
      <c r="N107" s="92"/>
      <c r="O107" s="92"/>
      <c r="P107" s="92"/>
      <c r="Q107" s="92"/>
      <c r="R107" s="92"/>
      <c r="S107" s="92"/>
      <c r="T107" s="92"/>
      <c r="U107" s="92"/>
      <c r="V107" s="92"/>
      <c r="W107" s="92"/>
      <c r="X107" s="92"/>
      <c r="Y107" s="92"/>
      <c r="Z107" s="92"/>
      <c r="AA107" s="92"/>
      <c r="AB107" s="92"/>
      <c r="AC107" s="92"/>
      <c r="AD107" s="92"/>
      <c r="AE107" s="92"/>
    </row>
    <row r="108" spans="1:31" x14ac:dyDescent="0.2">
      <c r="A108" s="105" t="s">
        <v>346</v>
      </c>
      <c r="B108" s="430" t="s">
        <v>347</v>
      </c>
      <c r="C108" s="430"/>
      <c r="D108" s="430"/>
      <c r="E108" s="430"/>
      <c r="F108" s="430"/>
      <c r="G108" s="430"/>
      <c r="H108" s="430"/>
      <c r="I108" s="430"/>
      <c r="J108" s="430"/>
      <c r="K108" s="430"/>
      <c r="L108" s="431">
        <f t="shared" si="17"/>
        <v>0</v>
      </c>
      <c r="M108" s="432"/>
      <c r="N108" s="92"/>
      <c r="O108" s="92"/>
      <c r="P108" s="92"/>
      <c r="Q108" s="92"/>
      <c r="R108" s="92"/>
      <c r="S108" s="92"/>
      <c r="T108" s="92"/>
      <c r="U108" s="92"/>
      <c r="V108" s="92"/>
      <c r="W108" s="92"/>
      <c r="X108" s="92"/>
      <c r="Y108" s="92"/>
      <c r="Z108" s="92"/>
      <c r="AA108" s="92"/>
      <c r="AB108" s="92"/>
      <c r="AC108" s="92"/>
      <c r="AD108" s="92"/>
      <c r="AE108" s="92"/>
    </row>
    <row r="109" spans="1:31" x14ac:dyDescent="0.2">
      <c r="A109" s="106" t="s">
        <v>348</v>
      </c>
      <c r="B109" s="427" t="s">
        <v>349</v>
      </c>
      <c r="C109" s="427"/>
      <c r="D109" s="427"/>
      <c r="E109" s="427"/>
      <c r="F109" s="427"/>
      <c r="G109" s="427"/>
      <c r="H109" s="427"/>
      <c r="I109" s="427"/>
      <c r="J109" s="427"/>
      <c r="K109" s="427"/>
      <c r="L109" s="428">
        <f>SUM(L101:M108)</f>
        <v>0</v>
      </c>
      <c r="M109" s="429"/>
      <c r="N109" s="108">
        <f>SUM(N101:N108)</f>
        <v>0</v>
      </c>
      <c r="O109" s="108">
        <f t="shared" ref="O109:AC109" si="18">SUM(O101:O108)</f>
        <v>0</v>
      </c>
      <c r="P109" s="108">
        <f>SUM(P101:P108)</f>
        <v>0</v>
      </c>
      <c r="Q109" s="108">
        <f t="shared" si="18"/>
        <v>0</v>
      </c>
      <c r="R109" s="108">
        <f t="shared" si="18"/>
        <v>0</v>
      </c>
      <c r="S109" s="108">
        <f t="shared" si="18"/>
        <v>0</v>
      </c>
      <c r="T109" s="108">
        <f t="shared" si="18"/>
        <v>0</v>
      </c>
      <c r="U109" s="108">
        <f t="shared" si="18"/>
        <v>0</v>
      </c>
      <c r="V109" s="108">
        <f t="shared" si="18"/>
        <v>0</v>
      </c>
      <c r="W109" s="108">
        <f t="shared" si="18"/>
        <v>0</v>
      </c>
      <c r="X109" s="108">
        <f t="shared" si="18"/>
        <v>0</v>
      </c>
      <c r="Y109" s="108">
        <f t="shared" si="18"/>
        <v>0</v>
      </c>
      <c r="Z109" s="108">
        <f t="shared" si="18"/>
        <v>0</v>
      </c>
      <c r="AA109" s="108">
        <f t="shared" si="18"/>
        <v>0</v>
      </c>
      <c r="AB109" s="108">
        <f t="shared" si="18"/>
        <v>0</v>
      </c>
      <c r="AC109" s="108">
        <f t="shared" si="18"/>
        <v>0</v>
      </c>
      <c r="AD109" s="108">
        <f>SUM(AD101:AD108)</f>
        <v>0</v>
      </c>
      <c r="AE109" s="108">
        <f>SUM(AE101:AE108)</f>
        <v>0</v>
      </c>
    </row>
    <row r="110" spans="1:31" x14ac:dyDescent="0.2">
      <c r="A110" s="106" t="s">
        <v>350</v>
      </c>
      <c r="B110" s="427" t="s">
        <v>351</v>
      </c>
      <c r="C110" s="427"/>
      <c r="D110" s="427"/>
      <c r="E110" s="427"/>
      <c r="F110" s="427"/>
      <c r="G110" s="427"/>
      <c r="H110" s="427"/>
      <c r="I110" s="427"/>
      <c r="J110" s="427"/>
      <c r="K110" s="427"/>
      <c r="L110" s="428">
        <f>L29+L30+L55+L64+L77+L95+L100+L109</f>
        <v>1011732037</v>
      </c>
      <c r="M110" s="429"/>
      <c r="N110" s="107">
        <f>SUM(N29,N30,N55,N64,N77,N95,N100,N109,)</f>
        <v>77935078</v>
      </c>
      <c r="O110" s="107">
        <f>SUM(O29,O30,O55,O64,O77,O95,O100,O109,)</f>
        <v>157110587</v>
      </c>
      <c r="P110" s="107">
        <f>SUM(P29,P30,P55,P64,P77,P95,P100,P109,)</f>
        <v>84348000</v>
      </c>
      <c r="Q110" s="107">
        <f>SUM(Q29,Q30,Q55,Q64,Q77,Q95,Q100,Q109,)</f>
        <v>44985000</v>
      </c>
      <c r="R110" s="107">
        <f>SUM(R29,R30,R34,R55,R64,R77,R95,R100,R109,)</f>
        <v>6604000</v>
      </c>
      <c r="S110" s="107">
        <f t="shared" ref="S110:AC110" si="19">SUM(S29,S30,S55,S64,S77,S95,S100,S109,)</f>
        <v>7620000</v>
      </c>
      <c r="T110" s="107">
        <f t="shared" si="19"/>
        <v>122504900</v>
      </c>
      <c r="U110" s="107">
        <f t="shared" si="19"/>
        <v>63953425</v>
      </c>
      <c r="V110" s="107">
        <f t="shared" si="19"/>
        <v>6338649</v>
      </c>
      <c r="W110" s="107">
        <f t="shared" si="19"/>
        <v>167000</v>
      </c>
      <c r="X110" s="107">
        <f t="shared" si="19"/>
        <v>5466225</v>
      </c>
      <c r="Y110" s="107">
        <f t="shared" si="19"/>
        <v>392202885</v>
      </c>
      <c r="Z110" s="107">
        <f t="shared" si="19"/>
        <v>14195050</v>
      </c>
      <c r="AA110" s="107">
        <f t="shared" si="19"/>
        <v>15985345</v>
      </c>
      <c r="AB110" s="107">
        <f t="shared" si="19"/>
        <v>5087800</v>
      </c>
      <c r="AC110" s="107">
        <f t="shared" si="19"/>
        <v>7228093</v>
      </c>
      <c r="AD110" s="107">
        <f>SUM(AD29,AD30,AD55,AD64,AD77,AD95,AD100,AD109,)</f>
        <v>0</v>
      </c>
      <c r="AE110" s="107">
        <f>SUM(AE29,AE30,AE55,AE64,AE77,AE95,AE100,AE109,)</f>
        <v>0</v>
      </c>
    </row>
  </sheetData>
  <mergeCells count="241">
    <mergeCell ref="B110:K110"/>
    <mergeCell ref="L110:M110"/>
    <mergeCell ref="B107:K107"/>
    <mergeCell ref="L107:M107"/>
    <mergeCell ref="B108:K108"/>
    <mergeCell ref="L108:M108"/>
    <mergeCell ref="B109:K109"/>
    <mergeCell ref="L109:M109"/>
    <mergeCell ref="B104:K104"/>
    <mergeCell ref="L104:M104"/>
    <mergeCell ref="B105:K105"/>
    <mergeCell ref="L105:M105"/>
    <mergeCell ref="B106:K106"/>
    <mergeCell ref="L106:M106"/>
    <mergeCell ref="B101:K101"/>
    <mergeCell ref="L101:M101"/>
    <mergeCell ref="B102:K102"/>
    <mergeCell ref="L102:M102"/>
    <mergeCell ref="B103:K103"/>
    <mergeCell ref="L103:M103"/>
    <mergeCell ref="B98:K98"/>
    <mergeCell ref="L98:M98"/>
    <mergeCell ref="B99:K99"/>
    <mergeCell ref="L99:M99"/>
    <mergeCell ref="B100:K100"/>
    <mergeCell ref="L100:M100"/>
    <mergeCell ref="B95:K95"/>
    <mergeCell ref="L95:M95"/>
    <mergeCell ref="B96:K96"/>
    <mergeCell ref="L96:M96"/>
    <mergeCell ref="B97:K97"/>
    <mergeCell ref="L97:M97"/>
    <mergeCell ref="B92:K92"/>
    <mergeCell ref="L92:M92"/>
    <mergeCell ref="B93:K93"/>
    <mergeCell ref="L93:M93"/>
    <mergeCell ref="B94:K94"/>
    <mergeCell ref="L94:M94"/>
    <mergeCell ref="B89:K89"/>
    <mergeCell ref="L89:M89"/>
    <mergeCell ref="B90:K90"/>
    <mergeCell ref="L90:M90"/>
    <mergeCell ref="B91:K91"/>
    <mergeCell ref="L91:M91"/>
    <mergeCell ref="A85:M85"/>
    <mergeCell ref="B86:K86"/>
    <mergeCell ref="L86:M86"/>
    <mergeCell ref="B87:K87"/>
    <mergeCell ref="L87:M87"/>
    <mergeCell ref="B88:K88"/>
    <mergeCell ref="L88:M88"/>
    <mergeCell ref="AD78:AD84"/>
    <mergeCell ref="AE78:AE84"/>
    <mergeCell ref="K79:M79"/>
    <mergeCell ref="L80:M80"/>
    <mergeCell ref="L81:M81"/>
    <mergeCell ref="L82:M82"/>
    <mergeCell ref="L83:M83"/>
    <mergeCell ref="L84:M84"/>
    <mergeCell ref="X78:X84"/>
    <mergeCell ref="Y78:Y84"/>
    <mergeCell ref="Z78:Z84"/>
    <mergeCell ref="AA78:AA84"/>
    <mergeCell ref="AB78:AB84"/>
    <mergeCell ref="AC78:AC84"/>
    <mergeCell ref="R78:R84"/>
    <mergeCell ref="S78:S84"/>
    <mergeCell ref="T78:T84"/>
    <mergeCell ref="U78:U84"/>
    <mergeCell ref="V78:V84"/>
    <mergeCell ref="W78:W84"/>
    <mergeCell ref="A78:B78"/>
    <mergeCell ref="K78:M78"/>
    <mergeCell ref="N78:N84"/>
    <mergeCell ref="O78:O84"/>
    <mergeCell ref="P78:P84"/>
    <mergeCell ref="Q78:Q84"/>
    <mergeCell ref="B75:K75"/>
    <mergeCell ref="L75:M75"/>
    <mergeCell ref="B76:K76"/>
    <mergeCell ref="L76:M76"/>
    <mergeCell ref="B77:K77"/>
    <mergeCell ref="L77:M77"/>
    <mergeCell ref="B72:K72"/>
    <mergeCell ref="L72:M72"/>
    <mergeCell ref="B73:K73"/>
    <mergeCell ref="L73:M73"/>
    <mergeCell ref="B74:K74"/>
    <mergeCell ref="L74:M74"/>
    <mergeCell ref="B69:K69"/>
    <mergeCell ref="L69:M69"/>
    <mergeCell ref="B70:K70"/>
    <mergeCell ref="L70:M70"/>
    <mergeCell ref="B71:K71"/>
    <mergeCell ref="L71:M71"/>
    <mergeCell ref="B66:K66"/>
    <mergeCell ref="L66:M66"/>
    <mergeCell ref="B67:K67"/>
    <mergeCell ref="L67:M67"/>
    <mergeCell ref="B68:K68"/>
    <mergeCell ref="L68:M68"/>
    <mergeCell ref="B63:K63"/>
    <mergeCell ref="L63:M63"/>
    <mergeCell ref="B64:K64"/>
    <mergeCell ref="L64:M64"/>
    <mergeCell ref="B65:K65"/>
    <mergeCell ref="L65:M65"/>
    <mergeCell ref="B60:K60"/>
    <mergeCell ref="L60:M60"/>
    <mergeCell ref="B61:K61"/>
    <mergeCell ref="L61:M61"/>
    <mergeCell ref="B62:K62"/>
    <mergeCell ref="L62:M62"/>
    <mergeCell ref="B57:K57"/>
    <mergeCell ref="L57:M57"/>
    <mergeCell ref="B58:K58"/>
    <mergeCell ref="L58:M58"/>
    <mergeCell ref="B59:K59"/>
    <mergeCell ref="L59:M59"/>
    <mergeCell ref="B54:K54"/>
    <mergeCell ref="L54:M54"/>
    <mergeCell ref="B55:K55"/>
    <mergeCell ref="L55:M55"/>
    <mergeCell ref="B56:K56"/>
    <mergeCell ref="L56:M56"/>
    <mergeCell ref="B51:K51"/>
    <mergeCell ref="L51:M51"/>
    <mergeCell ref="B52:K52"/>
    <mergeCell ref="L52:M52"/>
    <mergeCell ref="B53:K53"/>
    <mergeCell ref="L53:M53"/>
    <mergeCell ref="B48:K48"/>
    <mergeCell ref="L48:M48"/>
    <mergeCell ref="B49:K49"/>
    <mergeCell ref="L49:M49"/>
    <mergeCell ref="B50:K50"/>
    <mergeCell ref="L50:M50"/>
    <mergeCell ref="B45:K45"/>
    <mergeCell ref="L45:M45"/>
    <mergeCell ref="B46:K46"/>
    <mergeCell ref="L46:M46"/>
    <mergeCell ref="B47:K47"/>
    <mergeCell ref="L47:M47"/>
    <mergeCell ref="B42:K42"/>
    <mergeCell ref="L42:M42"/>
    <mergeCell ref="B43:K43"/>
    <mergeCell ref="L43:M43"/>
    <mergeCell ref="B44:K44"/>
    <mergeCell ref="L44:M44"/>
    <mergeCell ref="B39:K39"/>
    <mergeCell ref="L39:M39"/>
    <mergeCell ref="B40:K40"/>
    <mergeCell ref="L40:M40"/>
    <mergeCell ref="B41:K41"/>
    <mergeCell ref="L41:M41"/>
    <mergeCell ref="B36:K36"/>
    <mergeCell ref="L36:M36"/>
    <mergeCell ref="B37:K37"/>
    <mergeCell ref="L37:M37"/>
    <mergeCell ref="B38:K38"/>
    <mergeCell ref="L38:M38"/>
    <mergeCell ref="B33:K33"/>
    <mergeCell ref="L33:M33"/>
    <mergeCell ref="B34:K34"/>
    <mergeCell ref="L34:M34"/>
    <mergeCell ref="B35:K35"/>
    <mergeCell ref="L35:M35"/>
    <mergeCell ref="B30:K30"/>
    <mergeCell ref="L30:M30"/>
    <mergeCell ref="B31:K31"/>
    <mergeCell ref="L31:M31"/>
    <mergeCell ref="B32:K32"/>
    <mergeCell ref="L32:M32"/>
    <mergeCell ref="B27:K27"/>
    <mergeCell ref="L27:M27"/>
    <mergeCell ref="B28:K28"/>
    <mergeCell ref="L28:M28"/>
    <mergeCell ref="B29:K29"/>
    <mergeCell ref="L29:M29"/>
    <mergeCell ref="B25:K25"/>
    <mergeCell ref="L25:M25"/>
    <mergeCell ref="B26:K26"/>
    <mergeCell ref="L26:M26"/>
    <mergeCell ref="B21:K21"/>
    <mergeCell ref="L21:M21"/>
    <mergeCell ref="B22:K22"/>
    <mergeCell ref="L22:M22"/>
    <mergeCell ref="B23:K23"/>
    <mergeCell ref="L23:M23"/>
    <mergeCell ref="B20:K20"/>
    <mergeCell ref="L20:M20"/>
    <mergeCell ref="B15:K15"/>
    <mergeCell ref="L15:M15"/>
    <mergeCell ref="B16:K16"/>
    <mergeCell ref="L16:M16"/>
    <mergeCell ref="B17:K17"/>
    <mergeCell ref="L17:M17"/>
    <mergeCell ref="B24:K24"/>
    <mergeCell ref="L24:M24"/>
    <mergeCell ref="A1:B1"/>
    <mergeCell ref="G1:M1"/>
    <mergeCell ref="N1:N7"/>
    <mergeCell ref="O1:O7"/>
    <mergeCell ref="P1:P7"/>
    <mergeCell ref="Q1:Q7"/>
    <mergeCell ref="B18:K18"/>
    <mergeCell ref="L18:M18"/>
    <mergeCell ref="B19:K19"/>
    <mergeCell ref="L19:M19"/>
    <mergeCell ref="B12:K12"/>
    <mergeCell ref="L12:M12"/>
    <mergeCell ref="B13:K13"/>
    <mergeCell ref="L13:M13"/>
    <mergeCell ref="B14:K14"/>
    <mergeCell ref="L14:M14"/>
    <mergeCell ref="A8:M8"/>
    <mergeCell ref="B9:K9"/>
    <mergeCell ref="L9:M9"/>
    <mergeCell ref="B10:K10"/>
    <mergeCell ref="L10:M10"/>
    <mergeCell ref="B11:K11"/>
    <mergeCell ref="L11:M11"/>
    <mergeCell ref="AD1:AD7"/>
    <mergeCell ref="AE1:AE7"/>
    <mergeCell ref="G2:M2"/>
    <mergeCell ref="E3:L3"/>
    <mergeCell ref="E4:L4"/>
    <mergeCell ref="E5:L5"/>
    <mergeCell ref="G7:M7"/>
    <mergeCell ref="X1:X7"/>
    <mergeCell ref="Y1:Y7"/>
    <mergeCell ref="Z1:Z7"/>
    <mergeCell ref="AA1:AA7"/>
    <mergeCell ref="AB1:AB7"/>
    <mergeCell ref="AC1:AC7"/>
    <mergeCell ref="R1:R7"/>
    <mergeCell ref="S1:S7"/>
    <mergeCell ref="T1:T7"/>
    <mergeCell ref="U1:U7"/>
    <mergeCell ref="V1:V7"/>
    <mergeCell ref="W1:W7"/>
  </mergeCells>
  <pageMargins left="0.7" right="0.7" top="0.75" bottom="0.75" header="0.3" footer="0.3"/>
  <pageSetup paperSize="8" scale="69" orientation="landscape" r:id="rId1"/>
  <rowBreaks count="1" manualBreakCount="1">
    <brk id="77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Z1003"/>
  <sheetViews>
    <sheetView topLeftCell="A16" workbookViewId="0">
      <selection activeCell="F51" sqref="F51"/>
    </sheetView>
  </sheetViews>
  <sheetFormatPr defaultColWidth="17.28515625" defaultRowHeight="15" customHeight="1" x14ac:dyDescent="0.2"/>
  <cols>
    <col min="1" max="1" width="6.42578125" style="10" customWidth="1"/>
    <col min="2" max="2" width="7.28515625" style="10" customWidth="1"/>
    <col min="3" max="3" width="56.140625" style="10" customWidth="1"/>
    <col min="4" max="4" width="14.42578125" style="10" customWidth="1"/>
    <col min="5" max="5" width="15.42578125" style="10" customWidth="1"/>
    <col min="6" max="6" width="18.140625" style="10" customWidth="1"/>
    <col min="7" max="7" width="9.140625" style="10" customWidth="1"/>
    <col min="8" max="8" width="64.85546875" style="10" customWidth="1"/>
    <col min="9" max="10" width="9.140625" style="10" customWidth="1"/>
    <col min="11" max="11" width="3.140625" style="10" customWidth="1"/>
    <col min="12" max="12" width="6" style="10" hidden="1" customWidth="1"/>
    <col min="13" max="13" width="9.140625" style="10" hidden="1" customWidth="1"/>
    <col min="14" max="14" width="0.42578125" style="10" customWidth="1"/>
    <col min="15" max="17" width="8" style="10" hidden="1" customWidth="1"/>
    <col min="18" max="26" width="8" style="10" customWidth="1"/>
    <col min="27" max="16384" width="17.28515625" style="10"/>
  </cols>
  <sheetData>
    <row r="1" spans="1:26" ht="15.75" customHeight="1" x14ac:dyDescent="0.25">
      <c r="B1" s="527"/>
      <c r="C1" s="396"/>
      <c r="D1" s="396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</row>
    <row r="2" spans="1:26" ht="15.75" customHeight="1" x14ac:dyDescent="0.25">
      <c r="A2" s="528" t="s">
        <v>446</v>
      </c>
      <c r="B2" s="529"/>
      <c r="C2" s="529"/>
      <c r="D2" s="529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</row>
    <row r="3" spans="1:26" ht="15.75" customHeight="1" x14ac:dyDescent="0.25">
      <c r="B3" s="395" t="s">
        <v>88</v>
      </c>
      <c r="C3" s="396"/>
      <c r="D3" s="396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</row>
    <row r="4" spans="1:26" ht="15.75" customHeight="1" x14ac:dyDescent="0.25">
      <c r="B4" s="395" t="s">
        <v>447</v>
      </c>
      <c r="C4" s="396"/>
      <c r="D4" s="396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</row>
    <row r="5" spans="1:26" ht="15.75" customHeight="1" x14ac:dyDescent="0.25">
      <c r="B5" s="17"/>
      <c r="C5" s="17"/>
      <c r="D5" s="17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</row>
    <row r="6" spans="1:26" ht="15.75" customHeight="1" x14ac:dyDescent="0.25">
      <c r="B6" s="18"/>
      <c r="C6" s="18"/>
      <c r="D6" s="15" t="s">
        <v>124</v>
      </c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 ht="15.75" customHeight="1" x14ac:dyDescent="0.25">
      <c r="A7" s="391" t="s">
        <v>90</v>
      </c>
      <c r="B7" s="382" t="s">
        <v>44</v>
      </c>
      <c r="C7" s="383"/>
      <c r="D7" s="386" t="s">
        <v>45</v>
      </c>
      <c r="E7" s="8"/>
      <c r="F7" s="8"/>
      <c r="G7" s="8"/>
      <c r="H7"/>
      <c r="I7"/>
      <c r="J7"/>
      <c r="K7"/>
      <c r="L7"/>
      <c r="M7"/>
      <c r="N7"/>
      <c r="O7"/>
      <c r="P7"/>
      <c r="Q7"/>
      <c r="R7"/>
      <c r="S7"/>
      <c r="T7" s="8"/>
      <c r="U7" s="8"/>
      <c r="V7" s="8"/>
      <c r="W7" s="8"/>
      <c r="X7" s="8"/>
      <c r="Y7" s="8"/>
      <c r="Z7" s="8"/>
    </row>
    <row r="8" spans="1:26" ht="15.75" customHeight="1" x14ac:dyDescent="0.25">
      <c r="A8" s="392"/>
      <c r="B8" s="384"/>
      <c r="C8" s="385"/>
      <c r="D8" s="387"/>
      <c r="E8" s="8"/>
      <c r="F8" s="8"/>
      <c r="G8" s="8"/>
      <c r="H8"/>
      <c r="I8"/>
      <c r="J8"/>
      <c r="K8"/>
      <c r="L8"/>
      <c r="M8"/>
      <c r="N8"/>
      <c r="O8"/>
      <c r="P8"/>
      <c r="Q8"/>
      <c r="R8"/>
      <c r="S8"/>
      <c r="T8" s="8"/>
      <c r="U8" s="8"/>
      <c r="V8" s="8"/>
      <c r="W8" s="8"/>
      <c r="X8" s="8"/>
      <c r="Y8" s="8"/>
      <c r="Z8" s="8"/>
    </row>
    <row r="9" spans="1:26" ht="15.75" customHeight="1" x14ac:dyDescent="0.25">
      <c r="A9" s="19">
        <v>1</v>
      </c>
      <c r="B9" s="9">
        <v>2</v>
      </c>
      <c r="C9" s="20">
        <v>3</v>
      </c>
      <c r="D9" s="21">
        <v>4</v>
      </c>
      <c r="E9" s="8"/>
      <c r="F9" s="8"/>
      <c r="G9" s="8"/>
      <c r="H9"/>
      <c r="I9"/>
      <c r="J9"/>
      <c r="K9"/>
      <c r="L9"/>
      <c r="M9"/>
      <c r="N9"/>
      <c r="O9"/>
      <c r="P9"/>
      <c r="Q9"/>
      <c r="R9"/>
      <c r="S9"/>
      <c r="T9" s="8"/>
      <c r="U9" s="8"/>
      <c r="V9" s="8"/>
      <c r="W9" s="8"/>
      <c r="X9" s="8"/>
      <c r="Y9" s="8"/>
      <c r="Z9" s="8"/>
    </row>
    <row r="10" spans="1:26" ht="15.75" customHeight="1" x14ac:dyDescent="0.25">
      <c r="A10" s="22" t="s">
        <v>91</v>
      </c>
      <c r="B10" s="464" t="s">
        <v>46</v>
      </c>
      <c r="C10" s="465"/>
      <c r="D10" s="23">
        <f>SUM(D11:D14)</f>
        <v>790758817</v>
      </c>
      <c r="E10" s="8"/>
      <c r="F10" s="8"/>
      <c r="G10" s="8"/>
      <c r="H10"/>
      <c r="I10"/>
      <c r="J10"/>
      <c r="K10"/>
      <c r="L10"/>
      <c r="M10"/>
      <c r="N10"/>
      <c r="O10"/>
      <c r="P10"/>
      <c r="Q10"/>
      <c r="R10"/>
      <c r="S10"/>
      <c r="T10" s="8"/>
      <c r="U10" s="8"/>
      <c r="V10" s="8"/>
      <c r="W10" s="8"/>
      <c r="X10" s="8"/>
      <c r="Y10" s="8"/>
      <c r="Z10" s="8"/>
    </row>
    <row r="11" spans="1:26" ht="15.75" customHeight="1" x14ac:dyDescent="0.25">
      <c r="A11" s="24" t="s">
        <v>92</v>
      </c>
      <c r="B11" s="25" t="s">
        <v>47</v>
      </c>
      <c r="C11" s="26" t="s">
        <v>48</v>
      </c>
      <c r="D11" s="27">
        <v>165321339</v>
      </c>
      <c r="E11" s="8"/>
      <c r="F11" s="8"/>
      <c r="G11" s="8"/>
      <c r="H11"/>
      <c r="I11"/>
      <c r="J11"/>
      <c r="K11"/>
      <c r="L11"/>
      <c r="M11"/>
      <c r="N11"/>
      <c r="O11"/>
      <c r="P11"/>
      <c r="Q11"/>
      <c r="R11"/>
      <c r="S11"/>
      <c r="T11" s="8"/>
      <c r="U11" s="8"/>
      <c r="V11" s="8"/>
      <c r="W11" s="8"/>
      <c r="X11" s="8"/>
      <c r="Y11" s="8"/>
      <c r="Z11" s="8"/>
    </row>
    <row r="12" spans="1:26" ht="15.75" customHeight="1" x14ac:dyDescent="0.25">
      <c r="A12" s="24" t="s">
        <v>93</v>
      </c>
      <c r="B12" s="25" t="s">
        <v>49</v>
      </c>
      <c r="C12" s="26" t="s">
        <v>50</v>
      </c>
      <c r="D12" s="27">
        <v>88000000</v>
      </c>
      <c r="E12" s="8"/>
      <c r="F12" s="8"/>
      <c r="G12" s="8"/>
      <c r="H12"/>
      <c r="I12"/>
      <c r="J12"/>
      <c r="K12"/>
      <c r="L12"/>
      <c r="M12"/>
      <c r="N12"/>
      <c r="O12"/>
      <c r="P12"/>
      <c r="Q12"/>
      <c r="R12"/>
      <c r="S12"/>
      <c r="T12" s="8"/>
      <c r="U12" s="8"/>
      <c r="V12" s="8"/>
      <c r="W12" s="8"/>
      <c r="X12" s="8"/>
      <c r="Y12" s="8"/>
      <c r="Z12" s="8"/>
    </row>
    <row r="13" spans="1:26" ht="15.75" customHeight="1" x14ac:dyDescent="0.25">
      <c r="A13" s="24" t="s">
        <v>94</v>
      </c>
      <c r="B13" s="25" t="s">
        <v>51</v>
      </c>
      <c r="C13" s="26" t="s">
        <v>52</v>
      </c>
      <c r="D13" s="27">
        <v>425377473</v>
      </c>
      <c r="E13" s="8"/>
      <c r="F13" s="8"/>
      <c r="G13" s="8"/>
      <c r="H13"/>
      <c r="I13"/>
      <c r="J13"/>
      <c r="K13"/>
      <c r="L13"/>
      <c r="M13"/>
      <c r="N13"/>
      <c r="O13"/>
      <c r="P13"/>
      <c r="Q13"/>
      <c r="R13"/>
      <c r="S13"/>
      <c r="T13" s="8"/>
      <c r="U13" s="8"/>
      <c r="V13" s="8"/>
      <c r="W13" s="8"/>
      <c r="X13" s="8"/>
      <c r="Y13" s="8"/>
      <c r="Z13" s="8"/>
    </row>
    <row r="14" spans="1:26" ht="15.75" customHeight="1" x14ac:dyDescent="0.25">
      <c r="A14" s="24" t="s">
        <v>95</v>
      </c>
      <c r="B14" s="25" t="s">
        <v>61</v>
      </c>
      <c r="C14" s="26" t="s">
        <v>448</v>
      </c>
      <c r="D14" s="27">
        <v>112060005</v>
      </c>
      <c r="E14" s="8"/>
      <c r="F14" s="8"/>
      <c r="G14" s="8"/>
      <c r="H14"/>
      <c r="I14"/>
      <c r="J14"/>
      <c r="K14"/>
      <c r="L14"/>
      <c r="M14"/>
      <c r="N14"/>
      <c r="O14"/>
      <c r="P14"/>
      <c r="Q14"/>
      <c r="R14"/>
      <c r="S14"/>
      <c r="T14" s="8"/>
      <c r="U14" s="8"/>
      <c r="V14" s="8"/>
      <c r="W14" s="8"/>
      <c r="X14" s="8"/>
      <c r="Y14" s="8"/>
      <c r="Z14" s="8"/>
    </row>
    <row r="15" spans="1:26" ht="15.75" customHeight="1" x14ac:dyDescent="0.25">
      <c r="A15" s="24"/>
      <c r="B15" s="25"/>
      <c r="C15" s="26"/>
      <c r="D15" s="27"/>
      <c r="E15" s="8"/>
      <c r="F15" s="8"/>
      <c r="G15" s="8"/>
      <c r="H15"/>
      <c r="I15"/>
      <c r="J15"/>
      <c r="K15"/>
      <c r="L15"/>
      <c r="M15"/>
      <c r="N15"/>
      <c r="O15"/>
      <c r="P15"/>
      <c r="Q15"/>
      <c r="R15"/>
      <c r="S15"/>
      <c r="T15" s="8"/>
      <c r="U15" s="8"/>
      <c r="V15" s="8"/>
      <c r="W15" s="8"/>
      <c r="X15" s="8"/>
      <c r="Y15" s="8"/>
      <c r="Z15" s="8"/>
    </row>
    <row r="16" spans="1:26" ht="15.75" customHeight="1" x14ac:dyDescent="0.25">
      <c r="A16" s="24" t="s">
        <v>96</v>
      </c>
      <c r="B16" s="25"/>
      <c r="C16" s="26"/>
      <c r="D16" s="27"/>
      <c r="E16" s="8"/>
      <c r="F16" s="8"/>
      <c r="G16" s="8"/>
      <c r="H16"/>
      <c r="I16"/>
      <c r="J16"/>
      <c r="K16"/>
      <c r="L16"/>
      <c r="M16"/>
      <c r="N16"/>
      <c r="O16"/>
      <c r="P16"/>
      <c r="Q16"/>
      <c r="R16"/>
      <c r="S16"/>
      <c r="T16" s="8"/>
      <c r="U16" s="8"/>
      <c r="V16" s="8"/>
      <c r="W16" s="8"/>
      <c r="X16" s="8"/>
      <c r="Y16" s="8"/>
      <c r="Z16" s="8"/>
    </row>
    <row r="17" spans="1:26" ht="15.75" customHeight="1" x14ac:dyDescent="0.25">
      <c r="A17" s="22" t="s">
        <v>97</v>
      </c>
      <c r="B17" s="28" t="s">
        <v>53</v>
      </c>
      <c r="C17" s="29"/>
      <c r="D17" s="30">
        <f>SUM(D18:D21)</f>
        <v>385789980</v>
      </c>
      <c r="E17" s="8"/>
      <c r="F17" s="8"/>
      <c r="G17" s="8"/>
      <c r="H17"/>
      <c r="I17"/>
      <c r="J17"/>
      <c r="K17"/>
      <c r="L17"/>
      <c r="M17"/>
      <c r="N17"/>
      <c r="O17"/>
      <c r="P17"/>
      <c r="Q17"/>
      <c r="R17"/>
      <c r="S17"/>
      <c r="T17" s="8"/>
      <c r="U17" s="8"/>
      <c r="V17" s="8"/>
      <c r="W17" s="8"/>
      <c r="X17" s="8"/>
      <c r="Y17" s="8"/>
      <c r="Z17" s="8"/>
    </row>
    <row r="18" spans="1:26" ht="15.75" customHeight="1" x14ac:dyDescent="0.25">
      <c r="A18" s="24" t="s">
        <v>98</v>
      </c>
      <c r="B18" s="25" t="s">
        <v>54</v>
      </c>
      <c r="C18" s="31" t="s">
        <v>55</v>
      </c>
      <c r="D18" s="27">
        <v>40000000</v>
      </c>
      <c r="E18" s="8"/>
      <c r="F18" s="8"/>
      <c r="G18" s="8"/>
      <c r="H18"/>
      <c r="I18"/>
      <c r="J18"/>
      <c r="K18"/>
      <c r="L18"/>
      <c r="M18"/>
      <c r="N18"/>
      <c r="O18"/>
      <c r="P18"/>
      <c r="Q18"/>
      <c r="R18"/>
      <c r="S18"/>
      <c r="T18" s="8"/>
      <c r="U18" s="8"/>
      <c r="V18" s="8"/>
      <c r="W18" s="8"/>
      <c r="X18" s="8"/>
      <c r="Y18" s="8"/>
      <c r="Z18" s="8"/>
    </row>
    <row r="19" spans="1:26" ht="15.75" customHeight="1" x14ac:dyDescent="0.25">
      <c r="A19" s="24" t="s">
        <v>99</v>
      </c>
      <c r="B19" s="25" t="s">
        <v>56</v>
      </c>
      <c r="C19" s="26" t="s">
        <v>57</v>
      </c>
      <c r="D19" s="27">
        <v>65000000</v>
      </c>
      <c r="E19" s="8"/>
      <c r="F19" s="8"/>
      <c r="G19" s="8"/>
      <c r="H19"/>
      <c r="I19"/>
      <c r="J19"/>
      <c r="K19"/>
      <c r="L19"/>
      <c r="M19"/>
      <c r="N19"/>
      <c r="O19"/>
      <c r="P19"/>
      <c r="Q19"/>
      <c r="R19"/>
      <c r="S19"/>
      <c r="T19" s="8"/>
      <c r="U19" s="8"/>
      <c r="V19" s="8"/>
      <c r="W19" s="8"/>
      <c r="X19" s="8"/>
      <c r="Y19" s="8"/>
      <c r="Z19" s="8"/>
    </row>
    <row r="20" spans="1:26" ht="15.75" customHeight="1" x14ac:dyDescent="0.25">
      <c r="A20" s="24" t="s">
        <v>100</v>
      </c>
      <c r="B20" s="25" t="s">
        <v>58</v>
      </c>
      <c r="C20" s="26" t="s">
        <v>59</v>
      </c>
      <c r="D20" s="27"/>
      <c r="E20" s="8"/>
      <c r="F20" s="8"/>
      <c r="G20" s="8"/>
      <c r="H20"/>
      <c r="I20"/>
      <c r="J20"/>
      <c r="K20"/>
      <c r="L20"/>
      <c r="M20"/>
      <c r="N20"/>
      <c r="O20"/>
      <c r="P20"/>
      <c r="Q20"/>
      <c r="R20"/>
      <c r="S20"/>
      <c r="T20" s="8"/>
      <c r="U20" s="8"/>
      <c r="V20" s="8"/>
      <c r="W20" s="8"/>
      <c r="X20" s="8"/>
      <c r="Y20" s="8"/>
      <c r="Z20" s="8"/>
    </row>
    <row r="21" spans="1:26" ht="15.75" customHeight="1" x14ac:dyDescent="0.25">
      <c r="A21" s="24" t="s">
        <v>101</v>
      </c>
      <c r="B21" s="25" t="s">
        <v>61</v>
      </c>
      <c r="C21" s="26" t="s">
        <v>449</v>
      </c>
      <c r="D21" s="27">
        <v>280789980</v>
      </c>
      <c r="E21" s="8"/>
      <c r="F21" s="8"/>
      <c r="G21" s="8"/>
      <c r="H21"/>
      <c r="I21"/>
      <c r="J21"/>
      <c r="K21"/>
      <c r="L21"/>
      <c r="M21"/>
      <c r="N21"/>
      <c r="O21"/>
      <c r="P21"/>
      <c r="Q21"/>
      <c r="R21"/>
      <c r="S21"/>
      <c r="T21" s="8"/>
      <c r="U21" s="8"/>
      <c r="V21" s="8"/>
      <c r="W21" s="8"/>
      <c r="X21" s="8"/>
      <c r="Y21" s="8"/>
      <c r="Z21" s="8"/>
    </row>
    <row r="22" spans="1:26" ht="15.75" customHeight="1" x14ac:dyDescent="0.25">
      <c r="A22" s="22" t="s">
        <v>102</v>
      </c>
      <c r="B22" s="28"/>
      <c r="C22" s="26"/>
      <c r="D22" s="30"/>
      <c r="E22" s="8"/>
      <c r="F22" s="8"/>
      <c r="G22" s="8"/>
      <c r="H22"/>
      <c r="I22"/>
      <c r="J22"/>
      <c r="K22"/>
      <c r="L22"/>
      <c r="M22"/>
      <c r="N22"/>
      <c r="O22"/>
      <c r="P22"/>
      <c r="Q22"/>
      <c r="R22"/>
      <c r="S22"/>
      <c r="T22" s="8"/>
      <c r="U22" s="8"/>
      <c r="V22" s="8"/>
      <c r="W22" s="8"/>
      <c r="X22" s="8"/>
      <c r="Y22" s="8"/>
      <c r="Z22" s="8"/>
    </row>
    <row r="23" spans="1:26" ht="15.75" customHeight="1" x14ac:dyDescent="0.25">
      <c r="A23" s="24" t="s">
        <v>103</v>
      </c>
      <c r="B23" s="25"/>
      <c r="C23" s="26"/>
      <c r="D23" s="27"/>
      <c r="E23" s="8"/>
      <c r="F23" s="8"/>
      <c r="G23" s="8"/>
      <c r="H23"/>
      <c r="I23"/>
      <c r="J23"/>
      <c r="K23"/>
      <c r="L23"/>
      <c r="M23"/>
      <c r="N23"/>
      <c r="O23"/>
      <c r="P23"/>
      <c r="Q23"/>
      <c r="R23"/>
      <c r="S23"/>
      <c r="T23" s="8"/>
      <c r="U23" s="8"/>
      <c r="V23" s="8"/>
      <c r="W23" s="8"/>
      <c r="X23" s="8"/>
      <c r="Y23" s="8"/>
      <c r="Z23" s="8"/>
    </row>
    <row r="24" spans="1:26" ht="15.75" customHeight="1" x14ac:dyDescent="0.25">
      <c r="A24" s="24" t="s">
        <v>104</v>
      </c>
      <c r="B24" s="25"/>
      <c r="C24" s="26"/>
      <c r="D24" s="27"/>
      <c r="E24" s="8"/>
      <c r="F24" s="8"/>
      <c r="G24" s="8"/>
      <c r="H24"/>
      <c r="I24"/>
      <c r="J24"/>
      <c r="K24"/>
      <c r="L24"/>
      <c r="M24"/>
      <c r="N24"/>
      <c r="O24"/>
      <c r="P24"/>
      <c r="Q24"/>
      <c r="R24"/>
      <c r="S24"/>
      <c r="T24" s="8"/>
      <c r="U24" s="8"/>
      <c r="V24" s="8"/>
      <c r="W24" s="8"/>
      <c r="X24" s="8"/>
      <c r="Y24" s="8"/>
      <c r="Z24" s="8"/>
    </row>
    <row r="25" spans="1:26" ht="15.75" customHeight="1" x14ac:dyDescent="0.25">
      <c r="A25" s="22" t="s">
        <v>105</v>
      </c>
      <c r="B25" s="28" t="s">
        <v>62</v>
      </c>
      <c r="C25" s="29"/>
      <c r="D25" s="30">
        <f>SUM(D10+D17+D22)</f>
        <v>1176548797</v>
      </c>
      <c r="E25" s="8"/>
      <c r="F25" s="8"/>
      <c r="G25" s="8"/>
      <c r="H25"/>
      <c r="I25"/>
      <c r="J25"/>
      <c r="K25"/>
      <c r="L25"/>
      <c r="M25"/>
      <c r="N25"/>
      <c r="O25"/>
      <c r="P25"/>
      <c r="Q25"/>
      <c r="R25"/>
      <c r="S25"/>
      <c r="T25" s="8"/>
      <c r="U25" s="8"/>
      <c r="V25" s="8"/>
      <c r="W25" s="8"/>
      <c r="X25" s="8"/>
      <c r="Y25" s="8"/>
      <c r="Z25" s="8"/>
    </row>
    <row r="26" spans="1:26" ht="15.75" customHeight="1" x14ac:dyDescent="0.25">
      <c r="A26" s="24" t="s">
        <v>106</v>
      </c>
      <c r="B26" s="32"/>
      <c r="C26" s="32"/>
      <c r="D26" s="33"/>
      <c r="E26" s="8"/>
      <c r="F26" s="8"/>
      <c r="G26" s="8"/>
      <c r="H26"/>
      <c r="I26"/>
      <c r="J26"/>
      <c r="K26"/>
      <c r="L26"/>
      <c r="M26"/>
      <c r="N26"/>
      <c r="O26"/>
      <c r="P26"/>
      <c r="Q26"/>
      <c r="R26"/>
      <c r="S26"/>
      <c r="T26" s="8"/>
      <c r="U26" s="8"/>
      <c r="V26" s="8"/>
      <c r="W26" s="8"/>
      <c r="X26" s="8"/>
      <c r="Y26" s="8"/>
      <c r="Z26" s="8"/>
    </row>
    <row r="27" spans="1:26" ht="15.75" customHeight="1" x14ac:dyDescent="0.25">
      <c r="A27" s="22" t="s">
        <v>107</v>
      </c>
      <c r="B27" s="466" t="s">
        <v>63</v>
      </c>
      <c r="C27" s="465"/>
      <c r="D27" s="30">
        <f>SUM(D28:D34)</f>
        <v>0</v>
      </c>
      <c r="E27" s="8"/>
      <c r="F27" s="8"/>
      <c r="G27" s="8"/>
      <c r="H27"/>
      <c r="I27"/>
      <c r="J27"/>
      <c r="K27"/>
      <c r="L27"/>
      <c r="M27"/>
      <c r="N27"/>
      <c r="O27"/>
      <c r="P27"/>
      <c r="Q27"/>
      <c r="R27"/>
      <c r="S27"/>
      <c r="T27" s="8"/>
      <c r="U27" s="8"/>
      <c r="V27" s="8"/>
      <c r="W27" s="8"/>
      <c r="X27" s="8"/>
      <c r="Y27" s="8"/>
      <c r="Z27" s="8"/>
    </row>
    <row r="28" spans="1:26" ht="15.75" customHeight="1" x14ac:dyDescent="0.25">
      <c r="A28" s="24" t="s">
        <v>108</v>
      </c>
      <c r="B28" s="25" t="s">
        <v>64</v>
      </c>
      <c r="C28" s="26" t="s">
        <v>65</v>
      </c>
      <c r="D28" s="27"/>
      <c r="E28" s="8"/>
      <c r="F28" s="8"/>
      <c r="G28" s="8"/>
      <c r="H28"/>
      <c r="I28"/>
      <c r="J28"/>
      <c r="K28"/>
      <c r="L28"/>
      <c r="M28"/>
      <c r="N28"/>
      <c r="O28"/>
      <c r="P28"/>
      <c r="Q28"/>
      <c r="R28"/>
      <c r="S28"/>
      <c r="T28" s="8"/>
      <c r="U28" s="8"/>
      <c r="V28" s="8"/>
      <c r="W28" s="8"/>
      <c r="X28" s="8"/>
      <c r="Y28" s="8"/>
      <c r="Z28" s="8"/>
    </row>
    <row r="29" spans="1:26" ht="15.75" customHeight="1" x14ac:dyDescent="0.25">
      <c r="A29" s="24" t="s">
        <v>109</v>
      </c>
      <c r="B29" s="25" t="s">
        <v>66</v>
      </c>
      <c r="C29" s="31" t="s">
        <v>67</v>
      </c>
      <c r="D29" s="27"/>
      <c r="E29" s="8"/>
      <c r="F29" s="8"/>
      <c r="G29" s="8"/>
      <c r="H29"/>
      <c r="I29"/>
      <c r="J29"/>
      <c r="K29"/>
      <c r="L29"/>
      <c r="M29"/>
      <c r="N29"/>
      <c r="O29"/>
      <c r="P29"/>
      <c r="Q29"/>
      <c r="R29"/>
      <c r="S29"/>
      <c r="T29" s="8"/>
      <c r="U29" s="8"/>
      <c r="V29" s="8"/>
      <c r="W29" s="8"/>
      <c r="X29" s="8"/>
      <c r="Y29" s="8"/>
      <c r="Z29" s="8"/>
    </row>
    <row r="30" spans="1:26" ht="15.75" customHeight="1" x14ac:dyDescent="0.25">
      <c r="A30" s="24" t="s">
        <v>110</v>
      </c>
      <c r="B30" s="25" t="s">
        <v>68</v>
      </c>
      <c r="C30" s="26" t="s">
        <v>69</v>
      </c>
      <c r="D30" s="27"/>
      <c r="E30" s="8"/>
      <c r="F30" s="8"/>
      <c r="G30" s="8"/>
      <c r="H30"/>
      <c r="I30"/>
      <c r="J30"/>
      <c r="K30"/>
      <c r="L30"/>
      <c r="M30"/>
      <c r="N30"/>
      <c r="O30"/>
      <c r="P30"/>
      <c r="Q30"/>
      <c r="R30"/>
      <c r="S30"/>
      <c r="T30" s="8"/>
      <c r="U30" s="8"/>
      <c r="V30" s="8"/>
      <c r="W30" s="8"/>
      <c r="X30" s="8"/>
      <c r="Y30" s="8"/>
      <c r="Z30" s="8"/>
    </row>
    <row r="31" spans="1:26" ht="15.75" customHeight="1" x14ac:dyDescent="0.25">
      <c r="A31" s="24" t="s">
        <v>111</v>
      </c>
      <c r="B31" s="25" t="s">
        <v>70</v>
      </c>
      <c r="C31" s="26" t="s">
        <v>71</v>
      </c>
      <c r="D31" s="27"/>
      <c r="E31" s="8"/>
      <c r="F31" s="8"/>
      <c r="G31" s="8"/>
      <c r="H31"/>
      <c r="I31"/>
      <c r="J31"/>
      <c r="K31"/>
      <c r="L31"/>
      <c r="M31"/>
      <c r="N31"/>
      <c r="O31"/>
      <c r="P31"/>
      <c r="Q31"/>
      <c r="R31"/>
      <c r="S31"/>
      <c r="T31" s="8"/>
      <c r="U31" s="8"/>
      <c r="V31" s="8"/>
      <c r="W31" s="8"/>
      <c r="X31" s="8"/>
      <c r="Y31" s="8"/>
      <c r="Z31" s="8"/>
    </row>
    <row r="32" spans="1:26" ht="15.75" customHeight="1" x14ac:dyDescent="0.25">
      <c r="A32" s="24" t="s">
        <v>112</v>
      </c>
      <c r="B32" s="25" t="s">
        <v>72</v>
      </c>
      <c r="C32" s="26" t="s">
        <v>73</v>
      </c>
      <c r="D32" s="27"/>
      <c r="E32" s="8"/>
      <c r="F32" s="8"/>
      <c r="G32" s="8"/>
      <c r="H32"/>
      <c r="I32"/>
      <c r="J32"/>
      <c r="K32"/>
      <c r="L32"/>
      <c r="M32"/>
      <c r="N32"/>
      <c r="O32"/>
      <c r="P32"/>
      <c r="Q32"/>
      <c r="R32"/>
      <c r="S32"/>
      <c r="T32" s="8"/>
      <c r="U32" s="8"/>
      <c r="V32" s="8"/>
      <c r="W32" s="8"/>
      <c r="X32" s="8"/>
      <c r="Y32" s="8"/>
      <c r="Z32" s="8"/>
    </row>
    <row r="33" spans="1:26" ht="15.75" customHeight="1" x14ac:dyDescent="0.25">
      <c r="A33" s="24"/>
      <c r="B33" s="25" t="s">
        <v>72</v>
      </c>
      <c r="C33" s="26" t="s">
        <v>135</v>
      </c>
      <c r="D33" s="27"/>
      <c r="E33" s="8"/>
      <c r="F33" s="8"/>
      <c r="G33" s="8"/>
      <c r="H33"/>
      <c r="I33"/>
      <c r="J33"/>
      <c r="K33"/>
      <c r="L33"/>
      <c r="M33"/>
      <c r="N33"/>
      <c r="O33"/>
      <c r="P33"/>
      <c r="Q33"/>
      <c r="R33"/>
      <c r="S33"/>
      <c r="T33" s="8"/>
      <c r="U33" s="8"/>
      <c r="V33" s="8"/>
      <c r="W33" s="8"/>
      <c r="X33" s="8"/>
      <c r="Y33" s="8"/>
      <c r="Z33" s="8"/>
    </row>
    <row r="34" spans="1:26" ht="15.75" customHeight="1" x14ac:dyDescent="0.25">
      <c r="A34" s="24" t="s">
        <v>113</v>
      </c>
      <c r="B34" s="25"/>
      <c r="C34" s="26"/>
      <c r="D34" s="27"/>
      <c r="E34" s="8"/>
      <c r="F34" s="8"/>
      <c r="G34" s="8"/>
      <c r="H34"/>
      <c r="I34"/>
      <c r="J34"/>
      <c r="K34"/>
      <c r="L34"/>
      <c r="M34"/>
      <c r="N34"/>
      <c r="O34"/>
      <c r="P34"/>
      <c r="Q34"/>
      <c r="R34"/>
      <c r="S34"/>
      <c r="T34" s="8"/>
      <c r="U34" s="8"/>
      <c r="V34" s="8"/>
      <c r="W34" s="8"/>
      <c r="X34" s="8"/>
      <c r="Y34" s="8"/>
      <c r="Z34" s="8"/>
    </row>
    <row r="35" spans="1:26" ht="15.75" customHeight="1" x14ac:dyDescent="0.25">
      <c r="A35" s="22" t="s">
        <v>114</v>
      </c>
      <c r="B35" s="34" t="s">
        <v>74</v>
      </c>
      <c r="C35" s="35"/>
      <c r="D35" s="30">
        <f>SUM(D36:D38)</f>
        <v>0</v>
      </c>
      <c r="E35" s="8"/>
      <c r="F35" s="8"/>
      <c r="G35" s="8"/>
      <c r="H35"/>
      <c r="I35"/>
      <c r="J35"/>
      <c r="K35"/>
      <c r="L35"/>
      <c r="M35"/>
      <c r="N35"/>
      <c r="O35"/>
      <c r="P35"/>
      <c r="Q35"/>
      <c r="R35"/>
      <c r="S35"/>
      <c r="T35" s="8"/>
      <c r="U35" s="8"/>
      <c r="V35" s="8"/>
      <c r="W35" s="8"/>
      <c r="X35" s="8"/>
      <c r="Y35" s="8"/>
      <c r="Z35" s="8"/>
    </row>
    <row r="36" spans="1:26" ht="15.75" customHeight="1" x14ac:dyDescent="0.25">
      <c r="A36" s="24" t="s">
        <v>115</v>
      </c>
      <c r="B36" s="36" t="s">
        <v>75</v>
      </c>
      <c r="C36" s="26" t="s">
        <v>76</v>
      </c>
      <c r="D36" s="27"/>
      <c r="E36" s="8"/>
      <c r="F36" s="8"/>
      <c r="G36" s="8"/>
      <c r="H36"/>
      <c r="I36"/>
      <c r="J36"/>
      <c r="K36"/>
      <c r="L36"/>
      <c r="M36"/>
      <c r="N36"/>
      <c r="O36"/>
      <c r="P36"/>
      <c r="Q36"/>
      <c r="R36"/>
      <c r="S36"/>
      <c r="T36" s="8"/>
      <c r="U36" s="8"/>
      <c r="V36" s="8"/>
      <c r="W36" s="8"/>
      <c r="X36" s="8"/>
      <c r="Y36" s="8"/>
      <c r="Z36" s="8"/>
    </row>
    <row r="37" spans="1:26" ht="15.75" customHeight="1" x14ac:dyDescent="0.25">
      <c r="A37" s="24" t="s">
        <v>116</v>
      </c>
      <c r="B37" s="36" t="s">
        <v>77</v>
      </c>
      <c r="C37" s="26" t="s">
        <v>78</v>
      </c>
      <c r="D37" s="27"/>
      <c r="E37" s="8"/>
      <c r="F37" s="8"/>
      <c r="G37" s="8"/>
      <c r="H37"/>
      <c r="I37"/>
      <c r="J37"/>
      <c r="K37"/>
      <c r="L37"/>
      <c r="M37"/>
      <c r="N37"/>
      <c r="O37"/>
      <c r="P37"/>
      <c r="Q37"/>
      <c r="R37"/>
      <c r="S37"/>
      <c r="T37" s="8"/>
      <c r="U37" s="8"/>
      <c r="V37" s="8"/>
      <c r="W37" s="8"/>
      <c r="X37" s="8"/>
      <c r="Y37" s="8"/>
      <c r="Z37" s="8"/>
    </row>
    <row r="38" spans="1:26" ht="15.75" customHeight="1" x14ac:dyDescent="0.25">
      <c r="A38" s="24" t="s">
        <v>117</v>
      </c>
      <c r="B38" s="25" t="s">
        <v>79</v>
      </c>
      <c r="C38" s="31" t="s">
        <v>80</v>
      </c>
      <c r="D38" s="27"/>
      <c r="E38" s="8"/>
      <c r="F38" s="8"/>
      <c r="G38" s="8"/>
      <c r="H38"/>
      <c r="I38"/>
      <c r="J38"/>
      <c r="K38"/>
      <c r="L38"/>
      <c r="M38"/>
      <c r="N38"/>
      <c r="O38"/>
      <c r="P38"/>
      <c r="Q38"/>
      <c r="R38"/>
      <c r="S38"/>
      <c r="T38" s="8"/>
      <c r="U38" s="8"/>
      <c r="V38" s="8"/>
      <c r="W38" s="8"/>
      <c r="X38" s="8"/>
      <c r="Y38" s="8"/>
      <c r="Z38" s="8"/>
    </row>
    <row r="39" spans="1:26" ht="15.75" customHeight="1" x14ac:dyDescent="0.25">
      <c r="A39" s="24" t="s">
        <v>118</v>
      </c>
      <c r="B39" s="25"/>
      <c r="C39" s="31"/>
      <c r="D39" s="27"/>
      <c r="E39" s="8"/>
      <c r="F39" s="8"/>
      <c r="G39" s="8"/>
      <c r="H39"/>
      <c r="I39"/>
      <c r="J39"/>
      <c r="K39"/>
      <c r="L39"/>
      <c r="M39"/>
      <c r="N39"/>
      <c r="O39"/>
      <c r="P39"/>
      <c r="Q39"/>
      <c r="R39"/>
      <c r="S39"/>
      <c r="T39" s="8"/>
      <c r="U39" s="8"/>
      <c r="V39" s="8"/>
      <c r="W39" s="8"/>
      <c r="X39" s="8"/>
      <c r="Y39" s="8"/>
      <c r="Z39" s="8"/>
    </row>
    <row r="40" spans="1:26" ht="15.75" customHeight="1" x14ac:dyDescent="0.25">
      <c r="A40" s="22" t="s">
        <v>119</v>
      </c>
      <c r="B40" s="28" t="s">
        <v>81</v>
      </c>
      <c r="C40" s="31"/>
      <c r="D40" s="30">
        <f>SUM(D41)</f>
        <v>0</v>
      </c>
      <c r="E40" s="8"/>
      <c r="F40" s="8"/>
      <c r="G40" s="8"/>
      <c r="H40"/>
      <c r="I40"/>
      <c r="J40"/>
      <c r="K40"/>
      <c r="L40"/>
      <c r="M40"/>
      <c r="N40"/>
      <c r="O40"/>
      <c r="P40"/>
      <c r="Q40"/>
      <c r="R40"/>
      <c r="S40"/>
      <c r="T40" s="8"/>
      <c r="U40" s="8"/>
      <c r="V40" s="8"/>
      <c r="W40" s="8"/>
      <c r="X40" s="8"/>
      <c r="Y40" s="8"/>
      <c r="Z40" s="8"/>
    </row>
    <row r="41" spans="1:26" ht="15.75" customHeight="1" x14ac:dyDescent="0.25">
      <c r="A41" s="24" t="s">
        <v>120</v>
      </c>
      <c r="B41" s="25" t="s">
        <v>82</v>
      </c>
      <c r="C41" s="31" t="s">
        <v>81</v>
      </c>
      <c r="D41" s="27"/>
      <c r="E41" s="8"/>
      <c r="F41" s="8"/>
      <c r="G41" s="8"/>
      <c r="H41"/>
      <c r="I41"/>
      <c r="J41"/>
      <c r="K41"/>
      <c r="L41"/>
      <c r="M41"/>
      <c r="N41"/>
      <c r="O41"/>
      <c r="P41"/>
      <c r="Q41"/>
      <c r="R41"/>
      <c r="S41"/>
      <c r="T41" s="8"/>
      <c r="U41" s="8"/>
      <c r="V41" s="8"/>
      <c r="W41" s="8"/>
      <c r="X41" s="8"/>
      <c r="Y41" s="8"/>
      <c r="Z41" s="8"/>
    </row>
    <row r="42" spans="1:26" ht="15.75" customHeight="1" x14ac:dyDescent="0.25">
      <c r="A42" s="24" t="s">
        <v>121</v>
      </c>
      <c r="B42" s="25"/>
      <c r="C42" s="31"/>
      <c r="D42" s="27"/>
      <c r="E42" s="8"/>
      <c r="F42" s="8"/>
      <c r="G42" s="8"/>
      <c r="H42"/>
      <c r="I42"/>
      <c r="J42"/>
      <c r="K42"/>
      <c r="L42"/>
      <c r="M42"/>
      <c r="N42"/>
      <c r="O42"/>
      <c r="P42"/>
      <c r="Q42"/>
      <c r="R42"/>
      <c r="S42"/>
      <c r="T42" s="8"/>
      <c r="U42" s="8"/>
      <c r="V42" s="8"/>
      <c r="W42" s="8"/>
      <c r="X42" s="8"/>
      <c r="Y42" s="8"/>
      <c r="Z42" s="8"/>
    </row>
    <row r="43" spans="1:26" ht="15.75" customHeight="1" x14ac:dyDescent="0.25">
      <c r="A43" s="22" t="s">
        <v>122</v>
      </c>
      <c r="B43" s="28" t="s">
        <v>83</v>
      </c>
      <c r="C43" s="29"/>
      <c r="D43" s="30">
        <f>SUM(D35,D27,D40)</f>
        <v>0</v>
      </c>
      <c r="E43" s="8"/>
      <c r="F43" s="8"/>
      <c r="G43" s="8"/>
      <c r="H43"/>
      <c r="I43"/>
      <c r="J43"/>
      <c r="K43"/>
      <c r="L43"/>
      <c r="M43"/>
      <c r="N43"/>
      <c r="O43"/>
      <c r="P43"/>
      <c r="Q43"/>
      <c r="R43"/>
      <c r="S43"/>
      <c r="T43" s="8"/>
      <c r="U43" s="8"/>
      <c r="V43" s="8"/>
      <c r="W43" s="8"/>
      <c r="X43" s="8"/>
      <c r="Y43" s="8"/>
      <c r="Z43" s="8"/>
    </row>
    <row r="44" spans="1:26" ht="15.75" customHeight="1" x14ac:dyDescent="0.25">
      <c r="B44" s="8"/>
      <c r="C44" s="8"/>
      <c r="D44" s="8"/>
      <c r="E44" s="8"/>
      <c r="F44" s="8"/>
      <c r="G44" s="8"/>
      <c r="H44"/>
      <c r="I44"/>
      <c r="J44"/>
      <c r="K44"/>
      <c r="L44"/>
      <c r="M44"/>
      <c r="N44"/>
      <c r="O44"/>
      <c r="P44"/>
      <c r="Q44"/>
      <c r="R44"/>
      <c r="S44"/>
      <c r="T44" s="8"/>
      <c r="U44" s="8"/>
      <c r="V44" s="8"/>
      <c r="W44" s="8"/>
      <c r="X44" s="8"/>
      <c r="Y44" s="8"/>
      <c r="Z44" s="8"/>
    </row>
    <row r="45" spans="1:26" ht="15.75" customHeight="1" x14ac:dyDescent="0.25">
      <c r="B45" s="8"/>
      <c r="C45" s="8"/>
      <c r="D45" s="8"/>
      <c r="E45" s="8"/>
      <c r="F45" s="8"/>
      <c r="G45" s="8"/>
      <c r="H45"/>
      <c r="I45"/>
      <c r="J45"/>
      <c r="K45"/>
      <c r="L45"/>
      <c r="M45"/>
      <c r="N45"/>
      <c r="O45"/>
      <c r="P45"/>
      <c r="Q45"/>
      <c r="R45"/>
      <c r="S45"/>
      <c r="T45" s="8"/>
      <c r="U45" s="8"/>
      <c r="V45" s="8"/>
      <c r="W45" s="8"/>
      <c r="X45" s="8"/>
      <c r="Y45" s="8"/>
      <c r="Z45" s="8"/>
    </row>
    <row r="46" spans="1:26" ht="15.75" customHeight="1" x14ac:dyDescent="0.25">
      <c r="B46" s="8"/>
      <c r="C46" s="8"/>
      <c r="D46" s="8"/>
      <c r="E46" s="8"/>
      <c r="F46" s="8"/>
      <c r="G46" s="8"/>
      <c r="H46"/>
      <c r="I46"/>
      <c r="J46"/>
      <c r="K46"/>
      <c r="L46"/>
      <c r="M46"/>
      <c r="N46"/>
      <c r="O46"/>
      <c r="P46"/>
      <c r="Q46"/>
      <c r="R46"/>
      <c r="S46"/>
      <c r="T46" s="8"/>
      <c r="U46" s="8"/>
      <c r="V46" s="8"/>
      <c r="W46" s="8"/>
      <c r="X46" s="8"/>
      <c r="Y46" s="8"/>
      <c r="Z46" s="8"/>
    </row>
    <row r="47" spans="1:26" ht="15.75" customHeight="1" x14ac:dyDescent="0.25">
      <c r="B47" s="8"/>
      <c r="C47" s="8"/>
      <c r="D47" s="8"/>
      <c r="E47" s="8"/>
      <c r="F47" s="8"/>
      <c r="G47" s="8"/>
      <c r="H47"/>
      <c r="I47"/>
      <c r="J47"/>
      <c r="K47"/>
      <c r="L47"/>
      <c r="M47"/>
      <c r="N47"/>
      <c r="O47"/>
      <c r="P47"/>
      <c r="Q47"/>
      <c r="R47"/>
      <c r="S47"/>
      <c r="T47" s="8"/>
      <c r="U47" s="8"/>
      <c r="V47" s="8"/>
      <c r="W47" s="8"/>
      <c r="X47" s="8"/>
      <c r="Y47" s="8"/>
      <c r="Z47" s="8"/>
    </row>
    <row r="48" spans="1:26" ht="15.75" customHeight="1" x14ac:dyDescent="0.25">
      <c r="B48" s="8"/>
      <c r="C48" s="8"/>
      <c r="D48" s="8"/>
      <c r="E48" s="8"/>
      <c r="F48" s="8"/>
      <c r="G48" s="8"/>
      <c r="H48"/>
      <c r="I48"/>
      <c r="J48"/>
      <c r="K48"/>
      <c r="L48"/>
      <c r="M48"/>
      <c r="N48"/>
      <c r="O48"/>
      <c r="P48"/>
      <c r="Q48"/>
      <c r="R48"/>
      <c r="S48"/>
      <c r="T48" s="8"/>
      <c r="U48" s="8"/>
      <c r="V48" s="8"/>
      <c r="W48" s="8"/>
      <c r="X48" s="8"/>
      <c r="Y48" s="8"/>
      <c r="Z48" s="8"/>
    </row>
    <row r="49" spans="2:26" ht="15.75" customHeight="1" x14ac:dyDescent="0.25">
      <c r="B49" s="8"/>
      <c r="C49" s="8"/>
      <c r="D49" s="8"/>
      <c r="E49" s="8"/>
      <c r="F49" s="8"/>
      <c r="G49" s="8"/>
      <c r="H49"/>
      <c r="I49"/>
      <c r="J49"/>
      <c r="K49"/>
      <c r="L49"/>
      <c r="M49"/>
      <c r="N49"/>
      <c r="O49"/>
      <c r="P49"/>
      <c r="Q49"/>
      <c r="R49"/>
      <c r="S49"/>
      <c r="T49" s="8"/>
      <c r="U49" s="8"/>
      <c r="V49" s="8"/>
      <c r="W49" s="8"/>
      <c r="X49" s="8"/>
      <c r="Y49" s="8"/>
      <c r="Z49" s="8"/>
    </row>
    <row r="50" spans="2:26" ht="15.75" customHeight="1" x14ac:dyDescent="0.25">
      <c r="B50" s="8"/>
      <c r="C50" s="8"/>
      <c r="D50" s="8"/>
      <c r="E50" s="8"/>
      <c r="F50" s="8"/>
      <c r="G50" s="8"/>
      <c r="H50"/>
      <c r="I50"/>
      <c r="J50"/>
      <c r="K50"/>
      <c r="L50"/>
      <c r="M50"/>
      <c r="N50"/>
      <c r="O50"/>
      <c r="P50"/>
      <c r="Q50"/>
      <c r="R50"/>
      <c r="S50"/>
      <c r="T50" s="8"/>
      <c r="U50" s="8"/>
      <c r="V50" s="8"/>
      <c r="W50" s="8"/>
      <c r="X50" s="8"/>
      <c r="Y50" s="8"/>
      <c r="Z50" s="8"/>
    </row>
    <row r="51" spans="2:26" ht="15.75" customHeight="1" x14ac:dyDescent="0.25">
      <c r="B51" s="8"/>
      <c r="C51" s="8"/>
      <c r="D51" s="8"/>
      <c r="E51" s="8"/>
      <c r="F51" s="8"/>
      <c r="G51" s="8"/>
      <c r="H51"/>
      <c r="I51"/>
      <c r="J51"/>
      <c r="K51"/>
      <c r="L51"/>
      <c r="M51"/>
      <c r="N51"/>
      <c r="O51"/>
      <c r="P51"/>
      <c r="Q51"/>
      <c r="R51"/>
      <c r="S51"/>
      <c r="T51" s="8"/>
      <c r="U51" s="8"/>
      <c r="V51" s="8"/>
      <c r="W51" s="8"/>
      <c r="X51" s="8"/>
      <c r="Y51" s="8"/>
      <c r="Z51" s="8"/>
    </row>
    <row r="52" spans="2:26" ht="15.75" customHeight="1" x14ac:dyDescent="0.25">
      <c r="B52" s="8"/>
      <c r="C52" s="8"/>
      <c r="D52" s="8"/>
      <c r="E52" s="8"/>
      <c r="F52" s="8"/>
      <c r="G52" s="8"/>
      <c r="H52"/>
      <c r="I52"/>
      <c r="J52"/>
      <c r="K52"/>
      <c r="L52"/>
      <c r="M52"/>
      <c r="N52"/>
      <c r="O52"/>
      <c r="P52"/>
      <c r="Q52"/>
      <c r="R52"/>
      <c r="S52"/>
      <c r="T52" s="8"/>
      <c r="U52" s="8"/>
      <c r="V52" s="8"/>
      <c r="W52" s="8"/>
      <c r="X52" s="8"/>
      <c r="Y52" s="8"/>
      <c r="Z52" s="8"/>
    </row>
    <row r="53" spans="2:26" ht="15.75" customHeight="1" x14ac:dyDescent="0.25">
      <c r="B53" s="8"/>
      <c r="C53" s="8"/>
      <c r="D53" s="8"/>
      <c r="E53" s="8"/>
      <c r="F53" s="8"/>
      <c r="G53" s="8"/>
      <c r="H53"/>
      <c r="I53"/>
      <c r="J53"/>
      <c r="K53"/>
      <c r="L53"/>
      <c r="M53"/>
      <c r="N53"/>
      <c r="O53"/>
      <c r="P53"/>
      <c r="Q53"/>
      <c r="R53"/>
      <c r="S53"/>
      <c r="T53" s="8"/>
      <c r="U53" s="8"/>
      <c r="V53" s="8"/>
      <c r="W53" s="8"/>
      <c r="X53" s="8"/>
      <c r="Y53" s="8"/>
      <c r="Z53" s="8"/>
    </row>
    <row r="54" spans="2:26" ht="15.75" customHeight="1" x14ac:dyDescent="0.25">
      <c r="B54" s="8"/>
      <c r="C54" s="8"/>
      <c r="D54" s="8"/>
      <c r="E54" s="8"/>
      <c r="F54" s="8"/>
      <c r="G54" s="8"/>
      <c r="H54"/>
      <c r="I54"/>
      <c r="J54"/>
      <c r="K54"/>
      <c r="L54"/>
      <c r="M54"/>
      <c r="N54"/>
      <c r="O54"/>
      <c r="P54"/>
      <c r="Q54"/>
      <c r="R54"/>
      <c r="S54"/>
      <c r="T54" s="8"/>
      <c r="U54" s="8"/>
      <c r="V54" s="8"/>
      <c r="W54" s="8"/>
      <c r="X54" s="8"/>
      <c r="Y54" s="8"/>
      <c r="Z54" s="8"/>
    </row>
    <row r="55" spans="2:26" ht="15.75" customHeight="1" x14ac:dyDescent="0.25">
      <c r="B55" s="8"/>
      <c r="C55" s="8"/>
      <c r="D55" s="8"/>
      <c r="E55" s="8"/>
      <c r="F55" s="8"/>
      <c r="G55" s="8"/>
      <c r="H55"/>
      <c r="I55"/>
      <c r="J55"/>
      <c r="K55"/>
      <c r="L55"/>
      <c r="M55"/>
      <c r="N55"/>
      <c r="O55"/>
      <c r="P55"/>
      <c r="Q55"/>
      <c r="R55"/>
      <c r="S55"/>
      <c r="T55" s="8"/>
      <c r="U55" s="8"/>
      <c r="V55" s="8"/>
      <c r="W55" s="8"/>
      <c r="X55" s="8"/>
      <c r="Y55" s="8"/>
      <c r="Z55" s="8"/>
    </row>
    <row r="56" spans="2:26" ht="15.75" customHeight="1" x14ac:dyDescent="0.25">
      <c r="B56" s="8"/>
      <c r="C56" s="8"/>
      <c r="D56" s="8"/>
      <c r="E56" s="8"/>
      <c r="F56" s="8"/>
      <c r="G56" s="8"/>
      <c r="H56"/>
      <c r="I56"/>
      <c r="J56"/>
      <c r="K56"/>
      <c r="L56"/>
      <c r="M56"/>
      <c r="N56"/>
      <c r="O56"/>
      <c r="P56"/>
      <c r="Q56"/>
      <c r="R56"/>
      <c r="S56"/>
      <c r="T56" s="8"/>
      <c r="U56" s="8"/>
      <c r="V56" s="8"/>
      <c r="W56" s="8"/>
      <c r="X56" s="8"/>
      <c r="Y56" s="8"/>
      <c r="Z56" s="8"/>
    </row>
    <row r="57" spans="2:26" ht="15.75" customHeight="1" x14ac:dyDescent="0.25">
      <c r="B57" s="8"/>
      <c r="C57" s="8"/>
      <c r="D57" s="8"/>
      <c r="E57" s="8"/>
      <c r="F57" s="8"/>
      <c r="G57" s="8"/>
      <c r="H57"/>
      <c r="I57"/>
      <c r="J57"/>
      <c r="K57"/>
      <c r="L57"/>
      <c r="M57"/>
      <c r="N57"/>
      <c r="O57"/>
      <c r="P57"/>
      <c r="Q57"/>
      <c r="R57"/>
      <c r="S57"/>
      <c r="T57" s="8"/>
      <c r="U57" s="8"/>
      <c r="V57" s="8"/>
      <c r="W57" s="8"/>
      <c r="X57" s="8"/>
      <c r="Y57" s="8"/>
      <c r="Z57" s="8"/>
    </row>
    <row r="58" spans="2:26" ht="15.75" customHeight="1" x14ac:dyDescent="0.25">
      <c r="B58" s="8"/>
      <c r="C58" s="8"/>
      <c r="D58" s="8"/>
      <c r="E58" s="8"/>
      <c r="F58" s="8"/>
      <c r="G58" s="8"/>
      <c r="H58"/>
      <c r="I58"/>
      <c r="J58"/>
      <c r="K58"/>
      <c r="L58"/>
      <c r="M58"/>
      <c r="N58"/>
      <c r="O58"/>
      <c r="P58"/>
      <c r="Q58"/>
      <c r="R58"/>
      <c r="S58"/>
      <c r="T58" s="8"/>
      <c r="U58" s="8"/>
      <c r="V58" s="8"/>
      <c r="W58" s="8"/>
      <c r="X58" s="8"/>
      <c r="Y58" s="8"/>
      <c r="Z58" s="8"/>
    </row>
    <row r="59" spans="2:26" ht="15.75" customHeight="1" x14ac:dyDescent="0.25">
      <c r="B59" s="8"/>
      <c r="C59" s="8"/>
      <c r="D59" s="8"/>
      <c r="E59" s="8"/>
      <c r="F59" s="8"/>
      <c r="G59" s="8"/>
      <c r="H59"/>
      <c r="I59"/>
      <c r="J59"/>
      <c r="K59"/>
      <c r="L59"/>
      <c r="M59"/>
      <c r="N59"/>
      <c r="O59"/>
      <c r="P59"/>
      <c r="Q59"/>
      <c r="R59"/>
      <c r="S59"/>
      <c r="T59" s="8"/>
      <c r="U59" s="8"/>
      <c r="V59" s="8"/>
      <c r="W59" s="8"/>
      <c r="X59" s="8"/>
      <c r="Y59" s="8"/>
      <c r="Z59" s="8"/>
    </row>
    <row r="60" spans="2:26" ht="15.75" customHeight="1" x14ac:dyDescent="0.25">
      <c r="B60" s="8"/>
      <c r="C60" s="8"/>
      <c r="D60" s="8"/>
      <c r="E60" s="8"/>
      <c r="F60" s="8"/>
      <c r="G60" s="8"/>
      <c r="H60"/>
      <c r="I60"/>
      <c r="J60"/>
      <c r="K60"/>
      <c r="L60"/>
      <c r="M60"/>
      <c r="N60"/>
      <c r="O60"/>
      <c r="P60"/>
      <c r="Q60"/>
      <c r="R60"/>
      <c r="S60"/>
      <c r="T60" s="8"/>
      <c r="U60" s="8"/>
      <c r="V60" s="8"/>
      <c r="W60" s="8"/>
      <c r="X60" s="8"/>
      <c r="Y60" s="8"/>
      <c r="Z60" s="8"/>
    </row>
    <row r="61" spans="2:26" ht="15.75" customHeight="1" x14ac:dyDescent="0.25">
      <c r="B61" s="8"/>
      <c r="C61" s="8"/>
      <c r="D61" s="8"/>
      <c r="E61" s="8"/>
      <c r="F61" s="8"/>
      <c r="G61" s="8"/>
      <c r="H61"/>
      <c r="I61"/>
      <c r="J61"/>
      <c r="K61"/>
      <c r="L61"/>
      <c r="M61"/>
      <c r="N61"/>
      <c r="O61"/>
      <c r="P61"/>
      <c r="Q61"/>
      <c r="R61"/>
      <c r="S61"/>
      <c r="T61" s="8"/>
      <c r="U61" s="8"/>
      <c r="V61" s="8"/>
      <c r="W61" s="8"/>
      <c r="X61" s="8"/>
      <c r="Y61" s="8"/>
      <c r="Z61" s="8"/>
    </row>
    <row r="62" spans="2:26" ht="15.75" customHeight="1" x14ac:dyDescent="0.25">
      <c r="B62" s="8"/>
      <c r="C62" s="8"/>
      <c r="D62" s="8"/>
      <c r="E62" s="8"/>
      <c r="F62" s="8"/>
      <c r="G62" s="8"/>
      <c r="H62"/>
      <c r="I62"/>
      <c r="J62"/>
      <c r="K62"/>
      <c r="L62"/>
      <c r="M62"/>
      <c r="N62"/>
      <c r="O62"/>
      <c r="P62"/>
      <c r="Q62"/>
      <c r="R62"/>
      <c r="S62"/>
      <c r="T62" s="8"/>
      <c r="U62" s="8"/>
      <c r="V62" s="8"/>
      <c r="W62" s="8"/>
      <c r="X62" s="8"/>
      <c r="Y62" s="8"/>
      <c r="Z62" s="8"/>
    </row>
    <row r="63" spans="2:26" ht="15.75" customHeight="1" x14ac:dyDescent="0.25">
      <c r="B63" s="8"/>
      <c r="C63" s="8"/>
      <c r="D63" s="8"/>
      <c r="E63" s="8"/>
      <c r="F63" s="8"/>
      <c r="G63" s="8"/>
      <c r="H63"/>
      <c r="I63"/>
      <c r="J63"/>
      <c r="K63"/>
      <c r="L63"/>
      <c r="M63"/>
      <c r="N63"/>
      <c r="O63"/>
      <c r="P63"/>
      <c r="Q63"/>
      <c r="R63"/>
      <c r="S63"/>
      <c r="T63" s="8"/>
      <c r="U63" s="8"/>
      <c r="V63" s="8"/>
      <c r="W63" s="8"/>
      <c r="X63" s="8"/>
      <c r="Y63" s="8"/>
      <c r="Z63" s="8"/>
    </row>
    <row r="64" spans="2:26" ht="15.75" customHeight="1" x14ac:dyDescent="0.25">
      <c r="B64" s="8"/>
      <c r="C64" s="8"/>
      <c r="D64" s="8"/>
      <c r="E64" s="8"/>
      <c r="F64" s="8"/>
      <c r="G64" s="8"/>
      <c r="H64"/>
      <c r="I64"/>
      <c r="J64"/>
      <c r="K64"/>
      <c r="L64"/>
      <c r="M64"/>
      <c r="N64"/>
      <c r="O64"/>
      <c r="P64"/>
      <c r="Q64"/>
      <c r="R64"/>
      <c r="S64"/>
      <c r="T64" s="8"/>
      <c r="U64" s="8"/>
      <c r="V64" s="8"/>
      <c r="W64" s="8"/>
      <c r="X64" s="8"/>
      <c r="Y64" s="8"/>
      <c r="Z64" s="8"/>
    </row>
    <row r="65" spans="2:26" ht="15.75" customHeight="1" x14ac:dyDescent="0.25">
      <c r="B65" s="8"/>
      <c r="C65" s="8"/>
      <c r="D65" s="8"/>
      <c r="E65" s="8"/>
      <c r="F65" s="8"/>
      <c r="G65" s="8"/>
      <c r="H65"/>
      <c r="I65"/>
      <c r="J65"/>
      <c r="K65"/>
      <c r="L65"/>
      <c r="M65"/>
      <c r="N65"/>
      <c r="O65"/>
      <c r="P65"/>
      <c r="Q65"/>
      <c r="R65"/>
      <c r="S65"/>
      <c r="T65" s="8"/>
      <c r="U65" s="8"/>
      <c r="V65" s="8"/>
      <c r="W65" s="8"/>
      <c r="X65" s="8"/>
      <c r="Y65" s="8"/>
      <c r="Z65" s="8"/>
    </row>
    <row r="66" spans="2:26" ht="15.75" customHeight="1" x14ac:dyDescent="0.25">
      <c r="B66" s="8"/>
      <c r="C66" s="8"/>
      <c r="D66" s="8"/>
      <c r="E66" s="8"/>
      <c r="F66" s="8"/>
      <c r="G66" s="8"/>
      <c r="H66"/>
      <c r="I66"/>
      <c r="J66"/>
      <c r="K66"/>
      <c r="L66"/>
      <c r="M66"/>
      <c r="N66"/>
      <c r="O66"/>
      <c r="P66"/>
      <c r="Q66"/>
      <c r="R66"/>
      <c r="S66"/>
      <c r="T66" s="8"/>
      <c r="U66" s="8"/>
      <c r="V66" s="8"/>
      <c r="W66" s="8"/>
      <c r="X66" s="8"/>
      <c r="Y66" s="8"/>
      <c r="Z66" s="8"/>
    </row>
    <row r="67" spans="2:26" ht="15.75" customHeight="1" x14ac:dyDescent="0.25"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</row>
    <row r="68" spans="2:26" ht="15.75" customHeight="1" x14ac:dyDescent="0.25"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</row>
    <row r="69" spans="2:26" ht="15.75" customHeight="1" x14ac:dyDescent="0.25"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</row>
    <row r="70" spans="2:26" ht="15.75" customHeight="1" x14ac:dyDescent="0.25"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</row>
    <row r="71" spans="2:26" ht="15.75" customHeight="1" x14ac:dyDescent="0.25"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</row>
    <row r="72" spans="2:26" ht="15.75" customHeight="1" x14ac:dyDescent="0.25"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</row>
    <row r="73" spans="2:26" ht="15.75" customHeight="1" x14ac:dyDescent="0.25"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</row>
    <row r="74" spans="2:26" ht="15.75" customHeight="1" x14ac:dyDescent="0.25"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</row>
    <row r="75" spans="2:26" ht="15.75" customHeight="1" x14ac:dyDescent="0.25"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</row>
    <row r="76" spans="2:26" ht="15.75" customHeight="1" x14ac:dyDescent="0.25"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</row>
    <row r="77" spans="2:26" ht="15.75" customHeight="1" x14ac:dyDescent="0.25"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</row>
    <row r="78" spans="2:26" ht="15.75" customHeight="1" x14ac:dyDescent="0.25"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</row>
    <row r="79" spans="2:26" ht="15.75" customHeight="1" x14ac:dyDescent="0.25"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</row>
    <row r="80" spans="2:26" ht="15.75" customHeight="1" x14ac:dyDescent="0.25"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</row>
    <row r="81" spans="2:26" ht="15.75" customHeight="1" x14ac:dyDescent="0.25"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</row>
    <row r="82" spans="2:26" ht="15.75" customHeight="1" x14ac:dyDescent="0.25"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</row>
    <row r="83" spans="2:26" ht="15.75" customHeight="1" x14ac:dyDescent="0.25"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</row>
    <row r="84" spans="2:26" ht="15.75" customHeight="1" x14ac:dyDescent="0.25"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</row>
    <row r="85" spans="2:26" ht="15.75" customHeight="1" x14ac:dyDescent="0.25"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</row>
    <row r="86" spans="2:26" ht="15.75" customHeight="1" x14ac:dyDescent="0.25"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</row>
    <row r="87" spans="2:26" ht="15.75" customHeight="1" x14ac:dyDescent="0.25"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</row>
    <row r="88" spans="2:26" ht="15.75" customHeight="1" x14ac:dyDescent="0.25"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</row>
    <row r="89" spans="2:26" ht="15.75" customHeight="1" x14ac:dyDescent="0.25"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</row>
    <row r="90" spans="2:26" ht="15.75" customHeight="1" x14ac:dyDescent="0.25"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</row>
    <row r="91" spans="2:26" ht="15.75" customHeight="1" x14ac:dyDescent="0.25"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</row>
    <row r="92" spans="2:26" ht="15.75" customHeight="1" x14ac:dyDescent="0.25"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</row>
    <row r="93" spans="2:26" ht="15.75" customHeight="1" x14ac:dyDescent="0.25"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</row>
    <row r="94" spans="2:26" ht="15.75" customHeight="1" x14ac:dyDescent="0.25"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</row>
    <row r="95" spans="2:26" ht="15.75" customHeight="1" x14ac:dyDescent="0.25"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</row>
    <row r="96" spans="2:26" ht="15.75" customHeight="1" x14ac:dyDescent="0.25"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</row>
    <row r="97" spans="2:26" ht="15.75" customHeight="1" x14ac:dyDescent="0.25"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</row>
    <row r="98" spans="2:26" ht="15.75" customHeight="1" x14ac:dyDescent="0.25"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</row>
    <row r="99" spans="2:26" ht="15.75" customHeight="1" x14ac:dyDescent="0.25"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</row>
    <row r="100" spans="2:26" ht="15.75" customHeight="1" x14ac:dyDescent="0.25"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</row>
    <row r="101" spans="2:26" ht="15.75" customHeight="1" x14ac:dyDescent="0.25"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</row>
    <row r="102" spans="2:26" ht="15.75" customHeight="1" x14ac:dyDescent="0.25"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</row>
    <row r="103" spans="2:26" ht="15.75" customHeight="1" x14ac:dyDescent="0.25"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</row>
    <row r="104" spans="2:26" ht="15.75" customHeight="1" x14ac:dyDescent="0.25"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</row>
    <row r="105" spans="2:26" ht="15.75" customHeight="1" x14ac:dyDescent="0.25"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</row>
    <row r="106" spans="2:26" ht="15.75" customHeight="1" x14ac:dyDescent="0.25"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</row>
    <row r="107" spans="2:26" ht="15.75" customHeight="1" x14ac:dyDescent="0.25"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</row>
    <row r="108" spans="2:26" ht="15.75" customHeight="1" x14ac:dyDescent="0.25"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</row>
    <row r="109" spans="2:26" ht="15.75" customHeight="1" x14ac:dyDescent="0.25"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</row>
    <row r="110" spans="2:26" ht="15.75" customHeight="1" x14ac:dyDescent="0.25"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</row>
    <row r="111" spans="2:26" ht="15.75" customHeight="1" x14ac:dyDescent="0.25"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</row>
    <row r="112" spans="2:26" ht="15.75" customHeight="1" x14ac:dyDescent="0.25"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</row>
    <row r="113" spans="2:26" ht="15.75" customHeight="1" x14ac:dyDescent="0.25"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</row>
    <row r="114" spans="2:26" ht="15.75" customHeight="1" x14ac:dyDescent="0.25"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</row>
    <row r="115" spans="2:26" ht="15.75" customHeight="1" x14ac:dyDescent="0.25"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</row>
    <row r="116" spans="2:26" ht="15.75" customHeight="1" x14ac:dyDescent="0.25"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</row>
    <row r="117" spans="2:26" ht="15.75" customHeight="1" x14ac:dyDescent="0.25"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</row>
    <row r="118" spans="2:26" ht="15.75" customHeight="1" x14ac:dyDescent="0.25"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</row>
    <row r="119" spans="2:26" ht="15.75" customHeight="1" x14ac:dyDescent="0.25"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</row>
    <row r="120" spans="2:26" ht="15.75" customHeight="1" x14ac:dyDescent="0.25"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</row>
    <row r="121" spans="2:26" ht="15.75" customHeight="1" x14ac:dyDescent="0.25"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</row>
    <row r="122" spans="2:26" ht="15.75" customHeight="1" x14ac:dyDescent="0.25"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</row>
    <row r="123" spans="2:26" ht="15.75" customHeight="1" x14ac:dyDescent="0.25"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</row>
    <row r="124" spans="2:26" ht="15.75" customHeight="1" x14ac:dyDescent="0.25"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</row>
    <row r="125" spans="2:26" ht="15.75" customHeight="1" x14ac:dyDescent="0.25"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</row>
    <row r="126" spans="2:26" ht="15.75" customHeight="1" x14ac:dyDescent="0.25"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</row>
    <row r="127" spans="2:26" ht="15.75" customHeight="1" x14ac:dyDescent="0.25"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</row>
    <row r="128" spans="2:26" ht="15.75" customHeight="1" x14ac:dyDescent="0.25"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</row>
    <row r="129" spans="2:26" ht="15.75" customHeight="1" x14ac:dyDescent="0.25"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</row>
    <row r="130" spans="2:26" ht="15.75" customHeight="1" x14ac:dyDescent="0.25"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</row>
    <row r="131" spans="2:26" ht="15.75" customHeight="1" x14ac:dyDescent="0.25"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</row>
    <row r="132" spans="2:26" ht="15.75" customHeight="1" x14ac:dyDescent="0.25"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</row>
    <row r="133" spans="2:26" ht="15.75" customHeight="1" x14ac:dyDescent="0.25"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</row>
    <row r="134" spans="2:26" ht="15.75" customHeight="1" x14ac:dyDescent="0.25"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</row>
    <row r="135" spans="2:26" ht="15.75" customHeight="1" x14ac:dyDescent="0.25"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</row>
    <row r="136" spans="2:26" ht="15.75" customHeight="1" x14ac:dyDescent="0.25"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</row>
    <row r="137" spans="2:26" ht="15.75" customHeight="1" x14ac:dyDescent="0.25"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</row>
    <row r="138" spans="2:26" ht="15.75" customHeight="1" x14ac:dyDescent="0.25"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</row>
    <row r="139" spans="2:26" ht="15.75" customHeight="1" x14ac:dyDescent="0.25"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</row>
    <row r="140" spans="2:26" ht="15.75" customHeight="1" x14ac:dyDescent="0.25"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</row>
    <row r="141" spans="2:26" ht="15.75" customHeight="1" x14ac:dyDescent="0.25"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</row>
    <row r="142" spans="2:26" ht="15.75" customHeight="1" x14ac:dyDescent="0.25"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</row>
    <row r="143" spans="2:26" ht="15.75" customHeight="1" x14ac:dyDescent="0.25"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</row>
    <row r="144" spans="2:26" ht="15.75" customHeight="1" x14ac:dyDescent="0.25"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</row>
    <row r="145" spans="2:26" ht="15.75" customHeight="1" x14ac:dyDescent="0.25"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</row>
    <row r="146" spans="2:26" ht="15.75" customHeight="1" x14ac:dyDescent="0.25"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</row>
    <row r="147" spans="2:26" ht="15.75" customHeight="1" x14ac:dyDescent="0.25"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</row>
    <row r="148" spans="2:26" ht="15.75" customHeight="1" x14ac:dyDescent="0.25"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</row>
    <row r="149" spans="2:26" ht="15.75" customHeight="1" x14ac:dyDescent="0.25"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</row>
    <row r="150" spans="2:26" ht="15.75" customHeight="1" x14ac:dyDescent="0.25"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</row>
    <row r="151" spans="2:26" ht="15.75" customHeight="1" x14ac:dyDescent="0.25"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</row>
    <row r="152" spans="2:26" ht="15.75" customHeight="1" x14ac:dyDescent="0.25"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</row>
    <row r="153" spans="2:26" ht="15.75" customHeight="1" x14ac:dyDescent="0.25"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</row>
    <row r="154" spans="2:26" ht="15.75" customHeight="1" x14ac:dyDescent="0.25"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</row>
    <row r="155" spans="2:26" ht="15.75" customHeight="1" x14ac:dyDescent="0.25"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</row>
    <row r="156" spans="2:26" ht="15.75" customHeight="1" x14ac:dyDescent="0.25"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</row>
    <row r="157" spans="2:26" ht="15.75" customHeight="1" x14ac:dyDescent="0.25"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</row>
    <row r="158" spans="2:26" ht="15.75" customHeight="1" x14ac:dyDescent="0.25"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</row>
    <row r="159" spans="2:26" ht="15.75" customHeight="1" x14ac:dyDescent="0.25"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</row>
    <row r="160" spans="2:26" ht="15.75" customHeight="1" x14ac:dyDescent="0.25"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</row>
    <row r="161" spans="2:26" ht="15.75" customHeight="1" x14ac:dyDescent="0.25"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</row>
    <row r="162" spans="2:26" ht="15.75" customHeight="1" x14ac:dyDescent="0.25"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</row>
    <row r="163" spans="2:26" ht="15.75" customHeight="1" x14ac:dyDescent="0.25"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</row>
    <row r="164" spans="2:26" ht="15.75" customHeight="1" x14ac:dyDescent="0.25"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</row>
    <row r="165" spans="2:26" ht="15.75" customHeight="1" x14ac:dyDescent="0.25"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</row>
    <row r="166" spans="2:26" ht="15.75" customHeight="1" x14ac:dyDescent="0.25"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</row>
    <row r="167" spans="2:26" ht="15.75" customHeight="1" x14ac:dyDescent="0.25"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</row>
    <row r="168" spans="2:26" ht="15.75" customHeight="1" x14ac:dyDescent="0.25"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</row>
    <row r="169" spans="2:26" ht="15.75" customHeight="1" x14ac:dyDescent="0.25"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</row>
    <row r="170" spans="2:26" ht="15.75" customHeight="1" x14ac:dyDescent="0.25"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</row>
    <row r="171" spans="2:26" ht="15.75" customHeight="1" x14ac:dyDescent="0.25"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</row>
    <row r="172" spans="2:26" ht="15.75" customHeight="1" x14ac:dyDescent="0.25"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</row>
    <row r="173" spans="2:26" ht="15.75" customHeight="1" x14ac:dyDescent="0.25"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</row>
    <row r="174" spans="2:26" ht="15.75" customHeight="1" x14ac:dyDescent="0.25"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</row>
    <row r="175" spans="2:26" ht="15.75" customHeight="1" x14ac:dyDescent="0.25"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</row>
    <row r="176" spans="2:26" ht="15.75" customHeight="1" x14ac:dyDescent="0.25"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</row>
    <row r="177" spans="2:26" ht="15.75" customHeight="1" x14ac:dyDescent="0.25"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</row>
    <row r="178" spans="2:26" ht="15.75" customHeight="1" x14ac:dyDescent="0.25"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</row>
    <row r="179" spans="2:26" ht="15.75" customHeight="1" x14ac:dyDescent="0.25"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</row>
    <row r="180" spans="2:26" ht="15.75" customHeight="1" x14ac:dyDescent="0.25"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</row>
    <row r="181" spans="2:26" ht="15.75" customHeight="1" x14ac:dyDescent="0.25"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</row>
    <row r="182" spans="2:26" ht="15.75" customHeight="1" x14ac:dyDescent="0.25"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</row>
    <row r="183" spans="2:26" ht="15.75" customHeight="1" x14ac:dyDescent="0.25"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</row>
    <row r="184" spans="2:26" ht="15.75" customHeight="1" x14ac:dyDescent="0.25"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</row>
    <row r="185" spans="2:26" ht="15.75" customHeight="1" x14ac:dyDescent="0.25"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</row>
    <row r="186" spans="2:26" ht="15.75" customHeight="1" x14ac:dyDescent="0.25"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</row>
    <row r="187" spans="2:26" ht="15.75" customHeight="1" x14ac:dyDescent="0.25"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</row>
    <row r="188" spans="2:26" ht="15.75" customHeight="1" x14ac:dyDescent="0.25"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</row>
    <row r="189" spans="2:26" ht="15.75" customHeight="1" x14ac:dyDescent="0.25"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</row>
    <row r="190" spans="2:26" ht="15.75" customHeight="1" x14ac:dyDescent="0.25"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</row>
    <row r="191" spans="2:26" ht="15.75" customHeight="1" x14ac:dyDescent="0.25"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</row>
    <row r="192" spans="2:26" ht="15.75" customHeight="1" x14ac:dyDescent="0.25"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</row>
    <row r="193" spans="2:26" ht="15.75" customHeight="1" x14ac:dyDescent="0.25"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</row>
    <row r="194" spans="2:26" ht="15.75" customHeight="1" x14ac:dyDescent="0.25"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</row>
    <row r="195" spans="2:26" ht="15.75" customHeight="1" x14ac:dyDescent="0.25"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</row>
    <row r="196" spans="2:26" ht="15.75" customHeight="1" x14ac:dyDescent="0.25"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</row>
    <row r="197" spans="2:26" ht="15.75" customHeight="1" x14ac:dyDescent="0.25"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</row>
    <row r="198" spans="2:26" ht="15.75" customHeight="1" x14ac:dyDescent="0.25"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</row>
    <row r="199" spans="2:26" ht="15.75" customHeight="1" x14ac:dyDescent="0.25"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</row>
    <row r="200" spans="2:26" ht="15.75" customHeight="1" x14ac:dyDescent="0.25"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</row>
    <row r="201" spans="2:26" ht="15.75" customHeight="1" x14ac:dyDescent="0.25"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</row>
    <row r="202" spans="2:26" ht="15.75" customHeight="1" x14ac:dyDescent="0.25"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</row>
    <row r="203" spans="2:26" ht="15.75" customHeight="1" x14ac:dyDescent="0.25"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</row>
    <row r="204" spans="2:26" ht="15.75" customHeight="1" x14ac:dyDescent="0.25"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</row>
    <row r="205" spans="2:26" ht="15.75" customHeight="1" x14ac:dyDescent="0.25"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</row>
    <row r="206" spans="2:26" ht="15.75" customHeight="1" x14ac:dyDescent="0.25"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</row>
    <row r="207" spans="2:26" ht="15.75" customHeight="1" x14ac:dyDescent="0.25"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</row>
    <row r="208" spans="2:26" ht="15.75" customHeight="1" x14ac:dyDescent="0.25"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</row>
    <row r="209" spans="2:26" ht="15.75" customHeight="1" x14ac:dyDescent="0.25"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</row>
    <row r="210" spans="2:26" ht="15.75" customHeight="1" x14ac:dyDescent="0.25"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</row>
    <row r="211" spans="2:26" ht="15.75" customHeight="1" x14ac:dyDescent="0.25"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</row>
    <row r="212" spans="2:26" ht="15.75" customHeight="1" x14ac:dyDescent="0.25"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</row>
    <row r="213" spans="2:26" ht="15.75" customHeight="1" x14ac:dyDescent="0.25"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</row>
    <row r="214" spans="2:26" ht="15.75" customHeight="1" x14ac:dyDescent="0.25"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</row>
    <row r="215" spans="2:26" ht="15.75" customHeight="1" x14ac:dyDescent="0.25"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</row>
    <row r="216" spans="2:26" ht="15.75" customHeight="1" x14ac:dyDescent="0.25"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</row>
    <row r="217" spans="2:26" ht="15.75" customHeight="1" x14ac:dyDescent="0.25"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</row>
    <row r="218" spans="2:26" ht="15.75" customHeight="1" x14ac:dyDescent="0.25"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</row>
    <row r="219" spans="2:26" ht="15.75" customHeight="1" x14ac:dyDescent="0.25"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</row>
    <row r="220" spans="2:26" ht="15.75" customHeight="1" x14ac:dyDescent="0.25"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</row>
    <row r="221" spans="2:26" ht="15.75" customHeight="1" x14ac:dyDescent="0.25"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</row>
    <row r="222" spans="2:26" ht="15.75" customHeight="1" x14ac:dyDescent="0.25"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</row>
    <row r="223" spans="2:26" ht="15.75" customHeight="1" x14ac:dyDescent="0.25"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</row>
    <row r="224" spans="2:26" ht="15.75" customHeight="1" x14ac:dyDescent="0.25"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</row>
    <row r="225" spans="2:26" ht="15.75" customHeight="1" x14ac:dyDescent="0.25"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</row>
    <row r="226" spans="2:26" ht="15.75" customHeight="1" x14ac:dyDescent="0.25"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</row>
    <row r="227" spans="2:26" ht="15.75" customHeight="1" x14ac:dyDescent="0.25"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</row>
    <row r="228" spans="2:26" ht="15.75" customHeight="1" x14ac:dyDescent="0.25"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</row>
    <row r="229" spans="2:26" ht="15.75" customHeight="1" x14ac:dyDescent="0.25"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</row>
    <row r="230" spans="2:26" ht="15.75" customHeight="1" x14ac:dyDescent="0.25"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</row>
    <row r="231" spans="2:26" ht="15.75" customHeight="1" x14ac:dyDescent="0.25"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</row>
    <row r="232" spans="2:26" ht="15.75" customHeight="1" x14ac:dyDescent="0.25"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</row>
    <row r="233" spans="2:26" ht="15.75" customHeight="1" x14ac:dyDescent="0.25"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</row>
    <row r="234" spans="2:26" ht="15.75" customHeight="1" x14ac:dyDescent="0.25"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</row>
    <row r="235" spans="2:26" ht="15.75" customHeight="1" x14ac:dyDescent="0.25"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</row>
    <row r="236" spans="2:26" ht="15.75" customHeight="1" x14ac:dyDescent="0.25"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</row>
    <row r="237" spans="2:26" ht="15.75" customHeight="1" x14ac:dyDescent="0.25"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</row>
    <row r="238" spans="2:26" ht="15.75" customHeight="1" x14ac:dyDescent="0.25"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</row>
    <row r="239" spans="2:26" ht="15.75" customHeight="1" x14ac:dyDescent="0.25"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</row>
    <row r="240" spans="2:26" ht="15.75" customHeight="1" x14ac:dyDescent="0.25"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</row>
    <row r="241" spans="2:26" ht="15.75" customHeight="1" x14ac:dyDescent="0.25"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</row>
    <row r="242" spans="2:26" ht="15.75" customHeight="1" x14ac:dyDescent="0.25"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</row>
    <row r="243" spans="2:26" ht="15.75" customHeight="1" x14ac:dyDescent="0.25"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</row>
    <row r="244" spans="2:26" ht="15.75" customHeight="1" x14ac:dyDescent="0.25"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</row>
    <row r="245" spans="2:26" ht="15.75" customHeight="1" x14ac:dyDescent="0.25"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</row>
    <row r="246" spans="2:26" ht="15.75" customHeight="1" x14ac:dyDescent="0.25"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</row>
    <row r="247" spans="2:26" ht="15.75" customHeight="1" x14ac:dyDescent="0.25"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</row>
    <row r="248" spans="2:26" ht="15.75" customHeight="1" x14ac:dyDescent="0.25"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</row>
    <row r="249" spans="2:26" ht="15.75" customHeight="1" x14ac:dyDescent="0.25"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</row>
    <row r="250" spans="2:26" ht="15.75" customHeight="1" x14ac:dyDescent="0.25"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</row>
    <row r="251" spans="2:26" ht="15.75" customHeight="1" x14ac:dyDescent="0.25"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</row>
    <row r="252" spans="2:26" ht="15.75" customHeight="1" x14ac:dyDescent="0.25"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</row>
    <row r="253" spans="2:26" ht="15.75" customHeight="1" x14ac:dyDescent="0.25"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</row>
    <row r="254" spans="2:26" ht="15.75" customHeight="1" x14ac:dyDescent="0.25"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</row>
    <row r="255" spans="2:26" ht="15.75" customHeight="1" x14ac:dyDescent="0.25"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</row>
    <row r="256" spans="2:26" ht="15.75" customHeight="1" x14ac:dyDescent="0.25"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</row>
    <row r="257" spans="2:26" ht="15.75" customHeight="1" x14ac:dyDescent="0.25"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</row>
    <row r="258" spans="2:26" ht="15.75" customHeight="1" x14ac:dyDescent="0.25"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</row>
    <row r="259" spans="2:26" ht="15.75" customHeight="1" x14ac:dyDescent="0.25"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</row>
    <row r="260" spans="2:26" ht="15.75" customHeight="1" x14ac:dyDescent="0.25"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</row>
    <row r="261" spans="2:26" ht="15.75" customHeight="1" x14ac:dyDescent="0.25"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</row>
    <row r="262" spans="2:26" ht="15.75" customHeight="1" x14ac:dyDescent="0.25"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</row>
    <row r="263" spans="2:26" ht="15.75" customHeight="1" x14ac:dyDescent="0.25"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</row>
    <row r="264" spans="2:26" ht="15.75" customHeight="1" x14ac:dyDescent="0.25"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</row>
    <row r="265" spans="2:26" ht="15.75" customHeight="1" x14ac:dyDescent="0.25"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</row>
    <row r="266" spans="2:26" ht="15.75" customHeight="1" x14ac:dyDescent="0.25"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</row>
    <row r="267" spans="2:26" ht="15.75" customHeight="1" x14ac:dyDescent="0.25"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</row>
    <row r="268" spans="2:26" ht="15.75" customHeight="1" x14ac:dyDescent="0.25"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</row>
    <row r="269" spans="2:26" ht="15.75" customHeight="1" x14ac:dyDescent="0.25"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</row>
    <row r="270" spans="2:26" ht="15.75" customHeight="1" x14ac:dyDescent="0.25"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</row>
    <row r="271" spans="2:26" ht="15.75" customHeight="1" x14ac:dyDescent="0.25"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</row>
    <row r="272" spans="2:26" ht="15.75" customHeight="1" x14ac:dyDescent="0.25"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</row>
    <row r="273" spans="2:26" ht="15.75" customHeight="1" x14ac:dyDescent="0.25"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</row>
    <row r="274" spans="2:26" ht="15.75" customHeight="1" x14ac:dyDescent="0.25"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</row>
    <row r="275" spans="2:26" ht="15.75" customHeight="1" x14ac:dyDescent="0.25"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</row>
    <row r="276" spans="2:26" ht="15.75" customHeight="1" x14ac:dyDescent="0.25"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</row>
    <row r="277" spans="2:26" ht="15.75" customHeight="1" x14ac:dyDescent="0.25"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</row>
    <row r="278" spans="2:26" ht="15.75" customHeight="1" x14ac:dyDescent="0.25"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</row>
    <row r="279" spans="2:26" ht="15.75" customHeight="1" x14ac:dyDescent="0.25"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</row>
    <row r="280" spans="2:26" ht="15.75" customHeight="1" x14ac:dyDescent="0.25"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</row>
    <row r="281" spans="2:26" ht="15.75" customHeight="1" x14ac:dyDescent="0.25"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</row>
    <row r="282" spans="2:26" ht="15.75" customHeight="1" x14ac:dyDescent="0.25"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</row>
    <row r="283" spans="2:26" ht="15.75" customHeight="1" x14ac:dyDescent="0.25"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</row>
    <row r="284" spans="2:26" ht="15.75" customHeight="1" x14ac:dyDescent="0.25"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</row>
    <row r="285" spans="2:26" ht="15.75" customHeight="1" x14ac:dyDescent="0.25"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</row>
    <row r="286" spans="2:26" ht="15.75" customHeight="1" x14ac:dyDescent="0.25"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</row>
    <row r="287" spans="2:26" ht="15.75" customHeight="1" x14ac:dyDescent="0.25"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</row>
    <row r="288" spans="2:26" ht="15.75" customHeight="1" x14ac:dyDescent="0.25"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</row>
    <row r="289" spans="2:26" ht="15.75" customHeight="1" x14ac:dyDescent="0.25"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</row>
    <row r="290" spans="2:26" ht="15.75" customHeight="1" x14ac:dyDescent="0.25"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</row>
    <row r="291" spans="2:26" ht="15.75" customHeight="1" x14ac:dyDescent="0.25"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</row>
    <row r="292" spans="2:26" ht="15.75" customHeight="1" x14ac:dyDescent="0.25"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</row>
    <row r="293" spans="2:26" ht="15.75" customHeight="1" x14ac:dyDescent="0.25"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</row>
    <row r="294" spans="2:26" ht="15.75" customHeight="1" x14ac:dyDescent="0.25"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</row>
    <row r="295" spans="2:26" ht="15.75" customHeight="1" x14ac:dyDescent="0.25"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</row>
    <row r="296" spans="2:26" ht="15.75" customHeight="1" x14ac:dyDescent="0.25"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</row>
    <row r="297" spans="2:26" ht="15.75" customHeight="1" x14ac:dyDescent="0.25"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</row>
    <row r="298" spans="2:26" ht="15.75" customHeight="1" x14ac:dyDescent="0.25"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</row>
    <row r="299" spans="2:26" ht="15.75" customHeight="1" x14ac:dyDescent="0.25"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</row>
    <row r="300" spans="2:26" ht="15.75" customHeight="1" x14ac:dyDescent="0.25"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</row>
    <row r="301" spans="2:26" ht="15.75" customHeight="1" x14ac:dyDescent="0.25"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</row>
    <row r="302" spans="2:26" ht="15.75" customHeight="1" x14ac:dyDescent="0.25"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</row>
    <row r="303" spans="2:26" ht="15.75" customHeight="1" x14ac:dyDescent="0.25"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</row>
    <row r="304" spans="2:26" ht="15.75" customHeight="1" x14ac:dyDescent="0.25"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</row>
    <row r="305" spans="2:26" ht="15.75" customHeight="1" x14ac:dyDescent="0.25"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</row>
    <row r="306" spans="2:26" ht="15.75" customHeight="1" x14ac:dyDescent="0.25"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</row>
    <row r="307" spans="2:26" ht="15.75" customHeight="1" x14ac:dyDescent="0.25"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</row>
    <row r="308" spans="2:26" ht="15.75" customHeight="1" x14ac:dyDescent="0.25"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</row>
    <row r="309" spans="2:26" ht="15.75" customHeight="1" x14ac:dyDescent="0.25"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</row>
    <row r="310" spans="2:26" ht="15.75" customHeight="1" x14ac:dyDescent="0.25"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</row>
    <row r="311" spans="2:26" ht="15.75" customHeight="1" x14ac:dyDescent="0.25"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</row>
    <row r="312" spans="2:26" ht="15.75" customHeight="1" x14ac:dyDescent="0.25"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</row>
    <row r="313" spans="2:26" ht="15.75" customHeight="1" x14ac:dyDescent="0.25"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</row>
    <row r="314" spans="2:26" ht="15.75" customHeight="1" x14ac:dyDescent="0.25"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</row>
    <row r="315" spans="2:26" ht="15.75" customHeight="1" x14ac:dyDescent="0.25"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</row>
    <row r="316" spans="2:26" ht="15.75" customHeight="1" x14ac:dyDescent="0.25"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</row>
    <row r="317" spans="2:26" ht="15.75" customHeight="1" x14ac:dyDescent="0.25"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</row>
    <row r="318" spans="2:26" ht="15.75" customHeight="1" x14ac:dyDescent="0.25"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</row>
    <row r="319" spans="2:26" ht="15.75" customHeight="1" x14ac:dyDescent="0.25"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</row>
    <row r="320" spans="2:26" ht="15.75" customHeight="1" x14ac:dyDescent="0.25"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</row>
    <row r="321" spans="2:26" ht="15.75" customHeight="1" x14ac:dyDescent="0.25"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</row>
    <row r="322" spans="2:26" ht="15.75" customHeight="1" x14ac:dyDescent="0.25"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</row>
    <row r="323" spans="2:26" ht="15.75" customHeight="1" x14ac:dyDescent="0.25"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</row>
    <row r="324" spans="2:26" ht="15.75" customHeight="1" x14ac:dyDescent="0.25"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</row>
    <row r="325" spans="2:26" ht="15.75" customHeight="1" x14ac:dyDescent="0.25"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</row>
    <row r="326" spans="2:26" ht="15.75" customHeight="1" x14ac:dyDescent="0.25"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</row>
    <row r="327" spans="2:26" ht="15.75" customHeight="1" x14ac:dyDescent="0.25"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</row>
    <row r="328" spans="2:26" ht="15.75" customHeight="1" x14ac:dyDescent="0.25"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</row>
    <row r="329" spans="2:26" ht="15.75" customHeight="1" x14ac:dyDescent="0.25"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</row>
    <row r="330" spans="2:26" ht="15.75" customHeight="1" x14ac:dyDescent="0.25"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</row>
    <row r="331" spans="2:26" ht="15.75" customHeight="1" x14ac:dyDescent="0.25"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</row>
    <row r="332" spans="2:26" ht="15.75" customHeight="1" x14ac:dyDescent="0.25"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</row>
    <row r="333" spans="2:26" ht="15.75" customHeight="1" x14ac:dyDescent="0.25"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</row>
    <row r="334" spans="2:26" ht="15.75" customHeight="1" x14ac:dyDescent="0.25"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</row>
    <row r="335" spans="2:26" ht="15.75" customHeight="1" x14ac:dyDescent="0.25"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</row>
    <row r="336" spans="2:26" ht="15.75" customHeight="1" x14ac:dyDescent="0.25"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</row>
    <row r="337" spans="2:26" ht="15.75" customHeight="1" x14ac:dyDescent="0.25"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</row>
    <row r="338" spans="2:26" ht="15.75" customHeight="1" x14ac:dyDescent="0.25"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</row>
    <row r="339" spans="2:26" ht="15.75" customHeight="1" x14ac:dyDescent="0.25"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</row>
    <row r="340" spans="2:26" ht="15.75" customHeight="1" x14ac:dyDescent="0.25"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</row>
    <row r="341" spans="2:26" ht="15.75" customHeight="1" x14ac:dyDescent="0.25"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</row>
    <row r="342" spans="2:26" ht="15.75" customHeight="1" x14ac:dyDescent="0.25"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</row>
    <row r="343" spans="2:26" ht="15.75" customHeight="1" x14ac:dyDescent="0.25"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</row>
    <row r="344" spans="2:26" ht="15.75" customHeight="1" x14ac:dyDescent="0.25"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</row>
    <row r="345" spans="2:26" ht="15.75" customHeight="1" x14ac:dyDescent="0.25"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</row>
    <row r="346" spans="2:26" ht="15.75" customHeight="1" x14ac:dyDescent="0.25"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</row>
    <row r="347" spans="2:26" ht="15.75" customHeight="1" x14ac:dyDescent="0.25"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</row>
    <row r="348" spans="2:26" ht="15.75" customHeight="1" x14ac:dyDescent="0.25"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</row>
    <row r="349" spans="2:26" ht="15.75" customHeight="1" x14ac:dyDescent="0.25"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</row>
    <row r="350" spans="2:26" ht="15.75" customHeight="1" x14ac:dyDescent="0.25"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</row>
    <row r="351" spans="2:26" ht="15.75" customHeight="1" x14ac:dyDescent="0.25"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</row>
    <row r="352" spans="2:26" ht="15.75" customHeight="1" x14ac:dyDescent="0.25"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</row>
    <row r="353" spans="2:26" ht="15.75" customHeight="1" x14ac:dyDescent="0.25"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</row>
    <row r="354" spans="2:26" ht="15.75" customHeight="1" x14ac:dyDescent="0.25"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</row>
    <row r="355" spans="2:26" ht="15.75" customHeight="1" x14ac:dyDescent="0.25"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</row>
    <row r="356" spans="2:26" ht="15.75" customHeight="1" x14ac:dyDescent="0.25"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</row>
    <row r="357" spans="2:26" ht="15.75" customHeight="1" x14ac:dyDescent="0.25"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</row>
    <row r="358" spans="2:26" ht="15.75" customHeight="1" x14ac:dyDescent="0.25"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</row>
    <row r="359" spans="2:26" ht="15.75" customHeight="1" x14ac:dyDescent="0.25"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</row>
    <row r="360" spans="2:26" ht="15.75" customHeight="1" x14ac:dyDescent="0.25"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</row>
    <row r="361" spans="2:26" ht="15.75" customHeight="1" x14ac:dyDescent="0.25"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</row>
    <row r="362" spans="2:26" ht="15.75" customHeight="1" x14ac:dyDescent="0.25"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</row>
    <row r="363" spans="2:26" ht="15.75" customHeight="1" x14ac:dyDescent="0.25"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</row>
    <row r="364" spans="2:26" ht="15.75" customHeight="1" x14ac:dyDescent="0.25"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</row>
    <row r="365" spans="2:26" ht="15.75" customHeight="1" x14ac:dyDescent="0.25"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</row>
    <row r="366" spans="2:26" ht="15.75" customHeight="1" x14ac:dyDescent="0.25"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</row>
    <row r="367" spans="2:26" ht="15.75" customHeight="1" x14ac:dyDescent="0.25"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</row>
    <row r="368" spans="2:26" ht="15.75" customHeight="1" x14ac:dyDescent="0.25"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</row>
    <row r="369" spans="2:26" ht="15.75" customHeight="1" x14ac:dyDescent="0.25"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</row>
    <row r="370" spans="2:26" ht="15.75" customHeight="1" x14ac:dyDescent="0.25"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</row>
    <row r="371" spans="2:26" ht="15.75" customHeight="1" x14ac:dyDescent="0.25"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</row>
    <row r="372" spans="2:26" ht="15.75" customHeight="1" x14ac:dyDescent="0.25"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</row>
    <row r="373" spans="2:26" ht="15.75" customHeight="1" x14ac:dyDescent="0.25"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</row>
    <row r="374" spans="2:26" ht="15.75" customHeight="1" x14ac:dyDescent="0.25"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</row>
    <row r="375" spans="2:26" ht="15.75" customHeight="1" x14ac:dyDescent="0.25"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</row>
    <row r="376" spans="2:26" ht="15.75" customHeight="1" x14ac:dyDescent="0.25"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</row>
    <row r="377" spans="2:26" ht="15.75" customHeight="1" x14ac:dyDescent="0.25"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</row>
    <row r="378" spans="2:26" ht="15.75" customHeight="1" x14ac:dyDescent="0.25"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</row>
    <row r="379" spans="2:26" ht="15.75" customHeight="1" x14ac:dyDescent="0.25"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</row>
    <row r="380" spans="2:26" ht="15.75" customHeight="1" x14ac:dyDescent="0.25"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</row>
    <row r="381" spans="2:26" ht="15.75" customHeight="1" x14ac:dyDescent="0.25"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</row>
    <row r="382" spans="2:26" ht="15.75" customHeight="1" x14ac:dyDescent="0.25"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</row>
    <row r="383" spans="2:26" ht="15.75" customHeight="1" x14ac:dyDescent="0.25"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</row>
    <row r="384" spans="2:26" ht="15.75" customHeight="1" x14ac:dyDescent="0.25"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</row>
    <row r="385" spans="2:26" ht="15.75" customHeight="1" x14ac:dyDescent="0.25"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</row>
    <row r="386" spans="2:26" ht="15.75" customHeight="1" x14ac:dyDescent="0.25"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</row>
    <row r="387" spans="2:26" ht="15.75" customHeight="1" x14ac:dyDescent="0.25"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</row>
    <row r="388" spans="2:26" ht="15.75" customHeight="1" x14ac:dyDescent="0.25"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</row>
    <row r="389" spans="2:26" ht="15.75" customHeight="1" x14ac:dyDescent="0.25"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</row>
    <row r="390" spans="2:26" ht="15.75" customHeight="1" x14ac:dyDescent="0.25"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</row>
    <row r="391" spans="2:26" ht="15.75" customHeight="1" x14ac:dyDescent="0.25"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</row>
    <row r="392" spans="2:26" ht="15.75" customHeight="1" x14ac:dyDescent="0.25"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</row>
    <row r="393" spans="2:26" ht="15.75" customHeight="1" x14ac:dyDescent="0.25"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</row>
    <row r="394" spans="2:26" ht="15.75" customHeight="1" x14ac:dyDescent="0.25"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</row>
    <row r="395" spans="2:26" ht="15.75" customHeight="1" x14ac:dyDescent="0.25"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</row>
    <row r="396" spans="2:26" ht="15.75" customHeight="1" x14ac:dyDescent="0.25"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</row>
    <row r="397" spans="2:26" ht="15.75" customHeight="1" x14ac:dyDescent="0.25"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</row>
    <row r="398" spans="2:26" ht="15.75" customHeight="1" x14ac:dyDescent="0.25"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</row>
    <row r="399" spans="2:26" ht="15.75" customHeight="1" x14ac:dyDescent="0.25"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</row>
    <row r="400" spans="2:26" ht="15.75" customHeight="1" x14ac:dyDescent="0.25"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</row>
    <row r="401" spans="2:26" ht="15.75" customHeight="1" x14ac:dyDescent="0.25"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</row>
    <row r="402" spans="2:26" ht="15.75" customHeight="1" x14ac:dyDescent="0.25"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</row>
    <row r="403" spans="2:26" ht="15.75" customHeight="1" x14ac:dyDescent="0.25"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</row>
    <row r="404" spans="2:26" ht="15.75" customHeight="1" x14ac:dyDescent="0.25"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</row>
    <row r="405" spans="2:26" ht="15.75" customHeight="1" x14ac:dyDescent="0.25"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</row>
    <row r="406" spans="2:26" ht="15.75" customHeight="1" x14ac:dyDescent="0.25"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</row>
    <row r="407" spans="2:26" ht="15.75" customHeight="1" x14ac:dyDescent="0.25"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</row>
    <row r="408" spans="2:26" ht="15.75" customHeight="1" x14ac:dyDescent="0.25"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</row>
    <row r="409" spans="2:26" ht="15.75" customHeight="1" x14ac:dyDescent="0.25"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</row>
    <row r="410" spans="2:26" ht="15.75" customHeight="1" x14ac:dyDescent="0.25"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</row>
    <row r="411" spans="2:26" ht="15.75" customHeight="1" x14ac:dyDescent="0.25"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</row>
    <row r="412" spans="2:26" ht="15.75" customHeight="1" x14ac:dyDescent="0.25"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</row>
    <row r="413" spans="2:26" ht="15.75" customHeight="1" x14ac:dyDescent="0.25"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</row>
    <row r="414" spans="2:26" ht="15.75" customHeight="1" x14ac:dyDescent="0.25"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</row>
    <row r="415" spans="2:26" ht="15.75" customHeight="1" x14ac:dyDescent="0.25"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</row>
    <row r="416" spans="2:26" ht="15.75" customHeight="1" x14ac:dyDescent="0.25"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</row>
    <row r="417" spans="2:26" ht="15.75" customHeight="1" x14ac:dyDescent="0.25"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</row>
    <row r="418" spans="2:26" ht="15.75" customHeight="1" x14ac:dyDescent="0.25"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</row>
    <row r="419" spans="2:26" ht="15.75" customHeight="1" x14ac:dyDescent="0.25"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</row>
    <row r="420" spans="2:26" ht="15.75" customHeight="1" x14ac:dyDescent="0.25"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</row>
    <row r="421" spans="2:26" ht="15.75" customHeight="1" x14ac:dyDescent="0.25"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</row>
    <row r="422" spans="2:26" ht="15.75" customHeight="1" x14ac:dyDescent="0.25"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</row>
    <row r="423" spans="2:26" ht="15.75" customHeight="1" x14ac:dyDescent="0.25"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</row>
    <row r="424" spans="2:26" ht="15.75" customHeight="1" x14ac:dyDescent="0.25"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</row>
    <row r="425" spans="2:26" ht="15.75" customHeight="1" x14ac:dyDescent="0.25"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</row>
    <row r="426" spans="2:26" ht="15.75" customHeight="1" x14ac:dyDescent="0.25"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</row>
    <row r="427" spans="2:26" ht="15.75" customHeight="1" x14ac:dyDescent="0.25"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</row>
    <row r="428" spans="2:26" ht="15.75" customHeight="1" x14ac:dyDescent="0.25"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</row>
    <row r="429" spans="2:26" ht="15.75" customHeight="1" x14ac:dyDescent="0.25"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</row>
    <row r="430" spans="2:26" ht="15.75" customHeight="1" x14ac:dyDescent="0.25"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</row>
    <row r="431" spans="2:26" ht="15.75" customHeight="1" x14ac:dyDescent="0.25"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</row>
    <row r="432" spans="2:26" ht="15.75" customHeight="1" x14ac:dyDescent="0.25"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</row>
    <row r="433" spans="2:26" ht="15.75" customHeight="1" x14ac:dyDescent="0.25"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</row>
    <row r="434" spans="2:26" ht="15.75" customHeight="1" x14ac:dyDescent="0.25"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</row>
    <row r="435" spans="2:26" ht="15.75" customHeight="1" x14ac:dyDescent="0.25"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</row>
    <row r="436" spans="2:26" ht="15.75" customHeight="1" x14ac:dyDescent="0.25"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</row>
    <row r="437" spans="2:26" ht="15.75" customHeight="1" x14ac:dyDescent="0.25"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</row>
    <row r="438" spans="2:26" ht="15.75" customHeight="1" x14ac:dyDescent="0.25"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</row>
    <row r="439" spans="2:26" ht="15.75" customHeight="1" x14ac:dyDescent="0.25"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</row>
    <row r="440" spans="2:26" ht="15.75" customHeight="1" x14ac:dyDescent="0.25"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</row>
    <row r="441" spans="2:26" ht="15.75" customHeight="1" x14ac:dyDescent="0.25"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</row>
    <row r="442" spans="2:26" ht="15.75" customHeight="1" x14ac:dyDescent="0.25"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</row>
    <row r="443" spans="2:26" ht="15.75" customHeight="1" x14ac:dyDescent="0.25"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</row>
    <row r="444" spans="2:26" ht="15.75" customHeight="1" x14ac:dyDescent="0.25"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</row>
    <row r="445" spans="2:26" ht="15.75" customHeight="1" x14ac:dyDescent="0.25"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</row>
    <row r="446" spans="2:26" ht="15.75" customHeight="1" x14ac:dyDescent="0.25"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</row>
    <row r="447" spans="2:26" ht="15.75" customHeight="1" x14ac:dyDescent="0.25"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</row>
    <row r="448" spans="2:26" ht="15.75" customHeight="1" x14ac:dyDescent="0.25"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</row>
    <row r="449" spans="2:26" ht="15.75" customHeight="1" x14ac:dyDescent="0.25"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</row>
    <row r="450" spans="2:26" ht="15.75" customHeight="1" x14ac:dyDescent="0.25"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</row>
    <row r="451" spans="2:26" ht="15.75" customHeight="1" x14ac:dyDescent="0.25"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</row>
    <row r="452" spans="2:26" ht="15.75" customHeight="1" x14ac:dyDescent="0.25"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</row>
    <row r="453" spans="2:26" ht="15.75" customHeight="1" x14ac:dyDescent="0.25"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</row>
    <row r="454" spans="2:26" ht="15.75" customHeight="1" x14ac:dyDescent="0.25"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</row>
    <row r="455" spans="2:26" ht="15.75" customHeight="1" x14ac:dyDescent="0.25"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</row>
    <row r="456" spans="2:26" ht="15.75" customHeight="1" x14ac:dyDescent="0.25"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</row>
    <row r="457" spans="2:26" ht="15.75" customHeight="1" x14ac:dyDescent="0.25"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</row>
    <row r="458" spans="2:26" ht="15.75" customHeight="1" x14ac:dyDescent="0.25"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</row>
    <row r="459" spans="2:26" ht="15.75" customHeight="1" x14ac:dyDescent="0.25"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</row>
    <row r="460" spans="2:26" ht="15.75" customHeight="1" x14ac:dyDescent="0.25"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</row>
    <row r="461" spans="2:26" ht="15.75" customHeight="1" x14ac:dyDescent="0.25"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</row>
    <row r="462" spans="2:26" ht="15.75" customHeight="1" x14ac:dyDescent="0.25"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</row>
    <row r="463" spans="2:26" ht="15.75" customHeight="1" x14ac:dyDescent="0.25"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</row>
    <row r="464" spans="2:26" ht="15.75" customHeight="1" x14ac:dyDescent="0.25"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</row>
    <row r="465" spans="2:26" ht="15.75" customHeight="1" x14ac:dyDescent="0.25"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</row>
    <row r="466" spans="2:26" ht="15.75" customHeight="1" x14ac:dyDescent="0.25"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</row>
    <row r="467" spans="2:26" ht="15.75" customHeight="1" x14ac:dyDescent="0.25"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</row>
    <row r="468" spans="2:26" ht="15.75" customHeight="1" x14ac:dyDescent="0.25"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</row>
    <row r="469" spans="2:26" ht="15.75" customHeight="1" x14ac:dyDescent="0.25"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</row>
    <row r="470" spans="2:26" ht="15.75" customHeight="1" x14ac:dyDescent="0.25"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</row>
    <row r="471" spans="2:26" ht="15.75" customHeight="1" x14ac:dyDescent="0.25"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</row>
    <row r="472" spans="2:26" ht="15.75" customHeight="1" x14ac:dyDescent="0.25"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</row>
    <row r="473" spans="2:26" ht="15.75" customHeight="1" x14ac:dyDescent="0.25"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</row>
    <row r="474" spans="2:26" ht="15.75" customHeight="1" x14ac:dyDescent="0.25"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</row>
    <row r="475" spans="2:26" ht="15.75" customHeight="1" x14ac:dyDescent="0.25"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</row>
    <row r="476" spans="2:26" ht="15.75" customHeight="1" x14ac:dyDescent="0.25"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</row>
    <row r="477" spans="2:26" ht="15.75" customHeight="1" x14ac:dyDescent="0.25"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</row>
    <row r="478" spans="2:26" ht="15.75" customHeight="1" x14ac:dyDescent="0.25"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</row>
    <row r="479" spans="2:26" ht="15.75" customHeight="1" x14ac:dyDescent="0.25"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</row>
    <row r="480" spans="2:26" ht="15.75" customHeight="1" x14ac:dyDescent="0.25"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</row>
    <row r="481" spans="2:26" ht="15.75" customHeight="1" x14ac:dyDescent="0.25"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</row>
    <row r="482" spans="2:26" ht="15.75" customHeight="1" x14ac:dyDescent="0.25"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</row>
    <row r="483" spans="2:26" ht="15.75" customHeight="1" x14ac:dyDescent="0.25"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</row>
    <row r="484" spans="2:26" ht="15.75" customHeight="1" x14ac:dyDescent="0.25"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</row>
    <row r="485" spans="2:26" ht="15.75" customHeight="1" x14ac:dyDescent="0.25"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</row>
    <row r="486" spans="2:26" ht="15.75" customHeight="1" x14ac:dyDescent="0.25"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</row>
    <row r="487" spans="2:26" ht="15.75" customHeight="1" x14ac:dyDescent="0.25"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</row>
    <row r="488" spans="2:26" ht="15.75" customHeight="1" x14ac:dyDescent="0.25"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</row>
    <row r="489" spans="2:26" ht="15.75" customHeight="1" x14ac:dyDescent="0.25"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</row>
    <row r="490" spans="2:26" ht="15.75" customHeight="1" x14ac:dyDescent="0.25"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</row>
    <row r="491" spans="2:26" ht="15.75" customHeight="1" x14ac:dyDescent="0.25"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</row>
    <row r="492" spans="2:26" ht="15.75" customHeight="1" x14ac:dyDescent="0.25"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</row>
    <row r="493" spans="2:26" ht="15.75" customHeight="1" x14ac:dyDescent="0.25"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</row>
    <row r="494" spans="2:26" ht="15.75" customHeight="1" x14ac:dyDescent="0.25"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</row>
    <row r="495" spans="2:26" ht="15.75" customHeight="1" x14ac:dyDescent="0.25"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</row>
    <row r="496" spans="2:26" ht="15.75" customHeight="1" x14ac:dyDescent="0.25"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</row>
    <row r="497" spans="2:26" ht="15.75" customHeight="1" x14ac:dyDescent="0.25"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</row>
    <row r="498" spans="2:26" ht="15.75" customHeight="1" x14ac:dyDescent="0.25"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</row>
    <row r="499" spans="2:26" ht="15.75" customHeight="1" x14ac:dyDescent="0.25"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</row>
    <row r="500" spans="2:26" ht="15.75" customHeight="1" x14ac:dyDescent="0.25"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</row>
    <row r="501" spans="2:26" ht="15.75" customHeight="1" x14ac:dyDescent="0.25"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</row>
    <row r="502" spans="2:26" ht="15.75" customHeight="1" x14ac:dyDescent="0.25"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</row>
    <row r="503" spans="2:26" ht="15.75" customHeight="1" x14ac:dyDescent="0.25"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</row>
    <row r="504" spans="2:26" ht="15.75" customHeight="1" x14ac:dyDescent="0.25"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</row>
    <row r="505" spans="2:26" ht="15.75" customHeight="1" x14ac:dyDescent="0.25"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</row>
    <row r="506" spans="2:26" ht="15.75" customHeight="1" x14ac:dyDescent="0.25"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</row>
    <row r="507" spans="2:26" ht="15.75" customHeight="1" x14ac:dyDescent="0.25"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</row>
    <row r="508" spans="2:26" ht="15.75" customHeight="1" x14ac:dyDescent="0.25"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</row>
    <row r="509" spans="2:26" ht="15.75" customHeight="1" x14ac:dyDescent="0.25"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</row>
    <row r="510" spans="2:26" ht="15.75" customHeight="1" x14ac:dyDescent="0.25"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</row>
    <row r="511" spans="2:26" ht="15.75" customHeight="1" x14ac:dyDescent="0.25"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</row>
    <row r="512" spans="2:26" ht="15.75" customHeight="1" x14ac:dyDescent="0.25"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</row>
    <row r="513" spans="2:26" ht="15.75" customHeight="1" x14ac:dyDescent="0.25"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</row>
    <row r="514" spans="2:26" ht="15.75" customHeight="1" x14ac:dyDescent="0.25"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</row>
    <row r="515" spans="2:26" ht="15.75" customHeight="1" x14ac:dyDescent="0.25"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</row>
    <row r="516" spans="2:26" ht="15.75" customHeight="1" x14ac:dyDescent="0.25"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</row>
    <row r="517" spans="2:26" ht="15.75" customHeight="1" x14ac:dyDescent="0.25"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</row>
    <row r="518" spans="2:26" ht="15.75" customHeight="1" x14ac:dyDescent="0.25"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</row>
    <row r="519" spans="2:26" ht="15.75" customHeight="1" x14ac:dyDescent="0.25"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</row>
    <row r="520" spans="2:26" ht="15.75" customHeight="1" x14ac:dyDescent="0.25"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</row>
    <row r="521" spans="2:26" ht="15.75" customHeight="1" x14ac:dyDescent="0.25"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</row>
    <row r="522" spans="2:26" ht="15.75" customHeight="1" x14ac:dyDescent="0.25"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</row>
    <row r="523" spans="2:26" ht="15.75" customHeight="1" x14ac:dyDescent="0.25"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</row>
    <row r="524" spans="2:26" ht="15.75" customHeight="1" x14ac:dyDescent="0.25"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</row>
    <row r="525" spans="2:26" ht="15.75" customHeight="1" x14ac:dyDescent="0.25"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</row>
    <row r="526" spans="2:26" ht="15.75" customHeight="1" x14ac:dyDescent="0.25"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</row>
    <row r="527" spans="2:26" ht="15.75" customHeight="1" x14ac:dyDescent="0.25"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</row>
    <row r="528" spans="2:26" ht="15.75" customHeight="1" x14ac:dyDescent="0.25"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</row>
    <row r="529" spans="2:26" ht="15.75" customHeight="1" x14ac:dyDescent="0.25"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</row>
    <row r="530" spans="2:26" ht="15.75" customHeight="1" x14ac:dyDescent="0.25"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</row>
    <row r="531" spans="2:26" ht="15.75" customHeight="1" x14ac:dyDescent="0.25"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</row>
    <row r="532" spans="2:26" ht="15.75" customHeight="1" x14ac:dyDescent="0.25"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</row>
    <row r="533" spans="2:26" ht="15.75" customHeight="1" x14ac:dyDescent="0.25"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</row>
    <row r="534" spans="2:26" ht="15.75" customHeight="1" x14ac:dyDescent="0.25"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</row>
    <row r="535" spans="2:26" ht="15.75" customHeight="1" x14ac:dyDescent="0.25"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</row>
    <row r="536" spans="2:26" ht="15.75" customHeight="1" x14ac:dyDescent="0.25"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</row>
    <row r="537" spans="2:26" ht="15.75" customHeight="1" x14ac:dyDescent="0.25"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</row>
    <row r="538" spans="2:26" ht="15.75" customHeight="1" x14ac:dyDescent="0.25"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</row>
    <row r="539" spans="2:26" ht="15.75" customHeight="1" x14ac:dyDescent="0.25"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</row>
    <row r="540" spans="2:26" ht="15.75" customHeight="1" x14ac:dyDescent="0.25"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</row>
    <row r="541" spans="2:26" ht="15.75" customHeight="1" x14ac:dyDescent="0.25"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</row>
    <row r="542" spans="2:26" ht="15.75" customHeight="1" x14ac:dyDescent="0.25"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</row>
    <row r="543" spans="2:26" ht="15.75" customHeight="1" x14ac:dyDescent="0.25"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</row>
    <row r="544" spans="2:26" ht="15.75" customHeight="1" x14ac:dyDescent="0.25"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</row>
    <row r="545" spans="2:26" ht="15.75" customHeight="1" x14ac:dyDescent="0.25"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</row>
    <row r="546" spans="2:26" ht="15.75" customHeight="1" x14ac:dyDescent="0.25"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</row>
    <row r="547" spans="2:26" ht="15.75" customHeight="1" x14ac:dyDescent="0.25"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</row>
    <row r="548" spans="2:26" ht="15.75" customHeight="1" x14ac:dyDescent="0.25"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</row>
    <row r="549" spans="2:26" ht="15.75" customHeight="1" x14ac:dyDescent="0.25"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</row>
    <row r="550" spans="2:26" ht="15.75" customHeight="1" x14ac:dyDescent="0.25"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</row>
    <row r="551" spans="2:26" ht="15.75" customHeight="1" x14ac:dyDescent="0.25"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</row>
    <row r="552" spans="2:26" ht="15.75" customHeight="1" x14ac:dyDescent="0.25"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</row>
    <row r="553" spans="2:26" ht="15.75" customHeight="1" x14ac:dyDescent="0.25"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</row>
    <row r="554" spans="2:26" ht="15.75" customHeight="1" x14ac:dyDescent="0.25"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</row>
    <row r="555" spans="2:26" ht="15.75" customHeight="1" x14ac:dyDescent="0.25"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</row>
    <row r="556" spans="2:26" ht="15.75" customHeight="1" x14ac:dyDescent="0.25"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</row>
    <row r="557" spans="2:26" ht="15.75" customHeight="1" x14ac:dyDescent="0.25"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</row>
    <row r="558" spans="2:26" ht="15.75" customHeight="1" x14ac:dyDescent="0.25"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</row>
    <row r="559" spans="2:26" ht="15.75" customHeight="1" x14ac:dyDescent="0.25"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</row>
    <row r="560" spans="2:26" ht="15.75" customHeight="1" x14ac:dyDescent="0.25"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</row>
    <row r="561" spans="2:26" ht="15.75" customHeight="1" x14ac:dyDescent="0.25"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</row>
    <row r="562" spans="2:26" ht="15.75" customHeight="1" x14ac:dyDescent="0.25"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</row>
    <row r="563" spans="2:26" ht="15.75" customHeight="1" x14ac:dyDescent="0.25"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</row>
    <row r="564" spans="2:26" ht="15.75" customHeight="1" x14ac:dyDescent="0.25"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</row>
    <row r="565" spans="2:26" ht="15.75" customHeight="1" x14ac:dyDescent="0.25"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</row>
    <row r="566" spans="2:26" ht="15.75" customHeight="1" x14ac:dyDescent="0.25"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</row>
    <row r="567" spans="2:26" ht="15.75" customHeight="1" x14ac:dyDescent="0.25"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</row>
    <row r="568" spans="2:26" ht="15.75" customHeight="1" x14ac:dyDescent="0.25"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</row>
    <row r="569" spans="2:26" ht="15.75" customHeight="1" x14ac:dyDescent="0.25"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</row>
    <row r="570" spans="2:26" ht="15.75" customHeight="1" x14ac:dyDescent="0.25"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</row>
    <row r="571" spans="2:26" ht="15.75" customHeight="1" x14ac:dyDescent="0.25"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</row>
    <row r="572" spans="2:26" ht="15.75" customHeight="1" x14ac:dyDescent="0.25"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</row>
    <row r="573" spans="2:26" ht="15.75" customHeight="1" x14ac:dyDescent="0.25"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</row>
    <row r="574" spans="2:26" ht="15.75" customHeight="1" x14ac:dyDescent="0.25"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</row>
    <row r="575" spans="2:26" ht="15.75" customHeight="1" x14ac:dyDescent="0.25"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</row>
    <row r="576" spans="2:26" ht="15.75" customHeight="1" x14ac:dyDescent="0.25"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</row>
    <row r="577" spans="2:26" ht="15.75" customHeight="1" x14ac:dyDescent="0.25"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</row>
    <row r="578" spans="2:26" ht="15.75" customHeight="1" x14ac:dyDescent="0.25"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</row>
    <row r="579" spans="2:26" ht="15.75" customHeight="1" x14ac:dyDescent="0.25"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</row>
    <row r="580" spans="2:26" ht="15.75" customHeight="1" x14ac:dyDescent="0.25"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</row>
    <row r="581" spans="2:26" ht="15.75" customHeight="1" x14ac:dyDescent="0.25"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</row>
    <row r="582" spans="2:26" ht="15.75" customHeight="1" x14ac:dyDescent="0.25"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</row>
    <row r="583" spans="2:26" ht="15.75" customHeight="1" x14ac:dyDescent="0.25"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</row>
    <row r="584" spans="2:26" ht="15.75" customHeight="1" x14ac:dyDescent="0.25"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</row>
    <row r="585" spans="2:26" ht="15.75" customHeight="1" x14ac:dyDescent="0.25"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</row>
    <row r="586" spans="2:26" ht="15.75" customHeight="1" x14ac:dyDescent="0.25"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</row>
    <row r="587" spans="2:26" ht="15.75" customHeight="1" x14ac:dyDescent="0.25"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</row>
    <row r="588" spans="2:26" ht="15.75" customHeight="1" x14ac:dyDescent="0.25"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</row>
    <row r="589" spans="2:26" ht="15.75" customHeight="1" x14ac:dyDescent="0.25"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</row>
    <row r="590" spans="2:26" ht="15.75" customHeight="1" x14ac:dyDescent="0.25"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</row>
    <row r="591" spans="2:26" ht="15.75" customHeight="1" x14ac:dyDescent="0.25"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</row>
    <row r="592" spans="2:26" ht="15.75" customHeight="1" x14ac:dyDescent="0.25"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</row>
    <row r="593" spans="2:26" ht="15.75" customHeight="1" x14ac:dyDescent="0.25"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</row>
    <row r="594" spans="2:26" ht="15.75" customHeight="1" x14ac:dyDescent="0.25"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</row>
    <row r="595" spans="2:26" ht="15.75" customHeight="1" x14ac:dyDescent="0.25"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</row>
    <row r="596" spans="2:26" ht="15.75" customHeight="1" x14ac:dyDescent="0.25"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</row>
    <row r="597" spans="2:26" ht="15.75" customHeight="1" x14ac:dyDescent="0.25"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</row>
    <row r="598" spans="2:26" ht="15.75" customHeight="1" x14ac:dyDescent="0.25"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</row>
    <row r="599" spans="2:26" ht="15.75" customHeight="1" x14ac:dyDescent="0.25"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</row>
    <row r="600" spans="2:26" ht="15.75" customHeight="1" x14ac:dyDescent="0.25"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</row>
    <row r="601" spans="2:26" ht="15.75" customHeight="1" x14ac:dyDescent="0.25"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</row>
    <row r="602" spans="2:26" ht="15.75" customHeight="1" x14ac:dyDescent="0.25"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</row>
    <row r="603" spans="2:26" ht="15.75" customHeight="1" x14ac:dyDescent="0.25"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</row>
    <row r="604" spans="2:26" ht="15.75" customHeight="1" x14ac:dyDescent="0.25"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</row>
    <row r="605" spans="2:26" ht="15.75" customHeight="1" x14ac:dyDescent="0.25"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</row>
    <row r="606" spans="2:26" ht="15.75" customHeight="1" x14ac:dyDescent="0.25"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</row>
    <row r="607" spans="2:26" ht="15.75" customHeight="1" x14ac:dyDescent="0.25"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</row>
    <row r="608" spans="2:26" ht="15.75" customHeight="1" x14ac:dyDescent="0.25"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</row>
    <row r="609" spans="2:26" ht="15.75" customHeight="1" x14ac:dyDescent="0.25"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</row>
    <row r="610" spans="2:26" ht="15.75" customHeight="1" x14ac:dyDescent="0.25"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</row>
    <row r="611" spans="2:26" ht="15.75" customHeight="1" x14ac:dyDescent="0.25"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</row>
    <row r="612" spans="2:26" ht="15.75" customHeight="1" x14ac:dyDescent="0.25"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</row>
    <row r="613" spans="2:26" ht="15.75" customHeight="1" x14ac:dyDescent="0.25"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</row>
    <row r="614" spans="2:26" ht="15.75" customHeight="1" x14ac:dyDescent="0.25"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</row>
    <row r="615" spans="2:26" ht="15.75" customHeight="1" x14ac:dyDescent="0.25"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</row>
    <row r="616" spans="2:26" ht="15.75" customHeight="1" x14ac:dyDescent="0.25"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</row>
    <row r="617" spans="2:26" ht="15.75" customHeight="1" x14ac:dyDescent="0.25"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</row>
    <row r="618" spans="2:26" ht="15.75" customHeight="1" x14ac:dyDescent="0.25"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</row>
    <row r="619" spans="2:26" ht="15.75" customHeight="1" x14ac:dyDescent="0.25"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</row>
    <row r="620" spans="2:26" ht="15.75" customHeight="1" x14ac:dyDescent="0.25"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</row>
    <row r="621" spans="2:26" ht="15.75" customHeight="1" x14ac:dyDescent="0.25"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</row>
    <row r="622" spans="2:26" ht="15.75" customHeight="1" x14ac:dyDescent="0.25"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</row>
    <row r="623" spans="2:26" ht="15.75" customHeight="1" x14ac:dyDescent="0.25"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</row>
    <row r="624" spans="2:26" ht="15.75" customHeight="1" x14ac:dyDescent="0.25"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</row>
    <row r="625" spans="2:26" ht="15.75" customHeight="1" x14ac:dyDescent="0.25"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</row>
    <row r="626" spans="2:26" ht="15.75" customHeight="1" x14ac:dyDescent="0.25"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</row>
    <row r="627" spans="2:26" ht="15.75" customHeight="1" x14ac:dyDescent="0.25"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</row>
    <row r="628" spans="2:26" ht="15.75" customHeight="1" x14ac:dyDescent="0.25"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</row>
    <row r="629" spans="2:26" ht="15.75" customHeight="1" x14ac:dyDescent="0.25"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</row>
    <row r="630" spans="2:26" ht="15.75" customHeight="1" x14ac:dyDescent="0.25"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</row>
    <row r="631" spans="2:26" ht="15.75" customHeight="1" x14ac:dyDescent="0.25"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</row>
    <row r="632" spans="2:26" ht="15.75" customHeight="1" x14ac:dyDescent="0.25"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</row>
    <row r="633" spans="2:26" ht="15.75" customHeight="1" x14ac:dyDescent="0.25"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</row>
    <row r="634" spans="2:26" ht="15.75" customHeight="1" x14ac:dyDescent="0.25"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</row>
    <row r="635" spans="2:26" ht="15.75" customHeight="1" x14ac:dyDescent="0.25"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</row>
    <row r="636" spans="2:26" ht="15.75" customHeight="1" x14ac:dyDescent="0.25"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</row>
    <row r="637" spans="2:26" ht="15.75" customHeight="1" x14ac:dyDescent="0.25"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</row>
    <row r="638" spans="2:26" ht="15.75" customHeight="1" x14ac:dyDescent="0.25"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</row>
    <row r="639" spans="2:26" ht="15.75" customHeight="1" x14ac:dyDescent="0.25"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</row>
    <row r="640" spans="2:26" ht="15.75" customHeight="1" x14ac:dyDescent="0.25"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</row>
    <row r="641" spans="2:26" ht="15.75" customHeight="1" x14ac:dyDescent="0.25"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</row>
    <row r="642" spans="2:26" ht="15.75" customHeight="1" x14ac:dyDescent="0.25"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</row>
    <row r="643" spans="2:26" ht="15.75" customHeight="1" x14ac:dyDescent="0.25"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</row>
    <row r="644" spans="2:26" ht="15.75" customHeight="1" x14ac:dyDescent="0.25"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</row>
    <row r="645" spans="2:26" ht="15.75" customHeight="1" x14ac:dyDescent="0.25"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</row>
    <row r="646" spans="2:26" ht="15.75" customHeight="1" x14ac:dyDescent="0.25"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</row>
    <row r="647" spans="2:26" ht="15.75" customHeight="1" x14ac:dyDescent="0.25"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</row>
    <row r="648" spans="2:26" ht="15.75" customHeight="1" x14ac:dyDescent="0.25"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</row>
    <row r="649" spans="2:26" ht="15.75" customHeight="1" x14ac:dyDescent="0.25"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</row>
    <row r="650" spans="2:26" ht="15.75" customHeight="1" x14ac:dyDescent="0.25"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</row>
    <row r="651" spans="2:26" ht="15.75" customHeight="1" x14ac:dyDescent="0.25"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</row>
    <row r="652" spans="2:26" ht="15.75" customHeight="1" x14ac:dyDescent="0.25"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</row>
    <row r="653" spans="2:26" ht="15.75" customHeight="1" x14ac:dyDescent="0.25"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</row>
    <row r="654" spans="2:26" ht="15.75" customHeight="1" x14ac:dyDescent="0.25"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</row>
    <row r="655" spans="2:26" ht="15.75" customHeight="1" x14ac:dyDescent="0.25"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</row>
    <row r="656" spans="2:26" ht="15.75" customHeight="1" x14ac:dyDescent="0.25"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</row>
    <row r="657" spans="2:26" ht="15.75" customHeight="1" x14ac:dyDescent="0.25"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</row>
    <row r="658" spans="2:26" ht="15.75" customHeight="1" x14ac:dyDescent="0.25"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</row>
    <row r="659" spans="2:26" ht="15.75" customHeight="1" x14ac:dyDescent="0.25"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</row>
    <row r="660" spans="2:26" ht="15.75" customHeight="1" x14ac:dyDescent="0.25"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</row>
    <row r="661" spans="2:26" ht="15.75" customHeight="1" x14ac:dyDescent="0.25"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</row>
    <row r="662" spans="2:26" ht="15.75" customHeight="1" x14ac:dyDescent="0.25"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</row>
    <row r="663" spans="2:26" ht="15.75" customHeight="1" x14ac:dyDescent="0.25"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</row>
    <row r="664" spans="2:26" ht="15.75" customHeight="1" x14ac:dyDescent="0.25"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</row>
    <row r="665" spans="2:26" ht="15.75" customHeight="1" x14ac:dyDescent="0.25"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</row>
    <row r="666" spans="2:26" ht="15.75" customHeight="1" x14ac:dyDescent="0.25"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</row>
    <row r="667" spans="2:26" ht="15.75" customHeight="1" x14ac:dyDescent="0.25"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</row>
    <row r="668" spans="2:26" ht="15.75" customHeight="1" x14ac:dyDescent="0.25"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</row>
    <row r="669" spans="2:26" ht="15.75" customHeight="1" x14ac:dyDescent="0.25"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</row>
    <row r="670" spans="2:26" ht="15.75" customHeight="1" x14ac:dyDescent="0.25"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</row>
    <row r="671" spans="2:26" ht="15.75" customHeight="1" x14ac:dyDescent="0.25"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</row>
    <row r="672" spans="2:26" ht="15.75" customHeight="1" x14ac:dyDescent="0.25"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</row>
    <row r="673" spans="2:26" ht="15.75" customHeight="1" x14ac:dyDescent="0.25"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</row>
    <row r="674" spans="2:26" ht="15.75" customHeight="1" x14ac:dyDescent="0.25"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</row>
    <row r="675" spans="2:26" ht="15.75" customHeight="1" x14ac:dyDescent="0.25"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</row>
    <row r="676" spans="2:26" ht="15.75" customHeight="1" x14ac:dyDescent="0.25"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</row>
    <row r="677" spans="2:26" ht="15.75" customHeight="1" x14ac:dyDescent="0.25"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</row>
    <row r="678" spans="2:26" ht="15.75" customHeight="1" x14ac:dyDescent="0.25"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</row>
    <row r="679" spans="2:26" ht="15.75" customHeight="1" x14ac:dyDescent="0.25"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</row>
    <row r="680" spans="2:26" ht="15.75" customHeight="1" x14ac:dyDescent="0.25"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</row>
    <row r="681" spans="2:26" ht="15.75" customHeight="1" x14ac:dyDescent="0.25"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</row>
    <row r="682" spans="2:26" ht="15.75" customHeight="1" x14ac:dyDescent="0.25"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</row>
    <row r="683" spans="2:26" ht="15.75" customHeight="1" x14ac:dyDescent="0.25"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</row>
    <row r="684" spans="2:26" ht="15.75" customHeight="1" x14ac:dyDescent="0.25"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</row>
    <row r="685" spans="2:26" ht="15.75" customHeight="1" x14ac:dyDescent="0.25"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</row>
    <row r="686" spans="2:26" ht="15.75" customHeight="1" x14ac:dyDescent="0.25"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</row>
    <row r="687" spans="2:26" ht="15.75" customHeight="1" x14ac:dyDescent="0.25"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</row>
    <row r="688" spans="2:26" ht="15.75" customHeight="1" x14ac:dyDescent="0.25"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</row>
    <row r="689" spans="2:26" ht="15.75" customHeight="1" x14ac:dyDescent="0.25"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</row>
    <row r="690" spans="2:26" ht="15.75" customHeight="1" x14ac:dyDescent="0.25"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</row>
    <row r="691" spans="2:26" ht="15.75" customHeight="1" x14ac:dyDescent="0.25"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</row>
    <row r="692" spans="2:26" ht="15.75" customHeight="1" x14ac:dyDescent="0.25"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</row>
    <row r="693" spans="2:26" ht="15.75" customHeight="1" x14ac:dyDescent="0.25"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</row>
    <row r="694" spans="2:26" ht="15.75" customHeight="1" x14ac:dyDescent="0.25"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</row>
    <row r="695" spans="2:26" ht="15.75" customHeight="1" x14ac:dyDescent="0.25"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</row>
    <row r="696" spans="2:26" ht="15.75" customHeight="1" x14ac:dyDescent="0.25"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</row>
    <row r="697" spans="2:26" ht="15.75" customHeight="1" x14ac:dyDescent="0.25"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</row>
    <row r="698" spans="2:26" ht="15.75" customHeight="1" x14ac:dyDescent="0.25"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</row>
    <row r="699" spans="2:26" ht="15.75" customHeight="1" x14ac:dyDescent="0.25"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</row>
    <row r="700" spans="2:26" ht="15.75" customHeight="1" x14ac:dyDescent="0.25"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</row>
    <row r="701" spans="2:26" ht="15.75" customHeight="1" x14ac:dyDescent="0.25"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</row>
    <row r="702" spans="2:26" ht="15.75" customHeight="1" x14ac:dyDescent="0.25"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</row>
    <row r="703" spans="2:26" ht="15.75" customHeight="1" x14ac:dyDescent="0.25"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</row>
    <row r="704" spans="2:26" ht="15.75" customHeight="1" x14ac:dyDescent="0.25"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</row>
    <row r="705" spans="2:26" ht="15.75" customHeight="1" x14ac:dyDescent="0.25"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</row>
    <row r="706" spans="2:26" ht="15.75" customHeight="1" x14ac:dyDescent="0.25"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</row>
    <row r="707" spans="2:26" ht="15.75" customHeight="1" x14ac:dyDescent="0.25"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</row>
    <row r="708" spans="2:26" ht="15.75" customHeight="1" x14ac:dyDescent="0.25"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</row>
    <row r="709" spans="2:26" ht="15.75" customHeight="1" x14ac:dyDescent="0.25"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</row>
    <row r="710" spans="2:26" ht="15.75" customHeight="1" x14ac:dyDescent="0.25"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</row>
    <row r="711" spans="2:26" ht="15.75" customHeight="1" x14ac:dyDescent="0.25"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</row>
    <row r="712" spans="2:26" ht="15.75" customHeight="1" x14ac:dyDescent="0.25"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</row>
    <row r="713" spans="2:26" ht="15.75" customHeight="1" x14ac:dyDescent="0.25"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</row>
    <row r="714" spans="2:26" ht="15.75" customHeight="1" x14ac:dyDescent="0.25"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</row>
    <row r="715" spans="2:26" ht="15.75" customHeight="1" x14ac:dyDescent="0.25"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</row>
    <row r="716" spans="2:26" ht="15.75" customHeight="1" x14ac:dyDescent="0.25"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</row>
    <row r="717" spans="2:26" ht="15.75" customHeight="1" x14ac:dyDescent="0.25"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</row>
    <row r="718" spans="2:26" ht="15.75" customHeight="1" x14ac:dyDescent="0.25"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</row>
    <row r="719" spans="2:26" ht="15.75" customHeight="1" x14ac:dyDescent="0.25"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</row>
    <row r="720" spans="2:26" ht="15.75" customHeight="1" x14ac:dyDescent="0.25"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</row>
    <row r="721" spans="2:26" ht="15.75" customHeight="1" x14ac:dyDescent="0.25"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</row>
    <row r="722" spans="2:26" ht="15.75" customHeight="1" x14ac:dyDescent="0.25"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</row>
    <row r="723" spans="2:26" ht="15.75" customHeight="1" x14ac:dyDescent="0.25"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</row>
    <row r="724" spans="2:26" ht="15.75" customHeight="1" x14ac:dyDescent="0.25"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</row>
    <row r="725" spans="2:26" ht="15.75" customHeight="1" x14ac:dyDescent="0.25"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</row>
    <row r="726" spans="2:26" ht="15.75" customHeight="1" x14ac:dyDescent="0.25"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</row>
    <row r="727" spans="2:26" ht="15.75" customHeight="1" x14ac:dyDescent="0.25"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</row>
    <row r="728" spans="2:26" ht="15.75" customHeight="1" x14ac:dyDescent="0.25"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</row>
    <row r="729" spans="2:26" ht="15.75" customHeight="1" x14ac:dyDescent="0.25"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</row>
    <row r="730" spans="2:26" ht="15.75" customHeight="1" x14ac:dyDescent="0.25"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</row>
    <row r="731" spans="2:26" ht="15.75" customHeight="1" x14ac:dyDescent="0.25"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</row>
    <row r="732" spans="2:26" ht="15.75" customHeight="1" x14ac:dyDescent="0.25"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</row>
    <row r="733" spans="2:26" ht="15.75" customHeight="1" x14ac:dyDescent="0.25"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</row>
    <row r="734" spans="2:26" ht="15.75" customHeight="1" x14ac:dyDescent="0.25"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</row>
    <row r="735" spans="2:26" ht="15.75" customHeight="1" x14ac:dyDescent="0.25"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</row>
    <row r="736" spans="2:26" ht="15.75" customHeight="1" x14ac:dyDescent="0.25"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</row>
    <row r="737" spans="2:26" ht="15.75" customHeight="1" x14ac:dyDescent="0.25"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</row>
    <row r="738" spans="2:26" ht="15.75" customHeight="1" x14ac:dyDescent="0.25"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</row>
    <row r="739" spans="2:26" ht="15.75" customHeight="1" x14ac:dyDescent="0.25"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</row>
    <row r="740" spans="2:26" ht="15.75" customHeight="1" x14ac:dyDescent="0.25"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</row>
    <row r="741" spans="2:26" ht="15.75" customHeight="1" x14ac:dyDescent="0.25"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</row>
    <row r="742" spans="2:26" ht="15.75" customHeight="1" x14ac:dyDescent="0.25"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</row>
    <row r="743" spans="2:26" ht="15.75" customHeight="1" x14ac:dyDescent="0.25"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</row>
    <row r="744" spans="2:26" ht="15.75" customHeight="1" x14ac:dyDescent="0.25"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</row>
    <row r="745" spans="2:26" ht="15.75" customHeight="1" x14ac:dyDescent="0.25"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</row>
    <row r="746" spans="2:26" ht="15.75" customHeight="1" x14ac:dyDescent="0.25"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</row>
    <row r="747" spans="2:26" ht="15.75" customHeight="1" x14ac:dyDescent="0.25"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</row>
    <row r="748" spans="2:26" ht="15.75" customHeight="1" x14ac:dyDescent="0.25"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</row>
    <row r="749" spans="2:26" ht="15.75" customHeight="1" x14ac:dyDescent="0.25"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</row>
    <row r="750" spans="2:26" ht="15.75" customHeight="1" x14ac:dyDescent="0.25"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</row>
    <row r="751" spans="2:26" ht="15.75" customHeight="1" x14ac:dyDescent="0.25"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</row>
    <row r="752" spans="2:26" ht="15.75" customHeight="1" x14ac:dyDescent="0.25"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</row>
    <row r="753" spans="2:26" ht="15.75" customHeight="1" x14ac:dyDescent="0.25"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</row>
    <row r="754" spans="2:26" ht="15.75" customHeight="1" x14ac:dyDescent="0.25"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</row>
    <row r="755" spans="2:26" ht="15.75" customHeight="1" x14ac:dyDescent="0.25"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</row>
    <row r="756" spans="2:26" ht="15.75" customHeight="1" x14ac:dyDescent="0.25"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</row>
    <row r="757" spans="2:26" ht="15.75" customHeight="1" x14ac:dyDescent="0.25"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</row>
    <row r="758" spans="2:26" ht="15.75" customHeight="1" x14ac:dyDescent="0.25"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</row>
    <row r="759" spans="2:26" ht="15.75" customHeight="1" x14ac:dyDescent="0.25"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</row>
    <row r="760" spans="2:26" ht="15.75" customHeight="1" x14ac:dyDescent="0.25"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</row>
    <row r="761" spans="2:26" ht="15.75" customHeight="1" x14ac:dyDescent="0.25"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</row>
    <row r="762" spans="2:26" ht="15.75" customHeight="1" x14ac:dyDescent="0.25"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</row>
    <row r="763" spans="2:26" ht="15.75" customHeight="1" x14ac:dyDescent="0.25"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</row>
    <row r="764" spans="2:26" ht="15.75" customHeight="1" x14ac:dyDescent="0.25"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</row>
    <row r="765" spans="2:26" ht="15.75" customHeight="1" x14ac:dyDescent="0.25"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</row>
    <row r="766" spans="2:26" ht="15.75" customHeight="1" x14ac:dyDescent="0.25"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</row>
    <row r="767" spans="2:26" ht="15.75" customHeight="1" x14ac:dyDescent="0.25"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</row>
    <row r="768" spans="2:26" ht="15.75" customHeight="1" x14ac:dyDescent="0.25"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</row>
    <row r="769" spans="2:26" ht="15.75" customHeight="1" x14ac:dyDescent="0.25"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</row>
    <row r="770" spans="2:26" ht="15.75" customHeight="1" x14ac:dyDescent="0.25"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</row>
    <row r="771" spans="2:26" ht="15.75" customHeight="1" x14ac:dyDescent="0.25"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</row>
    <row r="772" spans="2:26" ht="15.75" customHeight="1" x14ac:dyDescent="0.25"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</row>
    <row r="773" spans="2:26" ht="15.75" customHeight="1" x14ac:dyDescent="0.25"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</row>
    <row r="774" spans="2:26" ht="15.75" customHeight="1" x14ac:dyDescent="0.25"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</row>
    <row r="775" spans="2:26" ht="15.75" customHeight="1" x14ac:dyDescent="0.25"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</row>
    <row r="776" spans="2:26" ht="15.75" customHeight="1" x14ac:dyDescent="0.25"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</row>
    <row r="777" spans="2:26" ht="15.75" customHeight="1" x14ac:dyDescent="0.25"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</row>
    <row r="778" spans="2:26" ht="15.75" customHeight="1" x14ac:dyDescent="0.25"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</row>
    <row r="779" spans="2:26" ht="15.75" customHeight="1" x14ac:dyDescent="0.25"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</row>
    <row r="780" spans="2:26" ht="15.75" customHeight="1" x14ac:dyDescent="0.25"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</row>
    <row r="781" spans="2:26" ht="15.75" customHeight="1" x14ac:dyDescent="0.25"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</row>
    <row r="782" spans="2:26" ht="15.75" customHeight="1" x14ac:dyDescent="0.25"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</row>
    <row r="783" spans="2:26" ht="15.75" customHeight="1" x14ac:dyDescent="0.25"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</row>
    <row r="784" spans="2:26" ht="15.75" customHeight="1" x14ac:dyDescent="0.25"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</row>
    <row r="785" spans="2:26" ht="15.75" customHeight="1" x14ac:dyDescent="0.25"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</row>
    <row r="786" spans="2:26" ht="15.75" customHeight="1" x14ac:dyDescent="0.25"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</row>
    <row r="787" spans="2:26" ht="15.75" customHeight="1" x14ac:dyDescent="0.25"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</row>
    <row r="788" spans="2:26" ht="15.75" customHeight="1" x14ac:dyDescent="0.25"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</row>
    <row r="789" spans="2:26" ht="15.75" customHeight="1" x14ac:dyDescent="0.25"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</row>
    <row r="790" spans="2:26" ht="15.75" customHeight="1" x14ac:dyDescent="0.25"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</row>
    <row r="791" spans="2:26" ht="15.75" customHeight="1" x14ac:dyDescent="0.25"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</row>
    <row r="792" spans="2:26" ht="15.75" customHeight="1" x14ac:dyDescent="0.25"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</row>
    <row r="793" spans="2:26" ht="15.75" customHeight="1" x14ac:dyDescent="0.25"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</row>
    <row r="794" spans="2:26" ht="15.75" customHeight="1" x14ac:dyDescent="0.25"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</row>
    <row r="795" spans="2:26" ht="15.75" customHeight="1" x14ac:dyDescent="0.25"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</row>
    <row r="796" spans="2:26" ht="15.75" customHeight="1" x14ac:dyDescent="0.25"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</row>
    <row r="797" spans="2:26" ht="15.75" customHeight="1" x14ac:dyDescent="0.25"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</row>
    <row r="798" spans="2:26" ht="15.75" customHeight="1" x14ac:dyDescent="0.25"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</row>
    <row r="799" spans="2:26" ht="15.75" customHeight="1" x14ac:dyDescent="0.25"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</row>
    <row r="800" spans="2:26" ht="15.75" customHeight="1" x14ac:dyDescent="0.25"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</row>
    <row r="801" spans="2:26" ht="15.75" customHeight="1" x14ac:dyDescent="0.25"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</row>
    <row r="802" spans="2:26" ht="15.75" customHeight="1" x14ac:dyDescent="0.25"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</row>
    <row r="803" spans="2:26" ht="15.75" customHeight="1" x14ac:dyDescent="0.25"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</row>
    <row r="804" spans="2:26" ht="15.75" customHeight="1" x14ac:dyDescent="0.25"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</row>
    <row r="805" spans="2:26" ht="15.75" customHeight="1" x14ac:dyDescent="0.25"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</row>
    <row r="806" spans="2:26" ht="15.75" customHeight="1" x14ac:dyDescent="0.25"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</row>
    <row r="807" spans="2:26" ht="15.75" customHeight="1" x14ac:dyDescent="0.25"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</row>
    <row r="808" spans="2:26" ht="15.75" customHeight="1" x14ac:dyDescent="0.25"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</row>
    <row r="809" spans="2:26" ht="15.75" customHeight="1" x14ac:dyDescent="0.25"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</row>
    <row r="810" spans="2:26" ht="15.75" customHeight="1" x14ac:dyDescent="0.25"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</row>
    <row r="811" spans="2:26" ht="15.75" customHeight="1" x14ac:dyDescent="0.25"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</row>
    <row r="812" spans="2:26" ht="15.75" customHeight="1" x14ac:dyDescent="0.25"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</row>
    <row r="813" spans="2:26" ht="15.75" customHeight="1" x14ac:dyDescent="0.25"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</row>
    <row r="814" spans="2:26" ht="15.75" customHeight="1" x14ac:dyDescent="0.25"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</row>
    <row r="815" spans="2:26" ht="15.75" customHeight="1" x14ac:dyDescent="0.25"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</row>
    <row r="816" spans="2:26" ht="15.75" customHeight="1" x14ac:dyDescent="0.25"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</row>
    <row r="817" spans="2:26" ht="15.75" customHeight="1" x14ac:dyDescent="0.25"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</row>
    <row r="818" spans="2:26" ht="15.75" customHeight="1" x14ac:dyDescent="0.25"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</row>
    <row r="819" spans="2:26" ht="15.75" customHeight="1" x14ac:dyDescent="0.25"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</row>
    <row r="820" spans="2:26" ht="15.75" customHeight="1" x14ac:dyDescent="0.25"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</row>
    <row r="821" spans="2:26" ht="15.75" customHeight="1" x14ac:dyDescent="0.25"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</row>
    <row r="822" spans="2:26" ht="15.75" customHeight="1" x14ac:dyDescent="0.25"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</row>
    <row r="823" spans="2:26" ht="15.75" customHeight="1" x14ac:dyDescent="0.25"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</row>
    <row r="824" spans="2:26" ht="15.75" customHeight="1" x14ac:dyDescent="0.25"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</row>
    <row r="825" spans="2:26" ht="15.75" customHeight="1" x14ac:dyDescent="0.25"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</row>
    <row r="826" spans="2:26" ht="15.75" customHeight="1" x14ac:dyDescent="0.25"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</row>
    <row r="827" spans="2:26" ht="15.75" customHeight="1" x14ac:dyDescent="0.25"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</row>
    <row r="828" spans="2:26" ht="15.75" customHeight="1" x14ac:dyDescent="0.25"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</row>
    <row r="829" spans="2:26" ht="15.75" customHeight="1" x14ac:dyDescent="0.25"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</row>
    <row r="830" spans="2:26" ht="15.75" customHeight="1" x14ac:dyDescent="0.25"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</row>
    <row r="831" spans="2:26" ht="15.75" customHeight="1" x14ac:dyDescent="0.25"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</row>
    <row r="832" spans="2:26" ht="15.75" customHeight="1" x14ac:dyDescent="0.25"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</row>
    <row r="833" spans="2:26" ht="15.75" customHeight="1" x14ac:dyDescent="0.25"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</row>
    <row r="834" spans="2:26" ht="15.75" customHeight="1" x14ac:dyDescent="0.25"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</row>
    <row r="835" spans="2:26" ht="15.75" customHeight="1" x14ac:dyDescent="0.25"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</row>
    <row r="836" spans="2:26" ht="15.75" customHeight="1" x14ac:dyDescent="0.25"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</row>
    <row r="837" spans="2:26" ht="15.75" customHeight="1" x14ac:dyDescent="0.25"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</row>
    <row r="838" spans="2:26" ht="15.75" customHeight="1" x14ac:dyDescent="0.25"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</row>
    <row r="839" spans="2:26" ht="15.75" customHeight="1" x14ac:dyDescent="0.25"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</row>
    <row r="840" spans="2:26" ht="15.75" customHeight="1" x14ac:dyDescent="0.25"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</row>
    <row r="841" spans="2:26" ht="15.75" customHeight="1" x14ac:dyDescent="0.25"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</row>
    <row r="842" spans="2:26" ht="15.75" customHeight="1" x14ac:dyDescent="0.25"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</row>
    <row r="843" spans="2:26" ht="15.75" customHeight="1" x14ac:dyDescent="0.25"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</row>
    <row r="844" spans="2:26" ht="15.75" customHeight="1" x14ac:dyDescent="0.25"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</row>
    <row r="845" spans="2:26" ht="15.75" customHeight="1" x14ac:dyDescent="0.25"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</row>
    <row r="846" spans="2:26" ht="15.75" customHeight="1" x14ac:dyDescent="0.25"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</row>
    <row r="847" spans="2:26" ht="15.75" customHeight="1" x14ac:dyDescent="0.25"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</row>
    <row r="848" spans="2:26" ht="15.75" customHeight="1" x14ac:dyDescent="0.25"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</row>
    <row r="849" spans="2:26" ht="15.75" customHeight="1" x14ac:dyDescent="0.25"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</row>
    <row r="850" spans="2:26" ht="15.75" customHeight="1" x14ac:dyDescent="0.25"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</row>
    <row r="851" spans="2:26" ht="15.75" customHeight="1" x14ac:dyDescent="0.25"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</row>
    <row r="852" spans="2:26" ht="15.75" customHeight="1" x14ac:dyDescent="0.25"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</row>
    <row r="853" spans="2:26" ht="15.75" customHeight="1" x14ac:dyDescent="0.25"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</row>
    <row r="854" spans="2:26" ht="15.75" customHeight="1" x14ac:dyDescent="0.25"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</row>
    <row r="855" spans="2:26" ht="15.75" customHeight="1" x14ac:dyDescent="0.25"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</row>
    <row r="856" spans="2:26" ht="15.75" customHeight="1" x14ac:dyDescent="0.25"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</row>
    <row r="857" spans="2:26" ht="15.75" customHeight="1" x14ac:dyDescent="0.25"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</row>
    <row r="858" spans="2:26" ht="15.75" customHeight="1" x14ac:dyDescent="0.25"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</row>
    <row r="859" spans="2:26" ht="15.75" customHeight="1" x14ac:dyDescent="0.25"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</row>
    <row r="860" spans="2:26" ht="15.75" customHeight="1" x14ac:dyDescent="0.25"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</row>
    <row r="861" spans="2:26" ht="15.75" customHeight="1" x14ac:dyDescent="0.25"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</row>
    <row r="862" spans="2:26" ht="15.75" customHeight="1" x14ac:dyDescent="0.25"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</row>
    <row r="863" spans="2:26" ht="15.75" customHeight="1" x14ac:dyDescent="0.25"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</row>
    <row r="864" spans="2:26" ht="15.75" customHeight="1" x14ac:dyDescent="0.25"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</row>
    <row r="865" spans="2:26" ht="15.75" customHeight="1" x14ac:dyDescent="0.25"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</row>
    <row r="866" spans="2:26" ht="15.75" customHeight="1" x14ac:dyDescent="0.25"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</row>
    <row r="867" spans="2:26" ht="15.75" customHeight="1" x14ac:dyDescent="0.25"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</row>
    <row r="868" spans="2:26" ht="15.75" customHeight="1" x14ac:dyDescent="0.25"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</row>
    <row r="869" spans="2:26" ht="15.75" customHeight="1" x14ac:dyDescent="0.25"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</row>
    <row r="870" spans="2:26" ht="15.75" customHeight="1" x14ac:dyDescent="0.25"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</row>
    <row r="871" spans="2:26" ht="15.75" customHeight="1" x14ac:dyDescent="0.25"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</row>
    <row r="872" spans="2:26" ht="15.75" customHeight="1" x14ac:dyDescent="0.25"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</row>
    <row r="873" spans="2:26" ht="15.75" customHeight="1" x14ac:dyDescent="0.25"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</row>
    <row r="874" spans="2:26" ht="15.75" customHeight="1" x14ac:dyDescent="0.25"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</row>
    <row r="875" spans="2:26" ht="15.75" customHeight="1" x14ac:dyDescent="0.25"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</row>
    <row r="876" spans="2:26" ht="15.75" customHeight="1" x14ac:dyDescent="0.25"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</row>
    <row r="877" spans="2:26" ht="15.75" customHeight="1" x14ac:dyDescent="0.25"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</row>
    <row r="878" spans="2:26" ht="15.75" customHeight="1" x14ac:dyDescent="0.25"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</row>
    <row r="879" spans="2:26" ht="15.75" customHeight="1" x14ac:dyDescent="0.25"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</row>
    <row r="880" spans="2:26" ht="15.75" customHeight="1" x14ac:dyDescent="0.25"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</row>
    <row r="881" spans="2:26" ht="15.75" customHeight="1" x14ac:dyDescent="0.25"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</row>
    <row r="882" spans="2:26" ht="15.75" customHeight="1" x14ac:dyDescent="0.25"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</row>
    <row r="883" spans="2:26" ht="15.75" customHeight="1" x14ac:dyDescent="0.25"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</row>
    <row r="884" spans="2:26" ht="15.75" customHeight="1" x14ac:dyDescent="0.25"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</row>
    <row r="885" spans="2:26" ht="15.75" customHeight="1" x14ac:dyDescent="0.25"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</row>
    <row r="886" spans="2:26" ht="15.75" customHeight="1" x14ac:dyDescent="0.25"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</row>
    <row r="887" spans="2:26" ht="15.75" customHeight="1" x14ac:dyDescent="0.25"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</row>
    <row r="888" spans="2:26" ht="15.75" customHeight="1" x14ac:dyDescent="0.25"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</row>
    <row r="889" spans="2:26" ht="15.75" customHeight="1" x14ac:dyDescent="0.25"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</row>
    <row r="890" spans="2:26" ht="15.75" customHeight="1" x14ac:dyDescent="0.25"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</row>
    <row r="891" spans="2:26" ht="15.75" customHeight="1" x14ac:dyDescent="0.25"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</row>
    <row r="892" spans="2:26" ht="15.75" customHeight="1" x14ac:dyDescent="0.25"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</row>
    <row r="893" spans="2:26" ht="15.75" customHeight="1" x14ac:dyDescent="0.25"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</row>
    <row r="894" spans="2:26" ht="15.75" customHeight="1" x14ac:dyDescent="0.25"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</row>
    <row r="895" spans="2:26" ht="15.75" customHeight="1" x14ac:dyDescent="0.25"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</row>
    <row r="896" spans="2:26" ht="15.75" customHeight="1" x14ac:dyDescent="0.25"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</row>
    <row r="897" spans="2:26" ht="15.75" customHeight="1" x14ac:dyDescent="0.25"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</row>
    <row r="898" spans="2:26" ht="15.75" customHeight="1" x14ac:dyDescent="0.25"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</row>
    <row r="899" spans="2:26" ht="15.75" customHeight="1" x14ac:dyDescent="0.25"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</row>
    <row r="900" spans="2:26" ht="15.75" customHeight="1" x14ac:dyDescent="0.25"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</row>
    <row r="901" spans="2:26" ht="15.75" customHeight="1" x14ac:dyDescent="0.25"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</row>
    <row r="902" spans="2:26" ht="15.75" customHeight="1" x14ac:dyDescent="0.25"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</row>
    <row r="903" spans="2:26" ht="15.75" customHeight="1" x14ac:dyDescent="0.25"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</row>
    <row r="904" spans="2:26" ht="15.75" customHeight="1" x14ac:dyDescent="0.25"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</row>
    <row r="905" spans="2:26" ht="15.75" customHeight="1" x14ac:dyDescent="0.25"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</row>
    <row r="906" spans="2:26" ht="15.75" customHeight="1" x14ac:dyDescent="0.25"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</row>
    <row r="907" spans="2:26" ht="15.75" customHeight="1" x14ac:dyDescent="0.25"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</row>
    <row r="908" spans="2:26" ht="15.75" customHeight="1" x14ac:dyDescent="0.25"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</row>
    <row r="909" spans="2:26" ht="15.75" customHeight="1" x14ac:dyDescent="0.25"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</row>
    <row r="910" spans="2:26" ht="15.75" customHeight="1" x14ac:dyDescent="0.25"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</row>
    <row r="911" spans="2:26" ht="15.75" customHeight="1" x14ac:dyDescent="0.25"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</row>
    <row r="912" spans="2:26" ht="15.75" customHeight="1" x14ac:dyDescent="0.25"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</row>
    <row r="913" spans="2:26" ht="15.75" customHeight="1" x14ac:dyDescent="0.25"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</row>
    <row r="914" spans="2:26" ht="15.75" customHeight="1" x14ac:dyDescent="0.25"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</row>
    <row r="915" spans="2:26" ht="15.75" customHeight="1" x14ac:dyDescent="0.25"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</row>
    <row r="916" spans="2:26" ht="15.75" customHeight="1" x14ac:dyDescent="0.25"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</row>
    <row r="917" spans="2:26" ht="15.75" customHeight="1" x14ac:dyDescent="0.25"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</row>
    <row r="918" spans="2:26" ht="15.75" customHeight="1" x14ac:dyDescent="0.25"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</row>
    <row r="919" spans="2:26" ht="15.75" customHeight="1" x14ac:dyDescent="0.25"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</row>
    <row r="920" spans="2:26" ht="15.75" customHeight="1" x14ac:dyDescent="0.25"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</row>
    <row r="921" spans="2:26" ht="15.75" customHeight="1" x14ac:dyDescent="0.25"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</row>
    <row r="922" spans="2:26" ht="15.75" customHeight="1" x14ac:dyDescent="0.25"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</row>
    <row r="923" spans="2:26" ht="15.75" customHeight="1" x14ac:dyDescent="0.25"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</row>
    <row r="924" spans="2:26" ht="15.75" customHeight="1" x14ac:dyDescent="0.25"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</row>
    <row r="925" spans="2:26" ht="15.75" customHeight="1" x14ac:dyDescent="0.25"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</row>
    <row r="926" spans="2:26" ht="15.75" customHeight="1" x14ac:dyDescent="0.25"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</row>
    <row r="927" spans="2:26" ht="15.75" customHeight="1" x14ac:dyDescent="0.25"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</row>
    <row r="928" spans="2:26" ht="15.75" customHeight="1" x14ac:dyDescent="0.25"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</row>
    <row r="929" spans="2:26" ht="15.75" customHeight="1" x14ac:dyDescent="0.25"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</row>
    <row r="930" spans="2:26" ht="15.75" customHeight="1" x14ac:dyDescent="0.25"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</row>
    <row r="931" spans="2:26" ht="15.75" customHeight="1" x14ac:dyDescent="0.25"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</row>
    <row r="932" spans="2:26" ht="15.75" customHeight="1" x14ac:dyDescent="0.25"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</row>
    <row r="933" spans="2:26" ht="15.75" customHeight="1" x14ac:dyDescent="0.25"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</row>
    <row r="934" spans="2:26" ht="15.75" customHeight="1" x14ac:dyDescent="0.25"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</row>
    <row r="935" spans="2:26" ht="15.75" customHeight="1" x14ac:dyDescent="0.25"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</row>
    <row r="936" spans="2:26" ht="15.75" customHeight="1" x14ac:dyDescent="0.25"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</row>
    <row r="937" spans="2:26" ht="15.75" customHeight="1" x14ac:dyDescent="0.25"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</row>
    <row r="938" spans="2:26" ht="15.75" customHeight="1" x14ac:dyDescent="0.25"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</row>
    <row r="939" spans="2:26" ht="15.75" customHeight="1" x14ac:dyDescent="0.25"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</row>
    <row r="940" spans="2:26" ht="15.75" customHeight="1" x14ac:dyDescent="0.25"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</row>
    <row r="941" spans="2:26" ht="15.75" customHeight="1" x14ac:dyDescent="0.25"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</row>
    <row r="942" spans="2:26" ht="15.75" customHeight="1" x14ac:dyDescent="0.25"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</row>
    <row r="943" spans="2:26" ht="15.75" customHeight="1" x14ac:dyDescent="0.25"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</row>
    <row r="944" spans="2:26" ht="15.75" customHeight="1" x14ac:dyDescent="0.25"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</row>
    <row r="945" spans="2:26" ht="15.75" customHeight="1" x14ac:dyDescent="0.25"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</row>
    <row r="946" spans="2:26" ht="15.75" customHeight="1" x14ac:dyDescent="0.25"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</row>
    <row r="947" spans="2:26" ht="15.75" customHeight="1" x14ac:dyDescent="0.25"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</row>
    <row r="948" spans="2:26" ht="15.75" customHeight="1" x14ac:dyDescent="0.25"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</row>
    <row r="949" spans="2:26" ht="15.75" customHeight="1" x14ac:dyDescent="0.25"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</row>
    <row r="950" spans="2:26" ht="15.75" customHeight="1" x14ac:dyDescent="0.25"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</row>
    <row r="951" spans="2:26" ht="15.75" customHeight="1" x14ac:dyDescent="0.25"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</row>
    <row r="952" spans="2:26" ht="15.75" customHeight="1" x14ac:dyDescent="0.25"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</row>
    <row r="953" spans="2:26" ht="15.75" customHeight="1" x14ac:dyDescent="0.25"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</row>
    <row r="954" spans="2:26" ht="15.75" customHeight="1" x14ac:dyDescent="0.25"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</row>
    <row r="955" spans="2:26" ht="15.75" customHeight="1" x14ac:dyDescent="0.25"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</row>
    <row r="956" spans="2:26" ht="15.75" customHeight="1" x14ac:dyDescent="0.25"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</row>
    <row r="957" spans="2:26" ht="15.75" customHeight="1" x14ac:dyDescent="0.25"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</row>
    <row r="958" spans="2:26" ht="15.75" customHeight="1" x14ac:dyDescent="0.25"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</row>
    <row r="959" spans="2:26" ht="15.75" customHeight="1" x14ac:dyDescent="0.25"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</row>
    <row r="960" spans="2:26" ht="15.75" customHeight="1" x14ac:dyDescent="0.25"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</row>
    <row r="961" spans="2:26" ht="15.75" customHeight="1" x14ac:dyDescent="0.25"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</row>
    <row r="962" spans="2:26" ht="15.75" customHeight="1" x14ac:dyDescent="0.25"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</row>
    <row r="963" spans="2:26" ht="15.75" customHeight="1" x14ac:dyDescent="0.25"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</row>
    <row r="964" spans="2:26" ht="15.75" customHeight="1" x14ac:dyDescent="0.25"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</row>
    <row r="965" spans="2:26" ht="15.75" customHeight="1" x14ac:dyDescent="0.25"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</row>
    <row r="966" spans="2:26" ht="15.75" customHeight="1" x14ac:dyDescent="0.25"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</row>
    <row r="967" spans="2:26" ht="15.75" customHeight="1" x14ac:dyDescent="0.25"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</row>
    <row r="968" spans="2:26" ht="15.75" customHeight="1" x14ac:dyDescent="0.25"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</row>
    <row r="969" spans="2:26" ht="15.75" customHeight="1" x14ac:dyDescent="0.25"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</row>
    <row r="970" spans="2:26" ht="15.75" customHeight="1" x14ac:dyDescent="0.25"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</row>
    <row r="971" spans="2:26" ht="15.75" customHeight="1" x14ac:dyDescent="0.25"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</row>
    <row r="972" spans="2:26" ht="15.75" customHeight="1" x14ac:dyDescent="0.25"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</row>
    <row r="973" spans="2:26" ht="15.75" customHeight="1" x14ac:dyDescent="0.25"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</row>
    <row r="974" spans="2:26" ht="15.75" customHeight="1" x14ac:dyDescent="0.25"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</row>
    <row r="975" spans="2:26" ht="15.75" customHeight="1" x14ac:dyDescent="0.25"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</row>
    <row r="976" spans="2:26" ht="15.75" customHeight="1" x14ac:dyDescent="0.25"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</row>
    <row r="977" spans="2:26" ht="15.75" customHeight="1" x14ac:dyDescent="0.25"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</row>
    <row r="978" spans="2:26" ht="15.75" customHeight="1" x14ac:dyDescent="0.25"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</row>
    <row r="979" spans="2:26" ht="15.75" customHeight="1" x14ac:dyDescent="0.25"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</row>
    <row r="980" spans="2:26" ht="15.75" customHeight="1" x14ac:dyDescent="0.25"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</row>
    <row r="981" spans="2:26" ht="15.75" customHeight="1" x14ac:dyDescent="0.25"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</row>
    <row r="982" spans="2:26" ht="15.75" customHeight="1" x14ac:dyDescent="0.25"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</row>
    <row r="983" spans="2:26" ht="15.75" customHeight="1" x14ac:dyDescent="0.25"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</row>
    <row r="984" spans="2:26" ht="15.75" customHeight="1" x14ac:dyDescent="0.25"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</row>
    <row r="985" spans="2:26" ht="15.75" customHeight="1" x14ac:dyDescent="0.25"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</row>
    <row r="986" spans="2:26" ht="15.75" customHeight="1" x14ac:dyDescent="0.25"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</row>
    <row r="987" spans="2:26" ht="15.75" customHeight="1" x14ac:dyDescent="0.25"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</row>
    <row r="988" spans="2:26" ht="15.75" customHeight="1" x14ac:dyDescent="0.25"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</row>
    <row r="989" spans="2:26" ht="15.75" customHeight="1" x14ac:dyDescent="0.25"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</row>
    <row r="990" spans="2:26" ht="15.75" customHeight="1" x14ac:dyDescent="0.25"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</row>
    <row r="991" spans="2:26" ht="15.75" customHeight="1" x14ac:dyDescent="0.25"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</row>
    <row r="992" spans="2:26" ht="15.75" customHeight="1" x14ac:dyDescent="0.25">
      <c r="B992" s="8"/>
      <c r="C992" s="8"/>
      <c r="D992" s="8"/>
      <c r="E992" s="8"/>
      <c r="F992" s="8"/>
      <c r="G992" s="8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8"/>
      <c r="Y992" s="8"/>
      <c r="Z992" s="8"/>
    </row>
    <row r="993" spans="2:26" ht="15.75" customHeight="1" x14ac:dyDescent="0.25">
      <c r="B993" s="8"/>
      <c r="C993" s="8"/>
      <c r="D993" s="8"/>
      <c r="E993" s="8"/>
      <c r="F993" s="8"/>
      <c r="G993" s="8"/>
      <c r="H993" s="8"/>
      <c r="I993" s="8"/>
      <c r="J993" s="8"/>
      <c r="K993" s="8"/>
      <c r="L993" s="8"/>
      <c r="M993" s="8"/>
      <c r="N993" s="8"/>
      <c r="O993" s="8"/>
      <c r="P993" s="8"/>
      <c r="Q993" s="8"/>
      <c r="R993" s="8"/>
      <c r="S993" s="8"/>
      <c r="T993" s="8"/>
      <c r="U993" s="8"/>
      <c r="V993" s="8"/>
      <c r="W993" s="8"/>
      <c r="X993" s="8"/>
      <c r="Y993" s="8"/>
      <c r="Z993" s="8"/>
    </row>
    <row r="994" spans="2:26" ht="15.75" customHeight="1" x14ac:dyDescent="0.25">
      <c r="B994" s="8"/>
      <c r="C994" s="8"/>
      <c r="D994" s="8"/>
      <c r="E994" s="8"/>
      <c r="F994" s="8"/>
      <c r="G994" s="8"/>
      <c r="H994" s="8"/>
      <c r="I994" s="8"/>
      <c r="J994" s="8"/>
      <c r="K994" s="8"/>
      <c r="L994" s="8"/>
      <c r="M994" s="8"/>
      <c r="N994" s="8"/>
      <c r="O994" s="8"/>
      <c r="P994" s="8"/>
      <c r="Q994" s="8"/>
      <c r="R994" s="8"/>
      <c r="S994" s="8"/>
      <c r="T994" s="8"/>
      <c r="U994" s="8"/>
      <c r="V994" s="8"/>
      <c r="W994" s="8"/>
      <c r="X994" s="8"/>
      <c r="Y994" s="8"/>
      <c r="Z994" s="8"/>
    </row>
    <row r="995" spans="2:26" ht="15.75" customHeight="1" x14ac:dyDescent="0.25">
      <c r="B995" s="8"/>
      <c r="C995" s="8"/>
      <c r="D995" s="8"/>
      <c r="E995" s="8"/>
      <c r="F995" s="8"/>
      <c r="G995" s="8"/>
      <c r="H995" s="8"/>
      <c r="I995" s="8"/>
      <c r="J995" s="8"/>
      <c r="K995" s="8"/>
      <c r="L995" s="8"/>
      <c r="M995" s="8"/>
      <c r="N995" s="8"/>
      <c r="O995" s="8"/>
      <c r="P995" s="8"/>
      <c r="Q995" s="8"/>
      <c r="R995" s="8"/>
      <c r="S995" s="8"/>
      <c r="T995" s="8"/>
      <c r="U995" s="8"/>
      <c r="V995" s="8"/>
      <c r="W995" s="8"/>
      <c r="X995" s="8"/>
      <c r="Y995" s="8"/>
      <c r="Z995" s="8"/>
    </row>
    <row r="996" spans="2:26" ht="15.75" customHeight="1" x14ac:dyDescent="0.25">
      <c r="B996" s="8"/>
      <c r="C996" s="8"/>
      <c r="D996" s="8"/>
      <c r="E996" s="8"/>
      <c r="F996" s="8"/>
      <c r="G996" s="8"/>
      <c r="H996" s="8"/>
      <c r="I996" s="8"/>
      <c r="J996" s="8"/>
      <c r="K996" s="8"/>
      <c r="L996" s="8"/>
      <c r="M996" s="8"/>
      <c r="N996" s="8"/>
      <c r="O996" s="8"/>
      <c r="P996" s="8"/>
      <c r="Q996" s="8"/>
      <c r="R996" s="8"/>
      <c r="S996" s="8"/>
      <c r="T996" s="8"/>
      <c r="U996" s="8"/>
      <c r="V996" s="8"/>
      <c r="W996" s="8"/>
      <c r="X996" s="8"/>
      <c r="Y996" s="8"/>
      <c r="Z996" s="8"/>
    </row>
    <row r="997" spans="2:26" ht="15.75" customHeight="1" x14ac:dyDescent="0.25">
      <c r="B997" s="8"/>
      <c r="C997" s="8"/>
      <c r="D997" s="8"/>
      <c r="E997" s="8"/>
      <c r="F997" s="8"/>
      <c r="G997" s="8"/>
      <c r="H997" s="8"/>
      <c r="I997" s="8"/>
      <c r="J997" s="8"/>
      <c r="K997" s="8"/>
      <c r="L997" s="8"/>
      <c r="M997" s="8"/>
      <c r="N997" s="8"/>
      <c r="O997" s="8"/>
      <c r="P997" s="8"/>
      <c r="Q997" s="8"/>
      <c r="R997" s="8"/>
      <c r="S997" s="8"/>
      <c r="T997" s="8"/>
      <c r="U997" s="8"/>
      <c r="V997" s="8"/>
      <c r="W997" s="8"/>
      <c r="X997" s="8"/>
      <c r="Y997" s="8"/>
      <c r="Z997" s="8"/>
    </row>
    <row r="998" spans="2:26" ht="15.75" customHeight="1" x14ac:dyDescent="0.25">
      <c r="B998" s="8"/>
      <c r="C998" s="8"/>
      <c r="D998" s="8"/>
      <c r="E998" s="8"/>
      <c r="F998" s="8"/>
      <c r="G998" s="8"/>
      <c r="H998" s="8"/>
      <c r="I998" s="8"/>
      <c r="J998" s="8"/>
      <c r="K998" s="8"/>
      <c r="L998" s="8"/>
      <c r="M998" s="8"/>
      <c r="N998" s="8"/>
      <c r="O998" s="8"/>
      <c r="P998" s="8"/>
      <c r="Q998" s="8"/>
      <c r="R998" s="8"/>
      <c r="S998" s="8"/>
      <c r="T998" s="8"/>
      <c r="U998" s="8"/>
      <c r="V998" s="8"/>
      <c r="W998" s="8"/>
      <c r="X998" s="8"/>
      <c r="Y998" s="8"/>
      <c r="Z998" s="8"/>
    </row>
    <row r="999" spans="2:26" ht="15.75" customHeight="1" x14ac:dyDescent="0.25">
      <c r="B999" s="8"/>
      <c r="C999" s="8"/>
      <c r="D999" s="8"/>
      <c r="E999" s="8"/>
      <c r="F999" s="8"/>
      <c r="G999" s="8"/>
      <c r="H999" s="8"/>
      <c r="I999" s="8"/>
      <c r="J999" s="8"/>
      <c r="K999" s="8"/>
      <c r="L999" s="8"/>
      <c r="M999" s="8"/>
      <c r="N999" s="8"/>
      <c r="O999" s="8"/>
      <c r="P999" s="8"/>
      <c r="Q999" s="8"/>
      <c r="R999" s="8"/>
      <c r="S999" s="8"/>
      <c r="T999" s="8"/>
      <c r="U999" s="8"/>
      <c r="V999" s="8"/>
      <c r="W999" s="8"/>
      <c r="X999" s="8"/>
      <c r="Y999" s="8"/>
      <c r="Z999" s="8"/>
    </row>
    <row r="1000" spans="2:26" ht="15.75" customHeight="1" x14ac:dyDescent="0.25">
      <c r="B1000" s="8"/>
      <c r="C1000" s="8"/>
      <c r="D1000" s="8"/>
      <c r="E1000" s="8"/>
      <c r="F1000" s="8"/>
      <c r="G1000" s="8"/>
      <c r="H1000" s="8"/>
      <c r="I1000" s="8"/>
      <c r="J1000" s="8"/>
      <c r="K1000" s="8"/>
      <c r="L1000" s="8"/>
      <c r="M1000" s="8"/>
      <c r="N1000" s="8"/>
      <c r="O1000" s="8"/>
      <c r="P1000" s="8"/>
      <c r="Q1000" s="8"/>
      <c r="R1000" s="8"/>
      <c r="S1000" s="8"/>
      <c r="T1000" s="8"/>
      <c r="U1000" s="8"/>
      <c r="V1000" s="8"/>
      <c r="W1000" s="8"/>
      <c r="X1000" s="8"/>
      <c r="Y1000" s="8"/>
      <c r="Z1000" s="8"/>
    </row>
    <row r="1001" spans="2:26" ht="15.75" customHeight="1" x14ac:dyDescent="0.25">
      <c r="B1001" s="8"/>
      <c r="C1001" s="8"/>
      <c r="D1001" s="8"/>
      <c r="E1001" s="8"/>
      <c r="F1001" s="8"/>
      <c r="G1001" s="8"/>
      <c r="H1001" s="8"/>
      <c r="I1001" s="8"/>
      <c r="J1001" s="8"/>
      <c r="K1001" s="8"/>
      <c r="L1001" s="8"/>
      <c r="M1001" s="8"/>
      <c r="N1001" s="8"/>
      <c r="O1001" s="8"/>
      <c r="P1001" s="8"/>
      <c r="Q1001" s="8"/>
      <c r="R1001" s="8"/>
      <c r="S1001" s="8"/>
      <c r="T1001" s="8"/>
      <c r="U1001" s="8"/>
      <c r="V1001" s="8"/>
      <c r="W1001" s="8"/>
      <c r="X1001" s="8"/>
      <c r="Y1001" s="8"/>
      <c r="Z1001" s="8"/>
    </row>
    <row r="1002" spans="2:26" ht="15.75" customHeight="1" x14ac:dyDescent="0.25">
      <c r="B1002" s="8"/>
      <c r="C1002" s="8"/>
      <c r="D1002" s="8"/>
      <c r="E1002" s="8"/>
      <c r="F1002" s="8"/>
      <c r="G1002" s="8"/>
      <c r="H1002" s="8"/>
      <c r="I1002" s="8"/>
      <c r="J1002" s="8"/>
      <c r="K1002" s="8"/>
      <c r="L1002" s="8"/>
      <c r="M1002" s="8"/>
      <c r="N1002" s="8"/>
      <c r="O1002" s="8"/>
      <c r="P1002" s="8"/>
      <c r="Q1002" s="8"/>
      <c r="R1002" s="8"/>
      <c r="S1002" s="8"/>
      <c r="T1002" s="8"/>
      <c r="U1002" s="8"/>
      <c r="V1002" s="8"/>
      <c r="W1002" s="8"/>
      <c r="X1002" s="8"/>
      <c r="Y1002" s="8"/>
      <c r="Z1002" s="8"/>
    </row>
    <row r="1003" spans="2:26" ht="15.75" customHeight="1" x14ac:dyDescent="0.25">
      <c r="B1003" s="8"/>
      <c r="C1003" s="8"/>
      <c r="D1003" s="8"/>
      <c r="E1003" s="8"/>
      <c r="F1003" s="8"/>
      <c r="G1003" s="8"/>
      <c r="H1003" s="8"/>
      <c r="I1003" s="8"/>
      <c r="J1003" s="8"/>
      <c r="K1003" s="8"/>
      <c r="L1003" s="8"/>
      <c r="M1003" s="8"/>
      <c r="N1003" s="8"/>
      <c r="O1003" s="8"/>
      <c r="P1003" s="8"/>
      <c r="Q1003" s="8"/>
      <c r="R1003" s="8"/>
      <c r="S1003" s="8"/>
      <c r="T1003" s="8"/>
      <c r="U1003" s="8"/>
      <c r="V1003" s="8"/>
      <c r="W1003" s="8"/>
      <c r="X1003" s="8"/>
      <c r="Y1003" s="8"/>
      <c r="Z1003" s="8"/>
    </row>
  </sheetData>
  <mergeCells count="9">
    <mergeCell ref="B27:C27"/>
    <mergeCell ref="B10:C10"/>
    <mergeCell ref="B1:D1"/>
    <mergeCell ref="A2:D2"/>
    <mergeCell ref="B3:D3"/>
    <mergeCell ref="B4:D4"/>
    <mergeCell ref="A7:A8"/>
    <mergeCell ref="B7:C8"/>
    <mergeCell ref="D7:D8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B3:H44"/>
  <sheetViews>
    <sheetView topLeftCell="A13" workbookViewId="0">
      <selection activeCell="L9" sqref="L9"/>
    </sheetView>
  </sheetViews>
  <sheetFormatPr defaultRowHeight="12.75" x14ac:dyDescent="0.2"/>
  <cols>
    <col min="2" max="2" width="5.5703125" customWidth="1"/>
    <col min="3" max="3" width="6.7109375" customWidth="1"/>
    <col min="4" max="4" width="32.5703125" customWidth="1"/>
    <col min="5" max="5" width="12.28515625" customWidth="1"/>
    <col min="6" max="6" width="12.140625" customWidth="1"/>
    <col min="7" max="7" width="11.5703125" customWidth="1"/>
    <col min="8" max="8" width="12.7109375" customWidth="1"/>
  </cols>
  <sheetData>
    <row r="3" spans="2:8" x14ac:dyDescent="0.2">
      <c r="B3" s="165"/>
      <c r="C3" s="166"/>
      <c r="D3" s="530" t="s">
        <v>509</v>
      </c>
      <c r="E3" s="531"/>
      <c r="F3" s="531"/>
      <c r="G3" s="531"/>
      <c r="H3" s="531"/>
    </row>
    <row r="4" spans="2:8" x14ac:dyDescent="0.2">
      <c r="B4" s="409" t="s">
        <v>89</v>
      </c>
      <c r="C4" s="411"/>
      <c r="D4" s="411"/>
      <c r="E4" s="411"/>
      <c r="F4" s="411"/>
      <c r="G4" s="411"/>
      <c r="H4" s="411"/>
    </row>
    <row r="5" spans="2:8" x14ac:dyDescent="0.2">
      <c r="B5" s="409" t="s">
        <v>456</v>
      </c>
      <c r="C5" s="411"/>
      <c r="D5" s="411"/>
      <c r="E5" s="411"/>
      <c r="F5" s="411"/>
      <c r="G5" s="411"/>
      <c r="H5" s="411"/>
    </row>
    <row r="6" spans="2:8" x14ac:dyDescent="0.2">
      <c r="B6" s="409" t="s">
        <v>457</v>
      </c>
      <c r="C6" s="411"/>
      <c r="D6" s="411"/>
      <c r="E6" s="411"/>
      <c r="F6" s="411"/>
      <c r="G6" s="411"/>
      <c r="H6" s="411"/>
    </row>
    <row r="7" spans="2:8" x14ac:dyDescent="0.2">
      <c r="B7" s="160"/>
      <c r="C7" s="161"/>
      <c r="D7" s="161"/>
      <c r="E7" s="161"/>
      <c r="F7" s="161"/>
      <c r="G7" s="161"/>
      <c r="H7" s="161"/>
    </row>
    <row r="8" spans="2:8" x14ac:dyDescent="0.2">
      <c r="B8" s="160"/>
      <c r="C8" s="161"/>
      <c r="D8" s="161"/>
      <c r="E8" s="161"/>
      <c r="F8" s="161"/>
      <c r="G8" s="161"/>
      <c r="H8" s="161" t="s">
        <v>124</v>
      </c>
    </row>
    <row r="9" spans="2:8" x14ac:dyDescent="0.2">
      <c r="B9" s="165"/>
      <c r="C9" s="166"/>
      <c r="D9" s="167"/>
      <c r="E9" s="532" t="s">
        <v>458</v>
      </c>
      <c r="F9" s="533"/>
      <c r="G9" s="532" t="s">
        <v>459</v>
      </c>
      <c r="H9" s="533"/>
    </row>
    <row r="10" spans="2:8" x14ac:dyDescent="0.2">
      <c r="B10" s="535" t="s">
        <v>90</v>
      </c>
      <c r="C10" s="537" t="s">
        <v>460</v>
      </c>
      <c r="D10" s="538" t="s">
        <v>44</v>
      </c>
      <c r="E10" s="534" t="s">
        <v>461</v>
      </c>
      <c r="F10" s="534" t="s">
        <v>462</v>
      </c>
      <c r="G10" s="534" t="s">
        <v>461</v>
      </c>
      <c r="H10" s="534" t="s">
        <v>462</v>
      </c>
    </row>
    <row r="11" spans="2:8" x14ac:dyDescent="0.2">
      <c r="B11" s="535"/>
      <c r="C11" s="497"/>
      <c r="D11" s="500"/>
      <c r="E11" s="503"/>
      <c r="F11" s="505"/>
      <c r="G11" s="503"/>
      <c r="H11" s="505"/>
    </row>
    <row r="12" spans="2:8" x14ac:dyDescent="0.2">
      <c r="B12" s="535"/>
      <c r="C12" s="497"/>
      <c r="D12" s="500"/>
      <c r="E12" s="503"/>
      <c r="F12" s="505"/>
      <c r="G12" s="503"/>
      <c r="H12" s="505"/>
    </row>
    <row r="13" spans="2:8" x14ac:dyDescent="0.2">
      <c r="B13" s="536"/>
      <c r="C13" s="497"/>
      <c r="D13" s="500"/>
      <c r="E13" s="503"/>
      <c r="F13" s="505"/>
      <c r="G13" s="503"/>
      <c r="H13" s="505"/>
    </row>
    <row r="14" spans="2:8" x14ac:dyDescent="0.2">
      <c r="B14" s="168">
        <v>1</v>
      </c>
      <c r="C14" s="169">
        <v>2</v>
      </c>
      <c r="D14" s="170">
        <v>3</v>
      </c>
      <c r="E14" s="171">
        <v>4</v>
      </c>
      <c r="F14" s="171">
        <v>5</v>
      </c>
      <c r="G14" s="171">
        <v>6</v>
      </c>
      <c r="H14" s="171">
        <v>7</v>
      </c>
    </row>
    <row r="15" spans="2:8" ht="25.5" x14ac:dyDescent="0.2">
      <c r="B15" s="172" t="s">
        <v>91</v>
      </c>
      <c r="C15" s="173" t="s">
        <v>463</v>
      </c>
      <c r="D15" s="174" t="s">
        <v>464</v>
      </c>
      <c r="E15" s="175"/>
      <c r="F15" s="175"/>
      <c r="G15" s="176"/>
      <c r="H15" s="176"/>
    </row>
    <row r="16" spans="2:8" x14ac:dyDescent="0.2">
      <c r="B16" s="172" t="s">
        <v>92</v>
      </c>
      <c r="C16" s="177" t="s">
        <v>465</v>
      </c>
      <c r="D16" s="178" t="s">
        <v>466</v>
      </c>
      <c r="E16" s="175"/>
      <c r="F16" s="179"/>
      <c r="G16" s="180"/>
      <c r="H16" s="180"/>
    </row>
    <row r="17" spans="2:8" ht="25.5" x14ac:dyDescent="0.2">
      <c r="B17" s="172" t="s">
        <v>93</v>
      </c>
      <c r="C17" s="177" t="s">
        <v>467</v>
      </c>
      <c r="D17" s="181" t="s">
        <v>468</v>
      </c>
      <c r="E17" s="182"/>
      <c r="F17" s="179"/>
      <c r="G17" s="180"/>
      <c r="H17" s="180"/>
    </row>
    <row r="18" spans="2:8" ht="25.5" x14ac:dyDescent="0.2">
      <c r="B18" s="172" t="s">
        <v>94</v>
      </c>
      <c r="C18" s="177" t="s">
        <v>469</v>
      </c>
      <c r="D18" s="183" t="s">
        <v>470</v>
      </c>
      <c r="E18" s="184"/>
      <c r="F18" s="185"/>
      <c r="G18" s="180"/>
      <c r="H18" s="180"/>
    </row>
    <row r="19" spans="2:8" x14ac:dyDescent="0.2">
      <c r="B19" s="172" t="s">
        <v>95</v>
      </c>
      <c r="C19" s="177" t="s">
        <v>471</v>
      </c>
      <c r="D19" s="186" t="s">
        <v>472</v>
      </c>
      <c r="E19" s="187"/>
      <c r="F19" s="188"/>
      <c r="G19" s="180"/>
      <c r="H19" s="180"/>
    </row>
    <row r="20" spans="2:8" x14ac:dyDescent="0.2">
      <c r="B20" s="172" t="s">
        <v>96</v>
      </c>
      <c r="C20" s="177" t="s">
        <v>473</v>
      </c>
      <c r="D20" s="178" t="s">
        <v>474</v>
      </c>
      <c r="E20" s="175"/>
      <c r="F20" s="179"/>
      <c r="G20" s="180"/>
      <c r="H20" s="180"/>
    </row>
    <row r="21" spans="2:8" x14ac:dyDescent="0.2">
      <c r="B21" s="172" t="s">
        <v>97</v>
      </c>
      <c r="C21" s="177"/>
      <c r="D21" s="178"/>
      <c r="E21" s="182"/>
      <c r="F21" s="179"/>
      <c r="G21" s="180"/>
      <c r="H21" s="180"/>
    </row>
    <row r="22" spans="2:8" x14ac:dyDescent="0.2">
      <c r="B22" s="172" t="s">
        <v>98</v>
      </c>
      <c r="C22" s="177"/>
      <c r="D22" s="181"/>
      <c r="E22" s="182"/>
      <c r="F22" s="179"/>
      <c r="G22" s="180"/>
      <c r="H22" s="180"/>
    </row>
    <row r="23" spans="2:8" x14ac:dyDescent="0.2">
      <c r="B23" s="172" t="s">
        <v>99</v>
      </c>
      <c r="C23" s="177" t="s">
        <v>475</v>
      </c>
      <c r="D23" s="189" t="s">
        <v>476</v>
      </c>
      <c r="E23" s="182"/>
      <c r="F23" s="179"/>
      <c r="G23" s="180"/>
      <c r="H23" s="180"/>
    </row>
    <row r="24" spans="2:8" x14ac:dyDescent="0.2">
      <c r="B24" s="172" t="s">
        <v>100</v>
      </c>
      <c r="C24" s="177" t="s">
        <v>477</v>
      </c>
      <c r="D24" s="178" t="s">
        <v>478</v>
      </c>
      <c r="E24" s="182"/>
      <c r="F24" s="179"/>
      <c r="G24" s="180"/>
      <c r="H24" s="180"/>
    </row>
    <row r="25" spans="2:8" x14ac:dyDescent="0.2">
      <c r="B25" s="172" t="s">
        <v>101</v>
      </c>
      <c r="C25" s="177" t="s">
        <v>479</v>
      </c>
      <c r="D25" s="178" t="s">
        <v>480</v>
      </c>
      <c r="E25" s="182"/>
      <c r="F25" s="179"/>
      <c r="G25" s="180"/>
      <c r="H25" s="180"/>
    </row>
    <row r="26" spans="2:8" ht="25.5" x14ac:dyDescent="0.2">
      <c r="B26" s="172" t="s">
        <v>102</v>
      </c>
      <c r="C26" s="177" t="s">
        <v>481</v>
      </c>
      <c r="D26" s="181" t="s">
        <v>482</v>
      </c>
      <c r="E26" s="182"/>
      <c r="F26" s="179"/>
      <c r="G26" s="180"/>
      <c r="H26" s="180"/>
    </row>
    <row r="27" spans="2:8" x14ac:dyDescent="0.2">
      <c r="B27" s="172" t="s">
        <v>103</v>
      </c>
      <c r="C27" s="177" t="s">
        <v>483</v>
      </c>
      <c r="D27" s="178" t="s">
        <v>484</v>
      </c>
      <c r="E27" s="182"/>
      <c r="F27" s="179"/>
      <c r="G27" s="180"/>
      <c r="H27" s="180"/>
    </row>
    <row r="28" spans="2:8" x14ac:dyDescent="0.2">
      <c r="B28" s="172" t="s">
        <v>104</v>
      </c>
      <c r="C28" s="177" t="s">
        <v>485</v>
      </c>
      <c r="D28" s="178" t="s">
        <v>486</v>
      </c>
      <c r="E28" s="182"/>
      <c r="F28" s="179"/>
      <c r="G28" s="180"/>
      <c r="H28" s="180"/>
    </row>
    <row r="29" spans="2:8" x14ac:dyDescent="0.2">
      <c r="B29" s="172" t="s">
        <v>105</v>
      </c>
      <c r="C29" s="177" t="s">
        <v>487</v>
      </c>
      <c r="D29" s="178" t="s">
        <v>488</v>
      </c>
      <c r="E29" s="190"/>
      <c r="F29" s="179"/>
      <c r="G29" s="180"/>
      <c r="H29" s="180"/>
    </row>
    <row r="30" spans="2:8" x14ac:dyDescent="0.2">
      <c r="B30" s="172" t="s">
        <v>106</v>
      </c>
      <c r="C30" s="177" t="s">
        <v>489</v>
      </c>
      <c r="D30" s="178" t="s">
        <v>490</v>
      </c>
      <c r="E30" s="182"/>
      <c r="F30" s="179"/>
      <c r="G30" s="180"/>
      <c r="H30" s="180"/>
    </row>
    <row r="31" spans="2:8" ht="25.5" x14ac:dyDescent="0.2">
      <c r="B31" s="172" t="s">
        <v>107</v>
      </c>
      <c r="C31" s="177" t="s">
        <v>491</v>
      </c>
      <c r="D31" s="191" t="s">
        <v>492</v>
      </c>
      <c r="E31" s="192"/>
      <c r="F31" s="182"/>
      <c r="G31" s="182"/>
      <c r="H31" s="180"/>
    </row>
    <row r="32" spans="2:8" x14ac:dyDescent="0.2">
      <c r="B32" s="172" t="s">
        <v>108</v>
      </c>
      <c r="C32" s="193"/>
      <c r="D32" s="194"/>
      <c r="E32" s="195"/>
      <c r="F32" s="196"/>
      <c r="G32" s="180"/>
      <c r="H32" s="180"/>
    </row>
    <row r="33" spans="2:8" x14ac:dyDescent="0.2">
      <c r="B33" s="172" t="s">
        <v>109</v>
      </c>
      <c r="C33" s="193" t="s">
        <v>493</v>
      </c>
      <c r="D33" s="197" t="s">
        <v>494</v>
      </c>
      <c r="E33" s="198"/>
      <c r="F33" s="199"/>
      <c r="G33" s="200"/>
      <c r="H33" s="200"/>
    </row>
    <row r="34" spans="2:8" ht="25.5" x14ac:dyDescent="0.2">
      <c r="B34" s="172" t="s">
        <v>110</v>
      </c>
      <c r="C34" s="193">
        <v>107060</v>
      </c>
      <c r="D34" s="201" t="s">
        <v>495</v>
      </c>
      <c r="E34" s="192"/>
      <c r="F34" s="199"/>
      <c r="G34" s="200"/>
      <c r="H34" s="200"/>
    </row>
    <row r="35" spans="2:8" x14ac:dyDescent="0.2">
      <c r="B35" s="202" t="s">
        <v>111</v>
      </c>
      <c r="C35" s="203"/>
      <c r="D35" s="204" t="s">
        <v>496</v>
      </c>
      <c r="E35" s="205">
        <f>SUM(E15:E34)</f>
        <v>0</v>
      </c>
      <c r="F35" s="206">
        <f>SUM(F15:F34)</f>
        <v>0</v>
      </c>
      <c r="G35" s="206">
        <f>SUM(G15:G34)</f>
        <v>0</v>
      </c>
      <c r="H35" s="206">
        <f>SUM(E35:G35)</f>
        <v>0</v>
      </c>
    </row>
    <row r="36" spans="2:8" ht="15.75" x14ac:dyDescent="0.25">
      <c r="B36" s="172" t="s">
        <v>112</v>
      </c>
      <c r="C36" s="207" t="s">
        <v>497</v>
      </c>
      <c r="D36" s="208"/>
      <c r="E36" s="209"/>
      <c r="F36" s="209"/>
      <c r="G36" s="209"/>
      <c r="H36" s="209"/>
    </row>
    <row r="37" spans="2:8" x14ac:dyDescent="0.2">
      <c r="B37" s="172" t="s">
        <v>113</v>
      </c>
      <c r="C37" s="177" t="s">
        <v>498</v>
      </c>
      <c r="D37" s="210" t="s">
        <v>499</v>
      </c>
      <c r="E37" s="211"/>
      <c r="F37" s="212"/>
      <c r="G37" s="212"/>
      <c r="H37" s="213">
        <f>SUM(E37:G37)</f>
        <v>0</v>
      </c>
    </row>
    <row r="38" spans="2:8" x14ac:dyDescent="0.2">
      <c r="B38" s="172" t="s">
        <v>114</v>
      </c>
      <c r="C38" s="177" t="s">
        <v>500</v>
      </c>
      <c r="D38" s="159" t="s">
        <v>501</v>
      </c>
      <c r="E38" s="214"/>
      <c r="F38" s="214"/>
      <c r="G38" s="214"/>
      <c r="H38" s="215">
        <f>SUM(E38:G38)</f>
        <v>0</v>
      </c>
    </row>
    <row r="39" spans="2:8" x14ac:dyDescent="0.2">
      <c r="B39" s="172" t="s">
        <v>115</v>
      </c>
      <c r="C39" s="177" t="s">
        <v>502</v>
      </c>
      <c r="D39" s="216" t="s">
        <v>503</v>
      </c>
      <c r="E39" s="214"/>
      <c r="F39" s="214"/>
      <c r="G39" s="214"/>
      <c r="H39" s="215">
        <f>SUM(E39:G39)</f>
        <v>0</v>
      </c>
    </row>
    <row r="40" spans="2:8" x14ac:dyDescent="0.2">
      <c r="B40" s="172" t="s">
        <v>116</v>
      </c>
      <c r="C40" s="217" t="s">
        <v>504</v>
      </c>
      <c r="D40" s="216" t="s">
        <v>505</v>
      </c>
      <c r="E40" s="214"/>
      <c r="F40" s="214"/>
      <c r="G40" s="214"/>
      <c r="H40" s="215">
        <f>SUM(E40:G40)</f>
        <v>0</v>
      </c>
    </row>
    <row r="41" spans="2:8" x14ac:dyDescent="0.2">
      <c r="B41" s="202" t="s">
        <v>117</v>
      </c>
      <c r="C41" s="218" t="s">
        <v>506</v>
      </c>
      <c r="D41" s="219"/>
      <c r="E41" s="220">
        <f>SUM(E37:E40)</f>
        <v>0</v>
      </c>
      <c r="F41" s="220">
        <f>SUM(F37:F40)</f>
        <v>0</v>
      </c>
      <c r="G41" s="221"/>
      <c r="H41" s="220">
        <f>SUM(E41:G41)</f>
        <v>0</v>
      </c>
    </row>
    <row r="42" spans="2:8" x14ac:dyDescent="0.2">
      <c r="B42" s="172" t="s">
        <v>118</v>
      </c>
      <c r="C42" s="222" t="s">
        <v>507</v>
      </c>
      <c r="D42" s="222"/>
      <c r="E42" s="209"/>
      <c r="F42" s="209"/>
      <c r="G42" s="209"/>
      <c r="H42" s="209"/>
    </row>
    <row r="43" spans="2:8" ht="25.5" x14ac:dyDescent="0.2">
      <c r="B43" s="172" t="s">
        <v>119</v>
      </c>
      <c r="C43" s="177" t="s">
        <v>463</v>
      </c>
      <c r="D43" s="223" t="s">
        <v>464</v>
      </c>
      <c r="E43" s="214"/>
      <c r="F43" s="214"/>
      <c r="G43" s="214"/>
      <c r="H43" s="215"/>
    </row>
    <row r="44" spans="2:8" x14ac:dyDescent="0.2">
      <c r="B44" s="202" t="s">
        <v>120</v>
      </c>
      <c r="C44" s="224" t="s">
        <v>508</v>
      </c>
      <c r="D44" s="224"/>
      <c r="E44" s="220">
        <f>SUM(E43)</f>
        <v>0</v>
      </c>
      <c r="F44" s="220"/>
      <c r="G44" s="220"/>
      <c r="H44" s="220">
        <f>SUM(H43)</f>
        <v>0</v>
      </c>
    </row>
  </sheetData>
  <mergeCells count="13">
    <mergeCell ref="H10:H13"/>
    <mergeCell ref="B10:B13"/>
    <mergeCell ref="C10:C13"/>
    <mergeCell ref="D10:D13"/>
    <mergeCell ref="E10:E13"/>
    <mergeCell ref="F10:F13"/>
    <mergeCell ref="G10:G13"/>
    <mergeCell ref="D3:H3"/>
    <mergeCell ref="B4:H4"/>
    <mergeCell ref="B5:H5"/>
    <mergeCell ref="B6:H6"/>
    <mergeCell ref="E9:F9"/>
    <mergeCell ref="G9:H9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R63"/>
  <sheetViews>
    <sheetView tabSelected="1" zoomScaleNormal="100" workbookViewId="0">
      <selection activeCell="B12" sqref="B12:K12"/>
    </sheetView>
  </sheetViews>
  <sheetFormatPr defaultRowHeight="12.75" x14ac:dyDescent="0.2"/>
  <cols>
    <col min="7" max="7" width="8.85546875" customWidth="1"/>
    <col min="8" max="8" width="9.140625" hidden="1" customWidth="1"/>
    <col min="9" max="9" width="3" hidden="1" customWidth="1"/>
    <col min="10" max="11" width="9.140625" hidden="1" customWidth="1"/>
    <col min="12" max="12" width="14.5703125" customWidth="1"/>
    <col min="13" max="13" width="9.140625" hidden="1" customWidth="1"/>
    <col min="14" max="14" width="12.5703125" customWidth="1"/>
    <col min="15" max="15" width="12" customWidth="1"/>
    <col min="17" max="17" width="10" bestFit="1" customWidth="1"/>
    <col min="18" max="18" width="13.5703125" customWidth="1"/>
    <col min="19" max="19" width="9.140625" customWidth="1"/>
    <col min="21" max="21" width="10" bestFit="1" customWidth="1"/>
  </cols>
  <sheetData>
    <row r="1" spans="1:15" ht="56.25" customHeight="1" x14ac:dyDescent="0.2">
      <c r="A1" s="540" t="s">
        <v>633</v>
      </c>
      <c r="B1" s="453"/>
      <c r="C1" s="453"/>
      <c r="D1" s="453"/>
      <c r="E1" s="453"/>
      <c r="F1" s="453"/>
      <c r="G1" s="453"/>
      <c r="H1" s="453"/>
      <c r="I1" s="453"/>
      <c r="J1" s="453"/>
      <c r="K1" s="453"/>
      <c r="L1" s="453"/>
      <c r="M1" s="453"/>
      <c r="N1" s="453"/>
      <c r="O1" s="453"/>
    </row>
    <row r="2" spans="1:15" x14ac:dyDescent="0.2">
      <c r="F2" s="283"/>
      <c r="G2" s="283"/>
      <c r="H2" s="283"/>
      <c r="I2" s="283"/>
      <c r="J2" s="283"/>
      <c r="K2" s="283"/>
      <c r="L2" s="283"/>
    </row>
    <row r="3" spans="1:15" x14ac:dyDescent="0.2">
      <c r="A3" s="541" t="s">
        <v>89</v>
      </c>
      <c r="B3" s="542"/>
      <c r="C3" s="542"/>
      <c r="D3" s="542"/>
      <c r="E3" s="542"/>
      <c r="F3" s="542"/>
      <c r="G3" s="542"/>
      <c r="H3" s="542"/>
      <c r="I3" s="542"/>
      <c r="J3" s="542"/>
      <c r="K3" s="542"/>
      <c r="L3" s="542"/>
      <c r="M3" s="542"/>
      <c r="N3" s="542"/>
      <c r="O3" s="542"/>
    </row>
    <row r="4" spans="1:15" x14ac:dyDescent="0.2">
      <c r="A4" s="543" t="s">
        <v>618</v>
      </c>
      <c r="B4" s="542"/>
      <c r="C4" s="542"/>
      <c r="D4" s="542"/>
      <c r="E4" s="542"/>
      <c r="F4" s="542"/>
      <c r="G4" s="542"/>
      <c r="H4" s="542"/>
      <c r="I4" s="542"/>
      <c r="J4" s="542"/>
      <c r="K4" s="542"/>
      <c r="L4" s="542"/>
      <c r="M4" s="542"/>
      <c r="N4" s="542"/>
      <c r="O4" s="542"/>
    </row>
    <row r="5" spans="1:15" x14ac:dyDescent="0.2">
      <c r="A5" s="543" t="s">
        <v>457</v>
      </c>
      <c r="B5" s="542"/>
      <c r="C5" s="542"/>
      <c r="D5" s="542"/>
      <c r="E5" s="542"/>
      <c r="F5" s="542"/>
      <c r="G5" s="542"/>
      <c r="H5" s="542"/>
      <c r="I5" s="542"/>
      <c r="J5" s="542"/>
      <c r="K5" s="542"/>
      <c r="L5" s="542"/>
      <c r="M5" s="542"/>
      <c r="N5" s="542"/>
      <c r="O5" s="542"/>
    </row>
    <row r="6" spans="1:15" x14ac:dyDescent="0.2">
      <c r="A6" s="95"/>
      <c r="B6" s="95"/>
      <c r="C6" s="95"/>
      <c r="D6" s="95"/>
      <c r="E6" s="95"/>
      <c r="F6" s="95"/>
      <c r="G6" s="95"/>
      <c r="H6" s="95"/>
      <c r="I6" s="95"/>
      <c r="J6" s="95"/>
      <c r="K6" s="95"/>
      <c r="L6" s="546"/>
      <c r="M6" s="547"/>
    </row>
    <row r="7" spans="1:15" x14ac:dyDescent="0.2">
      <c r="A7" s="101"/>
      <c r="B7" s="101"/>
      <c r="C7" s="101"/>
      <c r="D7" s="101"/>
      <c r="E7" s="101"/>
      <c r="F7" s="101"/>
      <c r="G7" s="101"/>
      <c r="H7" s="101"/>
      <c r="I7" s="101"/>
      <c r="J7" s="101"/>
      <c r="K7" s="101"/>
      <c r="L7" s="101"/>
      <c r="M7" s="101"/>
    </row>
    <row r="8" spans="1:15" x14ac:dyDescent="0.2">
      <c r="A8" s="548" t="s">
        <v>511</v>
      </c>
      <c r="B8" s="548"/>
      <c r="C8" s="548"/>
      <c r="D8" s="548"/>
      <c r="E8" s="548"/>
      <c r="F8" s="548"/>
      <c r="G8" s="548"/>
      <c r="H8" s="548"/>
      <c r="I8" s="548"/>
      <c r="J8" s="548"/>
      <c r="K8" s="548"/>
      <c r="L8" s="548"/>
      <c r="M8" s="548"/>
      <c r="N8" s="237"/>
      <c r="O8" s="237"/>
    </row>
    <row r="9" spans="1:15" x14ac:dyDescent="0.2">
      <c r="A9" s="264" t="s">
        <v>512</v>
      </c>
      <c r="B9" s="402"/>
      <c r="C9" s="402"/>
      <c r="D9" s="402"/>
      <c r="E9" s="402"/>
      <c r="F9" s="402"/>
      <c r="G9" s="402"/>
      <c r="H9" s="402"/>
      <c r="I9" s="549"/>
      <c r="J9" s="549"/>
      <c r="K9" s="549"/>
      <c r="L9" s="404" t="s">
        <v>564</v>
      </c>
      <c r="M9" s="404"/>
      <c r="N9" s="290" t="s">
        <v>565</v>
      </c>
      <c r="O9" s="290" t="s">
        <v>566</v>
      </c>
    </row>
    <row r="10" spans="1:15" s="375" customFormat="1" ht="11.25" x14ac:dyDescent="0.2">
      <c r="A10" s="373"/>
      <c r="B10" s="552" t="s">
        <v>156</v>
      </c>
      <c r="C10" s="553"/>
      <c r="D10" s="553"/>
      <c r="E10" s="553"/>
      <c r="F10" s="553"/>
      <c r="G10" s="553"/>
      <c r="H10" s="553"/>
      <c r="I10" s="553"/>
      <c r="J10" s="553"/>
      <c r="K10" s="553"/>
      <c r="L10" s="552" t="s">
        <v>157</v>
      </c>
      <c r="M10" s="553"/>
      <c r="N10" s="374" t="s">
        <v>158</v>
      </c>
      <c r="O10" s="374" t="s">
        <v>159</v>
      </c>
    </row>
    <row r="11" spans="1:15" x14ac:dyDescent="0.2">
      <c r="A11" s="121" t="s">
        <v>174</v>
      </c>
      <c r="B11" s="414" t="s">
        <v>513</v>
      </c>
      <c r="C11" s="414"/>
      <c r="D11" s="414"/>
      <c r="E11" s="414"/>
      <c r="F11" s="414"/>
      <c r="G11" s="414"/>
      <c r="H11" s="414"/>
      <c r="I11" s="414"/>
      <c r="J11" s="414"/>
      <c r="K11" s="414"/>
      <c r="L11" s="539"/>
      <c r="M11" s="539"/>
      <c r="N11" s="236"/>
      <c r="O11" s="236"/>
    </row>
    <row r="12" spans="1:15" x14ac:dyDescent="0.2">
      <c r="A12" s="121" t="s">
        <v>176</v>
      </c>
      <c r="B12" s="414" t="s">
        <v>514</v>
      </c>
      <c r="C12" s="414"/>
      <c r="D12" s="414"/>
      <c r="E12" s="414"/>
      <c r="F12" s="414"/>
      <c r="G12" s="414"/>
      <c r="H12" s="414"/>
      <c r="I12" s="414"/>
      <c r="J12" s="414"/>
      <c r="K12" s="414"/>
      <c r="L12" s="539"/>
      <c r="M12" s="539"/>
      <c r="N12" s="236"/>
      <c r="O12" s="236"/>
    </row>
    <row r="13" spans="1:15" x14ac:dyDescent="0.2">
      <c r="A13" s="121" t="s">
        <v>178</v>
      </c>
      <c r="B13" s="414" t="s">
        <v>515</v>
      </c>
      <c r="C13" s="414"/>
      <c r="D13" s="414"/>
      <c r="E13" s="414"/>
      <c r="F13" s="414"/>
      <c r="G13" s="414"/>
      <c r="H13" s="414"/>
      <c r="I13" s="414"/>
      <c r="J13" s="414"/>
      <c r="K13" s="414"/>
      <c r="L13" s="539"/>
      <c r="M13" s="539"/>
      <c r="N13" s="236"/>
      <c r="O13" s="236"/>
    </row>
    <row r="14" spans="1:15" x14ac:dyDescent="0.2">
      <c r="A14" s="147" t="s">
        <v>180</v>
      </c>
      <c r="B14" s="423" t="s">
        <v>516</v>
      </c>
      <c r="C14" s="423"/>
      <c r="D14" s="423"/>
      <c r="E14" s="423"/>
      <c r="F14" s="423"/>
      <c r="G14" s="423"/>
      <c r="H14" s="423"/>
      <c r="I14" s="423"/>
      <c r="J14" s="423"/>
      <c r="K14" s="423"/>
      <c r="L14" s="428">
        <f>SUM(L11:M13)</f>
        <v>0</v>
      </c>
      <c r="M14" s="428"/>
      <c r="N14" s="237"/>
      <c r="O14" s="237"/>
    </row>
    <row r="15" spans="1:15" x14ac:dyDescent="0.2">
      <c r="A15" s="121" t="s">
        <v>182</v>
      </c>
      <c r="B15" s="414" t="s">
        <v>517</v>
      </c>
      <c r="C15" s="414"/>
      <c r="D15" s="414"/>
      <c r="E15" s="414"/>
      <c r="F15" s="414"/>
      <c r="G15" s="414"/>
      <c r="H15" s="414"/>
      <c r="I15" s="414"/>
      <c r="J15" s="414"/>
      <c r="K15" s="414"/>
      <c r="L15" s="539"/>
      <c r="M15" s="539"/>
      <c r="N15" s="236"/>
      <c r="O15" s="236"/>
    </row>
    <row r="16" spans="1:15" x14ac:dyDescent="0.2">
      <c r="A16" s="121" t="s">
        <v>184</v>
      </c>
      <c r="B16" s="414" t="s">
        <v>518</v>
      </c>
      <c r="C16" s="414"/>
      <c r="D16" s="414"/>
      <c r="E16" s="414"/>
      <c r="F16" s="414"/>
      <c r="G16" s="414"/>
      <c r="H16" s="414"/>
      <c r="I16" s="414"/>
      <c r="J16" s="414"/>
      <c r="K16" s="414"/>
      <c r="L16" s="539"/>
      <c r="M16" s="539"/>
      <c r="N16" s="236"/>
      <c r="O16" s="236"/>
    </row>
    <row r="17" spans="1:17" x14ac:dyDescent="0.2">
      <c r="A17" s="121" t="s">
        <v>186</v>
      </c>
      <c r="B17" s="414" t="s">
        <v>519</v>
      </c>
      <c r="C17" s="414"/>
      <c r="D17" s="414"/>
      <c r="E17" s="414"/>
      <c r="F17" s="414"/>
      <c r="G17" s="414"/>
      <c r="H17" s="414"/>
      <c r="I17" s="414"/>
      <c r="J17" s="414"/>
      <c r="K17" s="414"/>
      <c r="L17" s="539"/>
      <c r="M17" s="539"/>
      <c r="N17" s="236"/>
      <c r="O17" s="236"/>
    </row>
    <row r="18" spans="1:17" x14ac:dyDescent="0.2">
      <c r="A18" s="121" t="s">
        <v>188</v>
      </c>
      <c r="B18" s="414" t="s">
        <v>520</v>
      </c>
      <c r="C18" s="414"/>
      <c r="D18" s="414"/>
      <c r="E18" s="414"/>
      <c r="F18" s="414"/>
      <c r="G18" s="414"/>
      <c r="H18" s="414"/>
      <c r="I18" s="414"/>
      <c r="J18" s="414"/>
      <c r="K18" s="414"/>
      <c r="L18" s="539"/>
      <c r="M18" s="539"/>
      <c r="N18" s="236"/>
      <c r="O18" s="236"/>
    </row>
    <row r="19" spans="1:17" x14ac:dyDescent="0.2">
      <c r="A19" s="147" t="s">
        <v>190</v>
      </c>
      <c r="B19" s="423" t="s">
        <v>521</v>
      </c>
      <c r="C19" s="423"/>
      <c r="D19" s="423"/>
      <c r="E19" s="423"/>
      <c r="F19" s="423"/>
      <c r="G19" s="423"/>
      <c r="H19" s="423"/>
      <c r="I19" s="423"/>
      <c r="J19" s="423"/>
      <c r="K19" s="423"/>
      <c r="L19" s="428">
        <f>SUM(L15:M18)</f>
        <v>0</v>
      </c>
      <c r="M19" s="428"/>
      <c r="N19" s="237"/>
      <c r="O19" s="237"/>
    </row>
    <row r="20" spans="1:17" x14ac:dyDescent="0.2">
      <c r="A20" s="121" t="s">
        <v>192</v>
      </c>
      <c r="B20" s="414" t="s">
        <v>522</v>
      </c>
      <c r="C20" s="414"/>
      <c r="D20" s="414"/>
      <c r="E20" s="414"/>
      <c r="F20" s="414"/>
      <c r="G20" s="414"/>
      <c r="H20" s="414"/>
      <c r="I20" s="414"/>
      <c r="J20" s="414"/>
      <c r="K20" s="414"/>
      <c r="L20" s="539">
        <v>427202156</v>
      </c>
      <c r="M20" s="539"/>
      <c r="N20" s="249">
        <v>6416992</v>
      </c>
      <c r="O20" s="249">
        <v>1089287</v>
      </c>
    </row>
    <row r="21" spans="1:17" x14ac:dyDescent="0.2">
      <c r="A21" s="121" t="s">
        <v>194</v>
      </c>
      <c r="B21" s="414" t="s">
        <v>523</v>
      </c>
      <c r="C21" s="414"/>
      <c r="D21" s="414"/>
      <c r="E21" s="414"/>
      <c r="F21" s="414"/>
      <c r="G21" s="414"/>
      <c r="H21" s="414"/>
      <c r="I21" s="414"/>
      <c r="J21" s="414"/>
      <c r="K21" s="414"/>
      <c r="L21" s="539"/>
      <c r="M21" s="539"/>
      <c r="N21" s="250"/>
      <c r="O21" s="250"/>
    </row>
    <row r="22" spans="1:17" x14ac:dyDescent="0.2">
      <c r="A22" s="147" t="s">
        <v>196</v>
      </c>
      <c r="B22" s="423" t="s">
        <v>524</v>
      </c>
      <c r="C22" s="423"/>
      <c r="D22" s="423"/>
      <c r="E22" s="423"/>
      <c r="F22" s="423"/>
      <c r="G22" s="423"/>
      <c r="H22" s="423"/>
      <c r="I22" s="423"/>
      <c r="J22" s="423"/>
      <c r="K22" s="423"/>
      <c r="L22" s="428">
        <f>SUM(L20:M21)</f>
        <v>427202156</v>
      </c>
      <c r="M22" s="428"/>
      <c r="N22" s="262">
        <f>SUM(N20:N21)</f>
        <v>6416992</v>
      </c>
      <c r="O22" s="262">
        <f>SUM(O20:O21)</f>
        <v>1089287</v>
      </c>
    </row>
    <row r="23" spans="1:17" x14ac:dyDescent="0.2">
      <c r="A23" s="121" t="s">
        <v>198</v>
      </c>
      <c r="B23" s="414" t="s">
        <v>525</v>
      </c>
      <c r="C23" s="414"/>
      <c r="D23" s="414"/>
      <c r="E23" s="414"/>
      <c r="F23" s="414"/>
      <c r="G23" s="414"/>
      <c r="H23" s="414"/>
      <c r="I23" s="414"/>
      <c r="J23" s="414"/>
      <c r="K23" s="414"/>
      <c r="L23" s="539"/>
      <c r="M23" s="539"/>
      <c r="N23" s="250"/>
      <c r="O23" s="250"/>
    </row>
    <row r="24" spans="1:17" x14ac:dyDescent="0.2">
      <c r="A24" s="121" t="s">
        <v>200</v>
      </c>
      <c r="B24" s="414" t="s">
        <v>526</v>
      </c>
      <c r="C24" s="414"/>
      <c r="D24" s="414"/>
      <c r="E24" s="414"/>
      <c r="F24" s="414"/>
      <c r="G24" s="414"/>
      <c r="H24" s="414"/>
      <c r="I24" s="414"/>
      <c r="J24" s="414"/>
      <c r="K24" s="414"/>
      <c r="L24" s="539"/>
      <c r="M24" s="539"/>
      <c r="N24" s="250"/>
      <c r="O24" s="250"/>
    </row>
    <row r="25" spans="1:17" x14ac:dyDescent="0.2">
      <c r="A25" s="121" t="s">
        <v>202</v>
      </c>
      <c r="B25" s="414" t="s">
        <v>527</v>
      </c>
      <c r="C25" s="414"/>
      <c r="D25" s="414"/>
      <c r="E25" s="414"/>
      <c r="F25" s="414"/>
      <c r="G25" s="414"/>
      <c r="H25" s="414"/>
      <c r="I25" s="414"/>
      <c r="J25" s="414"/>
      <c r="K25" s="414"/>
      <c r="L25" s="539"/>
      <c r="M25" s="539"/>
      <c r="N25" s="252">
        <v>132714629</v>
      </c>
      <c r="O25" s="252">
        <v>36844707</v>
      </c>
      <c r="Q25" s="251"/>
    </row>
    <row r="26" spans="1:17" x14ac:dyDescent="0.2">
      <c r="A26" s="121" t="s">
        <v>204</v>
      </c>
      <c r="B26" s="414" t="s">
        <v>528</v>
      </c>
      <c r="C26" s="414"/>
      <c r="D26" s="414"/>
      <c r="E26" s="414"/>
      <c r="F26" s="414"/>
      <c r="G26" s="414"/>
      <c r="H26" s="414"/>
      <c r="I26" s="414"/>
      <c r="J26" s="414"/>
      <c r="K26" s="414"/>
      <c r="L26" s="539"/>
      <c r="M26" s="539"/>
      <c r="N26" s="252"/>
      <c r="O26" s="253"/>
    </row>
    <row r="27" spans="1:17" x14ac:dyDescent="0.2">
      <c r="A27" s="121" t="s">
        <v>206</v>
      </c>
      <c r="B27" s="414" t="s">
        <v>529</v>
      </c>
      <c r="C27" s="414"/>
      <c r="D27" s="414"/>
      <c r="E27" s="414"/>
      <c r="F27" s="414"/>
      <c r="G27" s="414"/>
      <c r="H27" s="414"/>
      <c r="I27" s="414"/>
      <c r="J27" s="414"/>
      <c r="K27" s="414"/>
      <c r="L27" s="539"/>
      <c r="M27" s="539"/>
      <c r="N27" s="252"/>
      <c r="O27" s="253"/>
    </row>
    <row r="28" spans="1:17" x14ac:dyDescent="0.2">
      <c r="A28" s="147" t="s">
        <v>208</v>
      </c>
      <c r="B28" s="423" t="s">
        <v>530</v>
      </c>
      <c r="C28" s="423"/>
      <c r="D28" s="423"/>
      <c r="E28" s="423"/>
      <c r="F28" s="423"/>
      <c r="G28" s="423"/>
      <c r="H28" s="423"/>
      <c r="I28" s="423"/>
      <c r="J28" s="423"/>
      <c r="K28" s="423"/>
      <c r="L28" s="428">
        <f>L14+L19+L22+L23+L24+L25+L26+L27</f>
        <v>427202156</v>
      </c>
      <c r="M28" s="428"/>
      <c r="N28" s="254">
        <f>SUM(N25:N27)</f>
        <v>132714629</v>
      </c>
      <c r="O28" s="263">
        <f>SUM(O25:O27)</f>
        <v>36844707</v>
      </c>
    </row>
    <row r="29" spans="1:17" x14ac:dyDescent="0.2">
      <c r="A29" s="121" t="s">
        <v>210</v>
      </c>
      <c r="B29" s="414" t="s">
        <v>531</v>
      </c>
      <c r="C29" s="414"/>
      <c r="D29" s="414"/>
      <c r="E29" s="414"/>
      <c r="F29" s="414"/>
      <c r="G29" s="414"/>
      <c r="H29" s="414"/>
      <c r="I29" s="414"/>
      <c r="J29" s="414"/>
      <c r="K29" s="414"/>
      <c r="L29" s="539"/>
      <c r="M29" s="539"/>
      <c r="N29" s="236"/>
      <c r="O29" s="236"/>
    </row>
    <row r="30" spans="1:17" x14ac:dyDescent="0.2">
      <c r="A30" s="121" t="s">
        <v>127</v>
      </c>
      <c r="B30" s="414" t="s">
        <v>532</v>
      </c>
      <c r="C30" s="414"/>
      <c r="D30" s="414"/>
      <c r="E30" s="414"/>
      <c r="F30" s="414"/>
      <c r="G30" s="414"/>
      <c r="H30" s="414"/>
      <c r="I30" s="414"/>
      <c r="J30" s="414"/>
      <c r="K30" s="414"/>
      <c r="L30" s="539"/>
      <c r="M30" s="539"/>
      <c r="N30" s="236"/>
      <c r="O30" s="236"/>
    </row>
    <row r="31" spans="1:17" x14ac:dyDescent="0.2">
      <c r="A31" s="121" t="s">
        <v>213</v>
      </c>
      <c r="B31" s="414" t="s">
        <v>533</v>
      </c>
      <c r="C31" s="414"/>
      <c r="D31" s="414"/>
      <c r="E31" s="414"/>
      <c r="F31" s="414"/>
      <c r="G31" s="414"/>
      <c r="H31" s="414"/>
      <c r="I31" s="414"/>
      <c r="J31" s="414"/>
      <c r="K31" s="414"/>
      <c r="L31" s="539"/>
      <c r="M31" s="539"/>
      <c r="N31" s="236"/>
      <c r="O31" s="236"/>
    </row>
    <row r="32" spans="1:17" x14ac:dyDescent="0.2">
      <c r="A32" s="121" t="s">
        <v>215</v>
      </c>
      <c r="B32" s="414" t="s">
        <v>534</v>
      </c>
      <c r="C32" s="414"/>
      <c r="D32" s="414"/>
      <c r="E32" s="414"/>
      <c r="F32" s="414"/>
      <c r="G32" s="414"/>
      <c r="H32" s="414"/>
      <c r="I32" s="414"/>
      <c r="J32" s="414"/>
      <c r="K32" s="414"/>
      <c r="L32" s="539"/>
      <c r="M32" s="539"/>
      <c r="N32" s="236"/>
      <c r="O32" s="236"/>
    </row>
    <row r="33" spans="1:18" x14ac:dyDescent="0.2">
      <c r="A33" s="121" t="s">
        <v>217</v>
      </c>
      <c r="B33" s="550" t="s">
        <v>535</v>
      </c>
      <c r="C33" s="550"/>
      <c r="D33" s="550"/>
      <c r="E33" s="550"/>
      <c r="F33" s="550"/>
      <c r="G33" s="550"/>
      <c r="H33" s="550"/>
      <c r="I33" s="550"/>
      <c r="J33" s="550"/>
      <c r="K33" s="550"/>
      <c r="L33" s="551"/>
      <c r="M33" s="551"/>
      <c r="N33" s="236"/>
      <c r="O33" s="236"/>
    </row>
    <row r="34" spans="1:18" x14ac:dyDescent="0.2">
      <c r="A34" s="121" t="s">
        <v>219</v>
      </c>
      <c r="B34" s="414" t="s">
        <v>536</v>
      </c>
      <c r="C34" s="414"/>
      <c r="D34" s="414"/>
      <c r="E34" s="414"/>
      <c r="F34" s="414"/>
      <c r="G34" s="414"/>
      <c r="H34" s="414"/>
      <c r="I34" s="414"/>
      <c r="J34" s="414"/>
      <c r="K34" s="414"/>
      <c r="L34" s="539"/>
      <c r="M34" s="539"/>
      <c r="N34" s="236"/>
      <c r="O34" s="236"/>
    </row>
    <row r="35" spans="1:18" x14ac:dyDescent="0.2">
      <c r="A35" s="147" t="s">
        <v>221</v>
      </c>
      <c r="B35" s="423" t="s">
        <v>537</v>
      </c>
      <c r="C35" s="423"/>
      <c r="D35" s="423"/>
      <c r="E35" s="423"/>
      <c r="F35" s="423"/>
      <c r="G35" s="423"/>
      <c r="H35" s="423"/>
      <c r="I35" s="423"/>
      <c r="J35" s="423"/>
      <c r="K35" s="423"/>
      <c r="L35" s="428">
        <f>L28+L33+L34</f>
        <v>427202156</v>
      </c>
      <c r="M35" s="428"/>
      <c r="N35" s="254">
        <f>SUM(N22,N28)</f>
        <v>139131621</v>
      </c>
      <c r="O35" s="254">
        <f>SUM(O22,O28)</f>
        <v>37933994</v>
      </c>
    </row>
    <row r="36" spans="1:18" x14ac:dyDescent="0.2">
      <c r="A36" s="229"/>
      <c r="B36" s="229"/>
      <c r="C36" s="229"/>
      <c r="D36" s="229"/>
      <c r="E36" s="229"/>
      <c r="F36" s="101"/>
      <c r="G36" s="101"/>
      <c r="H36" s="101"/>
      <c r="I36" s="101"/>
      <c r="J36" s="101"/>
      <c r="K36" s="101"/>
      <c r="L36" s="101"/>
      <c r="M36" s="101"/>
    </row>
    <row r="37" spans="1:18" x14ac:dyDescent="0.2">
      <c r="A37" s="230"/>
      <c r="B37" s="230"/>
      <c r="C37" s="230"/>
      <c r="D37" s="230"/>
      <c r="E37" s="230"/>
      <c r="F37" s="230"/>
      <c r="G37" s="230"/>
      <c r="H37" s="230"/>
      <c r="I37" s="230"/>
      <c r="J37" s="230"/>
      <c r="K37" s="230"/>
      <c r="L37" s="230"/>
      <c r="M37" s="230"/>
    </row>
    <row r="38" spans="1:18" x14ac:dyDescent="0.2">
      <c r="A38" s="548" t="s">
        <v>538</v>
      </c>
      <c r="B38" s="548"/>
      <c r="C38" s="548"/>
      <c r="D38" s="548"/>
      <c r="E38" s="548"/>
      <c r="F38" s="548"/>
      <c r="G38" s="548"/>
      <c r="H38" s="548"/>
      <c r="I38" s="548"/>
      <c r="J38" s="548"/>
      <c r="K38" s="548"/>
      <c r="L38" s="548"/>
      <c r="M38" s="548"/>
      <c r="N38" s="237"/>
      <c r="O38" s="237"/>
    </row>
    <row r="39" spans="1:18" x14ac:dyDescent="0.2">
      <c r="A39" s="264"/>
      <c r="B39" s="402" t="s">
        <v>44</v>
      </c>
      <c r="C39" s="402"/>
      <c r="D39" s="402"/>
      <c r="E39" s="402"/>
      <c r="F39" s="402"/>
      <c r="G39" s="402"/>
      <c r="H39" s="402"/>
      <c r="I39" s="549"/>
      <c r="J39" s="549"/>
      <c r="K39" s="549"/>
      <c r="L39" s="402" t="s">
        <v>564</v>
      </c>
      <c r="M39" s="402"/>
      <c r="N39" s="290" t="s">
        <v>565</v>
      </c>
      <c r="O39" s="290" t="s">
        <v>566</v>
      </c>
    </row>
    <row r="40" spans="1:18" x14ac:dyDescent="0.2">
      <c r="A40" s="265"/>
      <c r="B40" s="402" t="s">
        <v>156</v>
      </c>
      <c r="C40" s="549"/>
      <c r="D40" s="549"/>
      <c r="E40" s="549"/>
      <c r="F40" s="549"/>
      <c r="G40" s="549"/>
      <c r="H40" s="549"/>
      <c r="I40" s="549"/>
      <c r="J40" s="549"/>
      <c r="K40" s="549"/>
      <c r="L40" s="402" t="s">
        <v>157</v>
      </c>
      <c r="M40" s="404"/>
      <c r="N40" s="237" t="s">
        <v>158</v>
      </c>
      <c r="O40" s="237" t="s">
        <v>159</v>
      </c>
    </row>
    <row r="41" spans="1:18" x14ac:dyDescent="0.2">
      <c r="A41" s="266" t="s">
        <v>174</v>
      </c>
      <c r="B41" s="544" t="s">
        <v>539</v>
      </c>
      <c r="C41" s="544"/>
      <c r="D41" s="544"/>
      <c r="E41" s="544"/>
      <c r="F41" s="544"/>
      <c r="G41" s="544"/>
      <c r="H41" s="544"/>
      <c r="I41" s="544"/>
      <c r="J41" s="544"/>
      <c r="K41" s="544"/>
      <c r="L41" s="545"/>
      <c r="M41" s="545"/>
      <c r="N41" s="237"/>
      <c r="O41" s="237"/>
    </row>
    <row r="42" spans="1:18" x14ac:dyDescent="0.2">
      <c r="A42" s="121" t="s">
        <v>176</v>
      </c>
      <c r="B42" s="414" t="s">
        <v>540</v>
      </c>
      <c r="C42" s="414"/>
      <c r="D42" s="414"/>
      <c r="E42" s="414"/>
      <c r="F42" s="414"/>
      <c r="G42" s="414"/>
      <c r="H42" s="414"/>
      <c r="I42" s="414"/>
      <c r="J42" s="414"/>
      <c r="K42" s="414"/>
      <c r="L42" s="539"/>
      <c r="M42" s="539"/>
      <c r="N42" s="236"/>
      <c r="O42" s="236"/>
    </row>
    <row r="43" spans="1:18" x14ac:dyDescent="0.2">
      <c r="A43" s="121" t="s">
        <v>178</v>
      </c>
      <c r="B43" s="414" t="s">
        <v>541</v>
      </c>
      <c r="C43" s="414"/>
      <c r="D43" s="414"/>
      <c r="E43" s="414"/>
      <c r="F43" s="414"/>
      <c r="G43" s="414"/>
      <c r="H43" s="414"/>
      <c r="I43" s="414"/>
      <c r="J43" s="414"/>
      <c r="K43" s="414"/>
      <c r="L43" s="539"/>
      <c r="M43" s="539"/>
      <c r="N43" s="236"/>
      <c r="O43" s="236"/>
      <c r="R43" s="313"/>
    </row>
    <row r="44" spans="1:18" x14ac:dyDescent="0.2">
      <c r="A44" s="147" t="s">
        <v>180</v>
      </c>
      <c r="B44" s="423" t="s">
        <v>542</v>
      </c>
      <c r="C44" s="423"/>
      <c r="D44" s="423"/>
      <c r="E44" s="423"/>
      <c r="F44" s="423"/>
      <c r="G44" s="423"/>
      <c r="H44" s="423"/>
      <c r="I44" s="423"/>
      <c r="J44" s="423"/>
      <c r="K44" s="423"/>
      <c r="L44" s="428">
        <f>SUM(L41:M43)</f>
        <v>0</v>
      </c>
      <c r="M44" s="428"/>
      <c r="N44" s="237"/>
      <c r="O44" s="237"/>
      <c r="R44" s="313"/>
    </row>
    <row r="45" spans="1:18" x14ac:dyDescent="0.2">
      <c r="A45" s="121" t="s">
        <v>182</v>
      </c>
      <c r="B45" s="414" t="s">
        <v>543</v>
      </c>
      <c r="C45" s="414"/>
      <c r="D45" s="414"/>
      <c r="E45" s="414"/>
      <c r="F45" s="414"/>
      <c r="G45" s="414"/>
      <c r="H45" s="414"/>
      <c r="I45" s="414"/>
      <c r="J45" s="414"/>
      <c r="K45" s="414"/>
      <c r="L45" s="539"/>
      <c r="M45" s="539"/>
      <c r="N45" s="236"/>
      <c r="O45" s="236"/>
      <c r="R45" s="313"/>
    </row>
    <row r="46" spans="1:18" x14ac:dyDescent="0.2">
      <c r="A46" s="121" t="s">
        <v>184</v>
      </c>
      <c r="B46" s="414" t="s">
        <v>544</v>
      </c>
      <c r="C46" s="414"/>
      <c r="D46" s="414"/>
      <c r="E46" s="414"/>
      <c r="F46" s="414"/>
      <c r="G46" s="414"/>
      <c r="H46" s="414"/>
      <c r="I46" s="414"/>
      <c r="J46" s="414"/>
      <c r="K46" s="414"/>
      <c r="L46" s="539"/>
      <c r="M46" s="539"/>
      <c r="N46" s="236"/>
      <c r="O46" s="236"/>
      <c r="R46" s="313"/>
    </row>
    <row r="47" spans="1:18" x14ac:dyDescent="0.2">
      <c r="A47" s="121" t="s">
        <v>186</v>
      </c>
      <c r="B47" s="414" t="s">
        <v>545</v>
      </c>
      <c r="C47" s="414"/>
      <c r="D47" s="414"/>
      <c r="E47" s="414"/>
      <c r="F47" s="414"/>
      <c r="G47" s="414"/>
      <c r="H47" s="414"/>
      <c r="I47" s="414"/>
      <c r="J47" s="414"/>
      <c r="K47" s="414"/>
      <c r="L47" s="539"/>
      <c r="M47" s="539"/>
      <c r="N47" s="236"/>
      <c r="O47" s="236"/>
      <c r="R47" s="313"/>
    </row>
    <row r="48" spans="1:18" x14ac:dyDescent="0.2">
      <c r="A48" s="121" t="s">
        <v>188</v>
      </c>
      <c r="B48" s="414" t="s">
        <v>546</v>
      </c>
      <c r="C48" s="414"/>
      <c r="D48" s="414"/>
      <c r="E48" s="414"/>
      <c r="F48" s="414"/>
      <c r="G48" s="414"/>
      <c r="H48" s="414"/>
      <c r="I48" s="414"/>
      <c r="J48" s="414"/>
      <c r="K48" s="414"/>
      <c r="L48" s="539"/>
      <c r="M48" s="539"/>
      <c r="N48" s="236"/>
      <c r="O48" s="236"/>
      <c r="R48" s="313"/>
    </row>
    <row r="49" spans="1:15" x14ac:dyDescent="0.2">
      <c r="A49" s="147" t="s">
        <v>190</v>
      </c>
      <c r="B49" s="423" t="s">
        <v>547</v>
      </c>
      <c r="C49" s="423"/>
      <c r="D49" s="423"/>
      <c r="E49" s="423"/>
      <c r="F49" s="423"/>
      <c r="G49" s="423"/>
      <c r="H49" s="423"/>
      <c r="I49" s="423"/>
      <c r="J49" s="423"/>
      <c r="K49" s="423"/>
      <c r="L49" s="428">
        <f>SUM(L45:M48)</f>
        <v>0</v>
      </c>
      <c r="M49" s="428"/>
      <c r="N49" s="237"/>
      <c r="O49" s="237"/>
    </row>
    <row r="50" spans="1:15" x14ac:dyDescent="0.2">
      <c r="A50" s="121" t="s">
        <v>192</v>
      </c>
      <c r="B50" s="414" t="s">
        <v>548</v>
      </c>
      <c r="C50" s="414"/>
      <c r="D50" s="414"/>
      <c r="E50" s="414"/>
      <c r="F50" s="414"/>
      <c r="G50" s="414"/>
      <c r="H50" s="414"/>
      <c r="I50" s="414"/>
      <c r="J50" s="414"/>
      <c r="K50" s="414"/>
      <c r="L50" s="539"/>
      <c r="M50" s="539"/>
      <c r="N50" s="236"/>
      <c r="O50" s="236"/>
    </row>
    <row r="51" spans="1:15" x14ac:dyDescent="0.2">
      <c r="A51" s="121" t="s">
        <v>194</v>
      </c>
      <c r="B51" s="414" t="s">
        <v>549</v>
      </c>
      <c r="C51" s="414"/>
      <c r="D51" s="414"/>
      <c r="E51" s="414"/>
      <c r="F51" s="414"/>
      <c r="G51" s="414"/>
      <c r="H51" s="414"/>
      <c r="I51" s="414"/>
      <c r="J51" s="414"/>
      <c r="K51" s="414"/>
      <c r="L51" s="539">
        <v>4838093</v>
      </c>
      <c r="M51" s="539"/>
      <c r="N51" s="236"/>
      <c r="O51" s="236"/>
    </row>
    <row r="52" spans="1:15" x14ac:dyDescent="0.2">
      <c r="A52" s="121" t="s">
        <v>196</v>
      </c>
      <c r="B52" s="414" t="s">
        <v>550</v>
      </c>
      <c r="C52" s="414"/>
      <c r="D52" s="414"/>
      <c r="E52" s="414"/>
      <c r="F52" s="414"/>
      <c r="G52" s="414"/>
      <c r="H52" s="414"/>
      <c r="I52" s="414"/>
      <c r="J52" s="414"/>
      <c r="K52" s="414"/>
      <c r="L52" s="539">
        <v>169559336</v>
      </c>
      <c r="M52" s="539"/>
      <c r="N52" s="236"/>
      <c r="O52" s="236"/>
    </row>
    <row r="53" spans="1:15" x14ac:dyDescent="0.2">
      <c r="A53" s="121" t="s">
        <v>198</v>
      </c>
      <c r="B53" s="414" t="s">
        <v>551</v>
      </c>
      <c r="C53" s="414"/>
      <c r="D53" s="414"/>
      <c r="E53" s="414"/>
      <c r="F53" s="414"/>
      <c r="G53" s="414"/>
      <c r="H53" s="414"/>
      <c r="I53" s="414"/>
      <c r="J53" s="414"/>
      <c r="K53" s="414"/>
      <c r="L53" s="539"/>
      <c r="M53" s="539"/>
      <c r="N53" s="236"/>
      <c r="O53" s="236"/>
    </row>
    <row r="54" spans="1:15" x14ac:dyDescent="0.2">
      <c r="A54" s="121" t="s">
        <v>200</v>
      </c>
      <c r="B54" s="414" t="s">
        <v>552</v>
      </c>
      <c r="C54" s="414"/>
      <c r="D54" s="414"/>
      <c r="E54" s="414"/>
      <c r="F54" s="414"/>
      <c r="G54" s="414"/>
      <c r="H54" s="414"/>
      <c r="I54" s="414"/>
      <c r="J54" s="414"/>
      <c r="K54" s="414"/>
      <c r="L54" s="539"/>
      <c r="M54" s="539"/>
      <c r="N54" s="236"/>
      <c r="O54" s="236"/>
    </row>
    <row r="55" spans="1:15" x14ac:dyDescent="0.2">
      <c r="A55" s="121" t="s">
        <v>202</v>
      </c>
      <c r="B55" s="414" t="s">
        <v>553</v>
      </c>
      <c r="C55" s="414"/>
      <c r="D55" s="414"/>
      <c r="E55" s="414"/>
      <c r="F55" s="414"/>
      <c r="G55" s="414"/>
      <c r="H55" s="414"/>
      <c r="I55" s="414"/>
      <c r="J55" s="414"/>
      <c r="K55" s="414"/>
      <c r="L55" s="539"/>
      <c r="M55" s="539"/>
      <c r="N55" s="236"/>
      <c r="O55" s="236"/>
    </row>
    <row r="56" spans="1:15" x14ac:dyDescent="0.2">
      <c r="A56" s="147" t="s">
        <v>204</v>
      </c>
      <c r="B56" s="423" t="s">
        <v>554</v>
      </c>
      <c r="C56" s="423"/>
      <c r="D56" s="423"/>
      <c r="E56" s="423"/>
      <c r="F56" s="423"/>
      <c r="G56" s="423"/>
      <c r="H56" s="423"/>
      <c r="I56" s="423"/>
      <c r="J56" s="423"/>
      <c r="K56" s="423"/>
      <c r="L56" s="428">
        <f>L44+L49+L50+L51+L52+L53+L54+L55</f>
        <v>174397429</v>
      </c>
      <c r="M56" s="428"/>
      <c r="N56" s="237"/>
      <c r="O56" s="237"/>
    </row>
    <row r="57" spans="1:15" x14ac:dyDescent="0.2">
      <c r="A57" s="121" t="s">
        <v>206</v>
      </c>
      <c r="B57" s="414" t="s">
        <v>555</v>
      </c>
      <c r="C57" s="414"/>
      <c r="D57" s="414"/>
      <c r="E57" s="414"/>
      <c r="F57" s="414"/>
      <c r="G57" s="414"/>
      <c r="H57" s="414"/>
      <c r="I57" s="414"/>
      <c r="J57" s="414"/>
      <c r="K57" s="414"/>
      <c r="L57" s="539"/>
      <c r="M57" s="539"/>
      <c r="N57" s="236"/>
      <c r="O57" s="236"/>
    </row>
    <row r="58" spans="1:15" x14ac:dyDescent="0.2">
      <c r="A58" s="121" t="s">
        <v>208</v>
      </c>
      <c r="B58" s="414" t="s">
        <v>556</v>
      </c>
      <c r="C58" s="414"/>
      <c r="D58" s="414"/>
      <c r="E58" s="414"/>
      <c r="F58" s="414"/>
      <c r="G58" s="414"/>
      <c r="H58" s="414"/>
      <c r="I58" s="414"/>
      <c r="J58" s="414"/>
      <c r="K58" s="414"/>
      <c r="L58" s="539"/>
      <c r="M58" s="539"/>
      <c r="N58" s="236"/>
      <c r="O58" s="236"/>
    </row>
    <row r="59" spans="1:15" x14ac:dyDescent="0.2">
      <c r="A59" s="121" t="s">
        <v>210</v>
      </c>
      <c r="B59" s="414" t="s">
        <v>557</v>
      </c>
      <c r="C59" s="414"/>
      <c r="D59" s="414"/>
      <c r="E59" s="414"/>
      <c r="F59" s="414"/>
      <c r="G59" s="414"/>
      <c r="H59" s="414"/>
      <c r="I59" s="414"/>
      <c r="J59" s="414"/>
      <c r="K59" s="414"/>
      <c r="L59" s="539"/>
      <c r="M59" s="539"/>
      <c r="N59" s="236"/>
      <c r="O59" s="236"/>
    </row>
    <row r="60" spans="1:15" x14ac:dyDescent="0.2">
      <c r="A60" s="121" t="s">
        <v>127</v>
      </c>
      <c r="B60" s="414" t="s">
        <v>558</v>
      </c>
      <c r="C60" s="414"/>
      <c r="D60" s="414"/>
      <c r="E60" s="414"/>
      <c r="F60" s="414"/>
      <c r="G60" s="414"/>
      <c r="H60" s="414"/>
      <c r="I60" s="414"/>
      <c r="J60" s="414"/>
      <c r="K60" s="414"/>
      <c r="L60" s="539"/>
      <c r="M60" s="539"/>
      <c r="N60" s="236"/>
      <c r="O60" s="236"/>
    </row>
    <row r="61" spans="1:15" x14ac:dyDescent="0.2">
      <c r="A61" s="147" t="s">
        <v>213</v>
      </c>
      <c r="B61" s="423" t="s">
        <v>559</v>
      </c>
      <c r="C61" s="423"/>
      <c r="D61" s="423"/>
      <c r="E61" s="423"/>
      <c r="F61" s="423"/>
      <c r="G61" s="423"/>
      <c r="H61" s="423"/>
      <c r="I61" s="423"/>
      <c r="J61" s="423"/>
      <c r="K61" s="423"/>
      <c r="L61" s="428">
        <f>SUM(L57:M60)</f>
        <v>0</v>
      </c>
      <c r="M61" s="428"/>
      <c r="N61" s="237"/>
      <c r="O61" s="237"/>
    </row>
    <row r="62" spans="1:15" x14ac:dyDescent="0.2">
      <c r="A62" s="121" t="s">
        <v>215</v>
      </c>
      <c r="B62" s="414" t="s">
        <v>560</v>
      </c>
      <c r="C62" s="414"/>
      <c r="D62" s="414"/>
      <c r="E62" s="414"/>
      <c r="F62" s="414"/>
      <c r="G62" s="414"/>
      <c r="H62" s="414"/>
      <c r="I62" s="414"/>
      <c r="J62" s="414"/>
      <c r="K62" s="414"/>
      <c r="L62" s="539"/>
      <c r="M62" s="539"/>
      <c r="N62" s="236"/>
      <c r="O62" s="236"/>
    </row>
    <row r="63" spans="1:15" x14ac:dyDescent="0.2">
      <c r="A63" s="147" t="s">
        <v>217</v>
      </c>
      <c r="B63" s="423" t="s">
        <v>561</v>
      </c>
      <c r="C63" s="423"/>
      <c r="D63" s="423"/>
      <c r="E63" s="423"/>
      <c r="F63" s="423"/>
      <c r="G63" s="423"/>
      <c r="H63" s="423"/>
      <c r="I63" s="423"/>
      <c r="J63" s="423"/>
      <c r="K63" s="423"/>
      <c r="L63" s="428">
        <f>L56+L61+L62</f>
        <v>174397429</v>
      </c>
      <c r="M63" s="428"/>
      <c r="N63" s="237"/>
      <c r="O63" s="237"/>
    </row>
  </sheetData>
  <mergeCells count="111">
    <mergeCell ref="B10:K10"/>
    <mergeCell ref="L10:M10"/>
    <mergeCell ref="B11:K11"/>
    <mergeCell ref="L11:M11"/>
    <mergeCell ref="B12:K12"/>
    <mergeCell ref="L12:M12"/>
    <mergeCell ref="B20:K20"/>
    <mergeCell ref="L20:M20"/>
    <mergeCell ref="B15:K15"/>
    <mergeCell ref="L15:M15"/>
    <mergeCell ref="B16:K16"/>
    <mergeCell ref="L16:M16"/>
    <mergeCell ref="B18:K18"/>
    <mergeCell ref="L18:M18"/>
    <mergeCell ref="B19:K19"/>
    <mergeCell ref="L19:M19"/>
    <mergeCell ref="B32:K32"/>
    <mergeCell ref="L32:M32"/>
    <mergeCell ref="B27:K27"/>
    <mergeCell ref="L27:M27"/>
    <mergeCell ref="B28:K28"/>
    <mergeCell ref="L28:M28"/>
    <mergeCell ref="B30:K30"/>
    <mergeCell ref="L30:M30"/>
    <mergeCell ref="B31:K31"/>
    <mergeCell ref="L31:M31"/>
    <mergeCell ref="L29:M29"/>
    <mergeCell ref="L42:M42"/>
    <mergeCell ref="B43:K43"/>
    <mergeCell ref="L43:M43"/>
    <mergeCell ref="B45:K45"/>
    <mergeCell ref="L45:M45"/>
    <mergeCell ref="B46:K46"/>
    <mergeCell ref="L46:M46"/>
    <mergeCell ref="L6:M6"/>
    <mergeCell ref="A8:M8"/>
    <mergeCell ref="B9:K9"/>
    <mergeCell ref="L9:M9"/>
    <mergeCell ref="B26:K26"/>
    <mergeCell ref="L26:M26"/>
    <mergeCell ref="B35:K35"/>
    <mergeCell ref="L35:M35"/>
    <mergeCell ref="B33:K33"/>
    <mergeCell ref="L33:M33"/>
    <mergeCell ref="B34:K34"/>
    <mergeCell ref="L34:M34"/>
    <mergeCell ref="A38:M38"/>
    <mergeCell ref="B39:K39"/>
    <mergeCell ref="L39:M39"/>
    <mergeCell ref="B40:K40"/>
    <mergeCell ref="L40:M40"/>
    <mergeCell ref="L49:M49"/>
    <mergeCell ref="B54:K54"/>
    <mergeCell ref="L54:M54"/>
    <mergeCell ref="B53:K53"/>
    <mergeCell ref="L53:M53"/>
    <mergeCell ref="B47:K47"/>
    <mergeCell ref="L47:M47"/>
    <mergeCell ref="B13:K13"/>
    <mergeCell ref="L13:M13"/>
    <mergeCell ref="B14:K14"/>
    <mergeCell ref="L14:M14"/>
    <mergeCell ref="B17:K17"/>
    <mergeCell ref="L17:M17"/>
    <mergeCell ref="B23:K23"/>
    <mergeCell ref="L23:M23"/>
    <mergeCell ref="B21:K21"/>
    <mergeCell ref="L21:M21"/>
    <mergeCell ref="B22:K22"/>
    <mergeCell ref="L22:M22"/>
    <mergeCell ref="B24:K24"/>
    <mergeCell ref="L24:M24"/>
    <mergeCell ref="B25:K25"/>
    <mergeCell ref="L25:M25"/>
    <mergeCell ref="B29:K29"/>
    <mergeCell ref="A1:O1"/>
    <mergeCell ref="A3:O3"/>
    <mergeCell ref="A4:O4"/>
    <mergeCell ref="A5:O5"/>
    <mergeCell ref="B62:K62"/>
    <mergeCell ref="L62:M62"/>
    <mergeCell ref="B60:K60"/>
    <mergeCell ref="L60:M60"/>
    <mergeCell ref="B61:K61"/>
    <mergeCell ref="L61:M61"/>
    <mergeCell ref="B58:K58"/>
    <mergeCell ref="L58:M58"/>
    <mergeCell ref="B59:K59"/>
    <mergeCell ref="L59:M59"/>
    <mergeCell ref="B44:K44"/>
    <mergeCell ref="L44:M44"/>
    <mergeCell ref="B41:K41"/>
    <mergeCell ref="L41:M41"/>
    <mergeCell ref="B42:K42"/>
    <mergeCell ref="B50:K50"/>
    <mergeCell ref="L50:M50"/>
    <mergeCell ref="B48:K48"/>
    <mergeCell ref="L48:M48"/>
    <mergeCell ref="B49:K49"/>
    <mergeCell ref="B63:K63"/>
    <mergeCell ref="L63:M63"/>
    <mergeCell ref="B56:K56"/>
    <mergeCell ref="L56:M56"/>
    <mergeCell ref="B57:K57"/>
    <mergeCell ref="L57:M57"/>
    <mergeCell ref="B51:K51"/>
    <mergeCell ref="L51:M51"/>
    <mergeCell ref="B52:K52"/>
    <mergeCell ref="L52:M52"/>
    <mergeCell ref="B55:K55"/>
    <mergeCell ref="L55:M55"/>
  </mergeCells>
  <pageMargins left="0.7" right="0.7" top="0.75" bottom="0.75" header="0.3" footer="0.3"/>
  <pageSetup paperSize="9" scale="86" orientation="portrait" r:id="rId1"/>
  <colBreaks count="1" manualBreakCount="1">
    <brk id="1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13</vt:i4>
      </vt:variant>
      <vt:variant>
        <vt:lpstr>Névvel ellátott tartományok</vt:lpstr>
      </vt:variant>
      <vt:variant>
        <vt:i4>5</vt:i4>
      </vt:variant>
    </vt:vector>
  </HeadingPairs>
  <TitlesOfParts>
    <vt:vector size="18" baseType="lpstr">
      <vt:lpstr>1.Mérleg</vt:lpstr>
      <vt:lpstr>2bevétel feladatonként címenkén</vt:lpstr>
      <vt:lpstr>3kiadás feladatonként és címenk</vt:lpstr>
      <vt:lpstr>4.Felhalmozási kiadások</vt:lpstr>
      <vt:lpstr>5. gördülő</vt:lpstr>
      <vt:lpstr>6.ei. felh. </vt:lpstr>
      <vt:lpstr>7. köv. tám </vt:lpstr>
      <vt:lpstr>8 bevétel kiadás feladatonként</vt:lpstr>
      <vt:lpstr>bevétel feladatonként címen (2</vt:lpstr>
      <vt:lpstr>kiadás feladatonként és cím (2</vt:lpstr>
      <vt:lpstr>1.Mérleg (2)</vt:lpstr>
      <vt:lpstr>Munka1</vt:lpstr>
      <vt:lpstr>9finanszírozási bevét és kiadás</vt:lpstr>
      <vt:lpstr>'1.Mérleg'!Nyomtatási_terület</vt:lpstr>
      <vt:lpstr>'4.Felhalmozási kiadások'!Nyomtatási_terület</vt:lpstr>
      <vt:lpstr>'7. köv. tám '!Nyomtatási_terület</vt:lpstr>
      <vt:lpstr>'8 bevétel kiadás feladatonként'!Nyomtatási_terület</vt:lpstr>
      <vt:lpstr>'9finanszírozási bevét és kiadás'!Nyomtatási_terület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Noemi</cp:lastModifiedBy>
  <cp:lastPrinted>2021-02-17T14:02:15Z</cp:lastPrinted>
  <dcterms:created xsi:type="dcterms:W3CDTF">2016-01-27T18:19:46Z</dcterms:created>
  <dcterms:modified xsi:type="dcterms:W3CDTF">2021-03-26T13:44:41Z</dcterms:modified>
</cp:coreProperties>
</file>