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5A8CC710-D930-4DB6-AE0B-9066987CA85D}" xr6:coauthVersionLast="46" xr6:coauthVersionMax="46" xr10:uidLastSave="{00000000-0000-0000-0000-000000000000}"/>
  <bookViews>
    <workbookView xWindow="-120" yWindow="-120" windowWidth="20730" windowHeight="11160" xr2:uid="{660F3871-2C62-4B56-8AD3-5DDEB624CD2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G53" i="1"/>
  <c r="F53" i="1"/>
  <c r="E53" i="1"/>
  <c r="H52" i="1"/>
  <c r="G52" i="1"/>
  <c r="F52" i="1"/>
  <c r="E52" i="1"/>
  <c r="H51" i="1"/>
  <c r="G51" i="1"/>
  <c r="F51" i="1"/>
  <c r="E51" i="1"/>
  <c r="H43" i="1"/>
  <c r="G43" i="1"/>
  <c r="F43" i="1"/>
  <c r="E43" i="1"/>
  <c r="H39" i="1"/>
  <c r="G39" i="1"/>
  <c r="F39" i="1"/>
  <c r="E39" i="1"/>
  <c r="H37" i="1"/>
  <c r="G37" i="1"/>
  <c r="F37" i="1"/>
  <c r="E37" i="1"/>
  <c r="H33" i="1"/>
  <c r="G33" i="1"/>
  <c r="F33" i="1"/>
  <c r="E33" i="1"/>
  <c r="H29" i="1"/>
  <c r="G29" i="1"/>
  <c r="F29" i="1"/>
  <c r="E29" i="1"/>
  <c r="H27" i="1"/>
  <c r="G27" i="1"/>
  <c r="F27" i="1"/>
  <c r="E27" i="1"/>
  <c r="H25" i="1"/>
  <c r="G25" i="1"/>
  <c r="F25" i="1"/>
  <c r="E25" i="1"/>
  <c r="H23" i="1"/>
  <c r="G23" i="1"/>
  <c r="F23" i="1"/>
  <c r="E23" i="1"/>
  <c r="H15" i="1"/>
  <c r="G15" i="1"/>
  <c r="F15" i="1"/>
  <c r="E15" i="1"/>
  <c r="J11" i="1"/>
  <c r="I11" i="1"/>
  <c r="H11" i="1"/>
  <c r="H6" i="1" s="1"/>
  <c r="H49" i="1" s="1"/>
  <c r="G11" i="1"/>
  <c r="G6" i="1" s="1"/>
  <c r="G49" i="1" s="1"/>
  <c r="F11" i="1"/>
  <c r="E11" i="1"/>
  <c r="J7" i="1"/>
  <c r="J6" i="1" s="1"/>
  <c r="I7" i="1"/>
  <c r="I6" i="1" s="1"/>
  <c r="H7" i="1"/>
  <c r="G7" i="1"/>
  <c r="F7" i="1"/>
  <c r="F6" i="1" s="1"/>
  <c r="F49" i="1" s="1"/>
  <c r="E7" i="1"/>
  <c r="E6" i="1" s="1"/>
  <c r="E49" i="1" s="1"/>
  <c r="K6" i="1"/>
</calcChain>
</file>

<file path=xl/sharedStrings.xml><?xml version="1.0" encoding="utf-8"?>
<sst xmlns="http://schemas.openxmlformats.org/spreadsheetml/2006/main" count="73" uniqueCount="50">
  <si>
    <t>Zárszámadás</t>
  </si>
  <si>
    <t xml:space="preserve">2020. évi  kiadási előirányzata              Ft                                              </t>
  </si>
  <si>
    <t>Sor-szám</t>
  </si>
  <si>
    <t>Cím</t>
  </si>
  <si>
    <t>Alcim</t>
  </si>
  <si>
    <t>Megnevezés</t>
  </si>
  <si>
    <t xml:space="preserve">2020. évi eredeti előirányzat </t>
  </si>
  <si>
    <t>2020. évi módosí-tott előirány-zat 2021.12.31.</t>
  </si>
  <si>
    <t>2020. évi teljesítés</t>
  </si>
  <si>
    <t>Kötelező feladatok előirányzata</t>
  </si>
  <si>
    <t>Állami (áll.ig.) feladatok előirányzata</t>
  </si>
  <si>
    <t>Önként vállalt feladatok előirányzata</t>
  </si>
  <si>
    <t>Létszám fő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</si>
  <si>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</si>
  <si>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</si>
  <si>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</si>
  <si>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</si>
  <si>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</si>
  <si>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</si>
  <si>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</si>
  <si>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</si>
  <si>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</si>
  <si>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</si>
  <si>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Önkormányzat működési kiadások</t>
  </si>
  <si>
    <t>Önkormányzat igazgatási tevék.</t>
  </si>
  <si>
    <t>Személyi juttatás</t>
  </si>
  <si>
    <t>Munkaad.  terhelő járulékok</t>
  </si>
  <si>
    <t>Dologi kiadás</t>
  </si>
  <si>
    <t>Községgazdálkodás</t>
  </si>
  <si>
    <t>Közhasznú foglalkoztatás</t>
  </si>
  <si>
    <t>Védőnői szolgálat</t>
  </si>
  <si>
    <t>Egészségügyi alapellátás</t>
  </si>
  <si>
    <t>Közvilágítás</t>
  </si>
  <si>
    <t>Temetőfenntartás</t>
  </si>
  <si>
    <t>Közművelődési tevékenység tám.</t>
  </si>
  <si>
    <t>Falugondnoki szolgálat</t>
  </si>
  <si>
    <t>Önkormányzat tulajdoni ingatlan</t>
  </si>
  <si>
    <t>Közutak,hidak</t>
  </si>
  <si>
    <t>Dologi kiadások</t>
  </si>
  <si>
    <t>Ellátottak pénzbeli juttatásai</t>
  </si>
  <si>
    <t>Egyéb működési célú kiadok</t>
  </si>
  <si>
    <t>Felhalmozási kiadás</t>
  </si>
  <si>
    <t>Beruházások</t>
  </si>
  <si>
    <t>Felújítások</t>
  </si>
  <si>
    <t>Egyéb felhalmozási célú</t>
  </si>
  <si>
    <t>Tartalék</t>
  </si>
  <si>
    <t>ÁHT-n belüli megelőlegezés</t>
  </si>
  <si>
    <t>Kiadások összesen:</t>
  </si>
  <si>
    <t>∑</t>
  </si>
  <si>
    <t xml:space="preserve">3.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</si>
</sst>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7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4" fillId="0" borderId="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wrapText="1"/>
    </xf>
    <xf numFmtId="3" fontId="6" fillId="0" borderId="2" xfId="0" applyNumberFormat="1" applyFont="1" applyBorder="1"/>
    <xf numFmtId="3" fontId="6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3" fontId="3" fillId="0" borderId="2" xfId="0" applyNumberFormat="1" applyFont="1" applyBorder="1"/>
    <xf numFmtId="3" fontId="3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C9B4-043B-4305-A584-78E6A6E90974}">
  <dimension ref="A1:K53"/>
  <sheetViews>
    <sheetView tabSelected="1" topLeftCell="A19" workbookViewId="0">
      <selection activeCell="M4" sqref="M4"/>
    </sheetView>
  </sheetViews>
  <sheetFormatPr defaultRowHeight="15" x14ac:dyDescent="0.25"/>
  <sheetData>
    <row r="1" spans="1:11" x14ac:dyDescent="0.25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/>
      <c r="D2" t="s">
        <v>0</v>
      </c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2" x14ac:dyDescent="0.25">
      <c r="A4" s="4" t="s">
        <v>2</v>
      </c>
      <c r="B4" s="4" t="s">
        <v>3</v>
      </c>
      <c r="C4" s="4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7" t="s">
        <v>12</v>
      </c>
    </row>
    <row r="5" spans="1:11" x14ac:dyDescent="0.25">
      <c r="A5" s="8" t="s">
        <v>13</v>
      </c>
      <c r="B5" s="8" t="s">
        <v>14</v>
      </c>
      <c r="C5" s="8" t="s">
        <v>15</v>
      </c>
      <c r="D5" s="9" t="s">
        <v>16</v>
      </c>
      <c r="E5" s="5" t="s">
        <v>17</v>
      </c>
      <c r="F5" s="5" t="s">
        <v>18</v>
      </c>
      <c r="G5" s="5" t="s">
        <v>18</v>
      </c>
      <c r="H5" s="5" t="s">
        <v>19</v>
      </c>
      <c r="I5" s="5" t="s">
        <v>20</v>
      </c>
      <c r="J5" s="5" t="s">
        <v>21</v>
      </c>
      <c r="K5" s="10" t="s">
        <v>22</v>
      </c>
    </row>
    <row r="6" spans="1:11" x14ac:dyDescent="0.25">
      <c r="A6" s="8">
        <v>1</v>
      </c>
      <c r="B6" s="8">
        <v>1</v>
      </c>
      <c r="C6" s="8"/>
      <c r="D6" s="11" t="s">
        <v>23</v>
      </c>
      <c r="E6" s="12">
        <f>E7+E11+E15+E19+E23+E25+E27+E29+E33+E37+E39</f>
        <v>21606037</v>
      </c>
      <c r="F6" s="12">
        <f>F7+F11+F15+F19+F23+F25+F27+F29+F33+F37+F39</f>
        <v>25148665</v>
      </c>
      <c r="G6" s="12">
        <f>G7+G11+G15+G19+G23+G25+G27+G29+G33+G37+G39</f>
        <v>25147159</v>
      </c>
      <c r="H6" s="12">
        <f>H7+H11+H15+H19+H23+H25+H27+H29+H33+H37+H39</f>
        <v>25147159</v>
      </c>
      <c r="I6" s="12">
        <f t="shared" ref="I6:K6" si="0">I7+I11+I15+I25+I27+I29+I33+I37+I39</f>
        <v>0</v>
      </c>
      <c r="J6" s="12">
        <f t="shared" si="0"/>
        <v>0</v>
      </c>
      <c r="K6" s="12">
        <f t="shared" si="0"/>
        <v>4</v>
      </c>
    </row>
    <row r="7" spans="1:11" ht="45.75" x14ac:dyDescent="0.25">
      <c r="A7" s="8">
        <v>2</v>
      </c>
      <c r="B7" s="8"/>
      <c r="C7" s="8">
        <v>1</v>
      </c>
      <c r="D7" s="13" t="s">
        <v>24</v>
      </c>
      <c r="E7" s="14">
        <f>E8+E9+E10</f>
        <v>4537800</v>
      </c>
      <c r="F7" s="14">
        <f t="shared" ref="F7" si="1">F8+F9+F10</f>
        <v>5459859</v>
      </c>
      <c r="G7" s="14">
        <f t="shared" ref="G7:J7" si="2">SUM(G8:G10)</f>
        <v>5815429</v>
      </c>
      <c r="H7" s="14">
        <f t="shared" ref="H7" si="3">SUM(H8:H10)</f>
        <v>5815429</v>
      </c>
      <c r="I7" s="14">
        <f t="shared" si="2"/>
        <v>0</v>
      </c>
      <c r="J7" s="14">
        <f t="shared" si="2"/>
        <v>0</v>
      </c>
      <c r="K7" s="15">
        <v>2</v>
      </c>
    </row>
    <row r="8" spans="1:11" ht="24.75" x14ac:dyDescent="0.25">
      <c r="A8" s="8">
        <v>3</v>
      </c>
      <c r="B8" s="8"/>
      <c r="C8" s="8"/>
      <c r="D8" s="16" t="s">
        <v>25</v>
      </c>
      <c r="E8" s="17">
        <v>3096000</v>
      </c>
      <c r="F8" s="17">
        <v>3868059</v>
      </c>
      <c r="G8" s="17">
        <v>4173068</v>
      </c>
      <c r="H8" s="17">
        <v>4173068</v>
      </c>
      <c r="I8" s="18">
        <v>0</v>
      </c>
      <c r="J8" s="18">
        <v>0</v>
      </c>
      <c r="K8" s="18"/>
    </row>
    <row r="9" spans="1:11" ht="34.5" x14ac:dyDescent="0.25">
      <c r="A9" s="8">
        <v>4</v>
      </c>
      <c r="B9" s="8"/>
      <c r="C9" s="8"/>
      <c r="D9" s="19" t="s">
        <v>26</v>
      </c>
      <c r="E9" s="17">
        <v>541800</v>
      </c>
      <c r="F9" s="17">
        <v>591800</v>
      </c>
      <c r="G9" s="17">
        <v>694845</v>
      </c>
      <c r="H9" s="17">
        <v>694845</v>
      </c>
      <c r="I9" s="18">
        <v>0</v>
      </c>
      <c r="J9" s="18">
        <v>0</v>
      </c>
      <c r="K9" s="18"/>
    </row>
    <row r="10" spans="1:11" x14ac:dyDescent="0.25">
      <c r="A10" s="8">
        <v>5</v>
      </c>
      <c r="B10" s="8"/>
      <c r="C10" s="8"/>
      <c r="D10" s="20" t="s">
        <v>27</v>
      </c>
      <c r="E10" s="17">
        <v>900000</v>
      </c>
      <c r="F10" s="17">
        <v>1000000</v>
      </c>
      <c r="G10" s="17">
        <v>947516</v>
      </c>
      <c r="H10" s="17">
        <v>947516</v>
      </c>
      <c r="I10" s="18">
        <v>0</v>
      </c>
      <c r="J10" s="18">
        <v>0</v>
      </c>
      <c r="K10" s="18"/>
    </row>
    <row r="11" spans="1:11" ht="23.25" x14ac:dyDescent="0.25">
      <c r="A11" s="8">
        <v>6</v>
      </c>
      <c r="B11" s="8"/>
      <c r="C11" s="8">
        <v>2</v>
      </c>
      <c r="D11" s="13" t="s">
        <v>28</v>
      </c>
      <c r="E11" s="15">
        <f t="shared" ref="E11:F11" si="4">E12+E13+E14</f>
        <v>2400000</v>
      </c>
      <c r="F11" s="15">
        <f t="shared" si="4"/>
        <v>4213367</v>
      </c>
      <c r="G11" s="15">
        <f t="shared" ref="G11:J11" si="5">SUM(G12:G14)</f>
        <v>7836586</v>
      </c>
      <c r="H11" s="15">
        <f t="shared" ref="H11" si="6">SUM(H12:H14)</f>
        <v>7836586</v>
      </c>
      <c r="I11" s="15">
        <f t="shared" si="5"/>
        <v>0</v>
      </c>
      <c r="J11" s="15">
        <f t="shared" si="5"/>
        <v>0</v>
      </c>
      <c r="K11" s="15">
        <v>1</v>
      </c>
    </row>
    <row r="12" spans="1:11" ht="24.75" x14ac:dyDescent="0.25">
      <c r="A12" s="8">
        <v>7</v>
      </c>
      <c r="B12" s="8"/>
      <c r="C12" s="8"/>
      <c r="D12" s="16" t="s">
        <v>25</v>
      </c>
      <c r="E12" s="17">
        <v>0</v>
      </c>
      <c r="F12" s="17">
        <v>0</v>
      </c>
      <c r="G12" s="17">
        <v>250764</v>
      </c>
      <c r="H12" s="17">
        <v>250764</v>
      </c>
      <c r="I12" s="18">
        <v>0</v>
      </c>
      <c r="J12" s="18">
        <v>0</v>
      </c>
      <c r="K12" s="18"/>
    </row>
    <row r="13" spans="1:11" ht="34.5" x14ac:dyDescent="0.25">
      <c r="A13" s="8">
        <v>8</v>
      </c>
      <c r="B13" s="8"/>
      <c r="C13" s="8"/>
      <c r="D13" s="19" t="s">
        <v>26</v>
      </c>
      <c r="E13" s="17">
        <v>0</v>
      </c>
      <c r="F13" s="17">
        <v>0</v>
      </c>
      <c r="G13" s="17">
        <v>20596</v>
      </c>
      <c r="H13" s="17">
        <v>20596</v>
      </c>
      <c r="I13" s="18">
        <v>0</v>
      </c>
      <c r="J13" s="18">
        <v>0</v>
      </c>
      <c r="K13" s="18"/>
    </row>
    <row r="14" spans="1:11" x14ac:dyDescent="0.25">
      <c r="A14" s="8">
        <v>9</v>
      </c>
      <c r="B14" s="8"/>
      <c r="C14" s="8"/>
      <c r="D14" s="20" t="s">
        <v>27</v>
      </c>
      <c r="E14" s="17">
        <v>2400000</v>
      </c>
      <c r="F14" s="17">
        <v>4213367</v>
      </c>
      <c r="G14" s="17">
        <v>7565226</v>
      </c>
      <c r="H14" s="17">
        <v>7565226</v>
      </c>
      <c r="I14" s="18">
        <v>0</v>
      </c>
      <c r="J14" s="18">
        <v>0</v>
      </c>
      <c r="K14" s="18"/>
    </row>
    <row r="15" spans="1:11" x14ac:dyDescent="0.25">
      <c r="A15" s="8">
        <v>10</v>
      </c>
      <c r="B15" s="8"/>
      <c r="C15" s="8">
        <v>3</v>
      </c>
      <c r="D15" s="20" t="s">
        <v>29</v>
      </c>
      <c r="E15" s="14">
        <f t="shared" ref="E15:H15" si="7">E16+E17+E18</f>
        <v>1199573</v>
      </c>
      <c r="F15" s="14">
        <f t="shared" si="7"/>
        <v>1199573</v>
      </c>
      <c r="G15" s="14">
        <f t="shared" si="7"/>
        <v>685073</v>
      </c>
      <c r="H15" s="14">
        <f t="shared" si="7"/>
        <v>685073</v>
      </c>
      <c r="I15" s="15">
        <v>0</v>
      </c>
      <c r="J15" s="15">
        <v>0</v>
      </c>
      <c r="K15" s="15">
        <v>1</v>
      </c>
    </row>
    <row r="16" spans="1:11" ht="24.75" x14ac:dyDescent="0.25">
      <c r="A16" s="8">
        <v>11</v>
      </c>
      <c r="B16" s="8"/>
      <c r="C16" s="8"/>
      <c r="D16" s="16" t="s">
        <v>25</v>
      </c>
      <c r="E16" s="17">
        <v>978360</v>
      </c>
      <c r="F16" s="17">
        <v>978360</v>
      </c>
      <c r="G16" s="17">
        <v>504004</v>
      </c>
      <c r="H16" s="17">
        <v>504004</v>
      </c>
      <c r="I16" s="18">
        <v>0</v>
      </c>
      <c r="J16" s="18">
        <v>0</v>
      </c>
      <c r="K16" s="18"/>
    </row>
    <row r="17" spans="1:11" ht="34.5" x14ac:dyDescent="0.25">
      <c r="A17" s="8">
        <v>12</v>
      </c>
      <c r="B17" s="8"/>
      <c r="C17" s="8"/>
      <c r="D17" s="19" t="s">
        <v>26</v>
      </c>
      <c r="E17" s="17">
        <v>171213</v>
      </c>
      <c r="F17" s="17">
        <v>171213</v>
      </c>
      <c r="G17" s="17">
        <v>119139</v>
      </c>
      <c r="H17" s="17">
        <v>119139</v>
      </c>
      <c r="I17" s="18">
        <v>0</v>
      </c>
      <c r="J17" s="18">
        <v>0</v>
      </c>
      <c r="K17" s="18"/>
    </row>
    <row r="18" spans="1:11" x14ac:dyDescent="0.25">
      <c r="A18" s="8">
        <v>13</v>
      </c>
      <c r="B18" s="8"/>
      <c r="C18" s="8"/>
      <c r="D18" s="20" t="s">
        <v>27</v>
      </c>
      <c r="E18" s="17">
        <v>50000</v>
      </c>
      <c r="F18" s="17">
        <v>50000</v>
      </c>
      <c r="G18" s="17">
        <v>61930</v>
      </c>
      <c r="H18" s="17">
        <v>61930</v>
      </c>
      <c r="I18" s="18">
        <v>0</v>
      </c>
      <c r="J18" s="18">
        <v>0</v>
      </c>
      <c r="K18" s="18"/>
    </row>
    <row r="19" spans="1:11" x14ac:dyDescent="0.25">
      <c r="A19" s="8">
        <v>14</v>
      </c>
      <c r="B19" s="8"/>
      <c r="C19" s="8">
        <v>4</v>
      </c>
      <c r="D19" s="20" t="s">
        <v>30</v>
      </c>
      <c r="E19" s="14">
        <v>0</v>
      </c>
      <c r="F19" s="14">
        <v>0</v>
      </c>
      <c r="G19" s="14">
        <v>0</v>
      </c>
      <c r="H19" s="14">
        <v>0</v>
      </c>
      <c r="I19" s="15">
        <v>0</v>
      </c>
      <c r="J19" s="15">
        <v>0</v>
      </c>
      <c r="K19" s="15"/>
    </row>
    <row r="20" spans="1:11" ht="24.75" x14ac:dyDescent="0.25">
      <c r="A20" s="8">
        <v>15</v>
      </c>
      <c r="B20" s="8"/>
      <c r="C20" s="8"/>
      <c r="D20" s="16" t="s">
        <v>25</v>
      </c>
      <c r="E20" s="17">
        <v>0</v>
      </c>
      <c r="F20" s="17">
        <v>0</v>
      </c>
      <c r="G20" s="17">
        <v>0</v>
      </c>
      <c r="H20" s="17">
        <v>0</v>
      </c>
      <c r="I20" s="18">
        <v>0</v>
      </c>
      <c r="J20" s="18">
        <v>0</v>
      </c>
      <c r="K20" s="18"/>
    </row>
    <row r="21" spans="1:11" ht="34.5" x14ac:dyDescent="0.25">
      <c r="A21" s="8">
        <v>16</v>
      </c>
      <c r="B21" s="8"/>
      <c r="C21" s="8"/>
      <c r="D21" s="19" t="s">
        <v>26</v>
      </c>
      <c r="E21" s="17">
        <v>0</v>
      </c>
      <c r="F21" s="17">
        <v>0</v>
      </c>
      <c r="G21" s="17">
        <v>0</v>
      </c>
      <c r="H21" s="17">
        <v>0</v>
      </c>
      <c r="I21" s="18">
        <v>0</v>
      </c>
      <c r="J21" s="18">
        <v>0</v>
      </c>
      <c r="K21" s="18"/>
    </row>
    <row r="22" spans="1:11" x14ac:dyDescent="0.25">
      <c r="A22" s="8">
        <v>17</v>
      </c>
      <c r="B22" s="8"/>
      <c r="C22" s="8"/>
      <c r="D22" s="20" t="s">
        <v>27</v>
      </c>
      <c r="E22" s="17">
        <v>0</v>
      </c>
      <c r="F22" s="17">
        <v>0</v>
      </c>
      <c r="G22" s="17">
        <v>0</v>
      </c>
      <c r="H22" s="17">
        <v>0</v>
      </c>
      <c r="I22" s="18">
        <v>0</v>
      </c>
      <c r="J22" s="18">
        <v>0</v>
      </c>
      <c r="K22" s="18"/>
    </row>
    <row r="23" spans="1:11" x14ac:dyDescent="0.25">
      <c r="A23" s="8">
        <v>18</v>
      </c>
      <c r="B23" s="8"/>
      <c r="C23" s="8">
        <v>5</v>
      </c>
      <c r="D23" s="20" t="s">
        <v>31</v>
      </c>
      <c r="E23" s="14">
        <f t="shared" ref="E23:H23" si="8">E24</f>
        <v>192000</v>
      </c>
      <c r="F23" s="14">
        <f t="shared" si="8"/>
        <v>200000</v>
      </c>
      <c r="G23" s="14">
        <f t="shared" si="8"/>
        <v>129950</v>
      </c>
      <c r="H23" s="14">
        <f t="shared" si="8"/>
        <v>129950</v>
      </c>
      <c r="I23" s="15">
        <v>0</v>
      </c>
      <c r="J23" s="15">
        <v>0</v>
      </c>
      <c r="K23" s="15"/>
    </row>
    <row r="24" spans="1:11" x14ac:dyDescent="0.25">
      <c r="A24" s="8">
        <v>19</v>
      </c>
      <c r="B24" s="8"/>
      <c r="C24" s="8"/>
      <c r="D24" s="20" t="s">
        <v>27</v>
      </c>
      <c r="E24" s="17">
        <v>192000</v>
      </c>
      <c r="F24" s="17">
        <v>200000</v>
      </c>
      <c r="G24" s="17">
        <v>129950</v>
      </c>
      <c r="H24" s="17">
        <v>129950</v>
      </c>
      <c r="I24" s="18">
        <v>0</v>
      </c>
      <c r="J24" s="18">
        <v>0</v>
      </c>
      <c r="K24" s="18"/>
    </row>
    <row r="25" spans="1:11" x14ac:dyDescent="0.25">
      <c r="A25" s="8">
        <v>20</v>
      </c>
      <c r="B25" s="8"/>
      <c r="C25" s="8">
        <v>6</v>
      </c>
      <c r="D25" s="13" t="s">
        <v>32</v>
      </c>
      <c r="E25" s="14">
        <f t="shared" ref="E25:H25" si="9">E26</f>
        <v>600000</v>
      </c>
      <c r="F25" s="14">
        <f t="shared" si="9"/>
        <v>600000</v>
      </c>
      <c r="G25" s="14">
        <f t="shared" si="9"/>
        <v>229488</v>
      </c>
      <c r="H25" s="14">
        <f t="shared" si="9"/>
        <v>229488</v>
      </c>
      <c r="I25" s="15">
        <v>0</v>
      </c>
      <c r="J25" s="15">
        <v>0</v>
      </c>
      <c r="K25" s="15"/>
    </row>
    <row r="26" spans="1:11" x14ac:dyDescent="0.25">
      <c r="A26" s="8">
        <v>21</v>
      </c>
      <c r="B26" s="8"/>
      <c r="C26" s="8"/>
      <c r="D26" s="20" t="s">
        <v>27</v>
      </c>
      <c r="E26" s="17">
        <v>600000</v>
      </c>
      <c r="F26" s="17">
        <v>600000</v>
      </c>
      <c r="G26" s="17">
        <v>229488</v>
      </c>
      <c r="H26" s="17">
        <v>229488</v>
      </c>
      <c r="I26" s="18">
        <v>0</v>
      </c>
      <c r="J26" s="18">
        <v>0</v>
      </c>
      <c r="K26" s="18"/>
    </row>
    <row r="27" spans="1:11" ht="23.25" x14ac:dyDescent="0.25">
      <c r="A27" s="8">
        <v>22</v>
      </c>
      <c r="B27" s="8"/>
      <c r="C27" s="8">
        <v>7</v>
      </c>
      <c r="D27" s="13" t="s">
        <v>33</v>
      </c>
      <c r="E27" s="14">
        <f t="shared" ref="E27:H27" si="10">E28</f>
        <v>100000</v>
      </c>
      <c r="F27" s="14">
        <f t="shared" si="10"/>
        <v>100000</v>
      </c>
      <c r="G27" s="14">
        <f t="shared" si="10"/>
        <v>306375</v>
      </c>
      <c r="H27" s="14">
        <f t="shared" si="10"/>
        <v>306375</v>
      </c>
      <c r="I27" s="18">
        <v>0</v>
      </c>
      <c r="J27" s="18">
        <v>0</v>
      </c>
      <c r="K27" s="18"/>
    </row>
    <row r="28" spans="1:11" x14ac:dyDescent="0.25">
      <c r="A28" s="8">
        <v>23</v>
      </c>
      <c r="B28" s="8"/>
      <c r="C28" s="8"/>
      <c r="D28" s="20" t="s">
        <v>27</v>
      </c>
      <c r="E28" s="17">
        <v>100000</v>
      </c>
      <c r="F28" s="17">
        <v>100000</v>
      </c>
      <c r="G28" s="17">
        <v>306375</v>
      </c>
      <c r="H28" s="17">
        <v>306375</v>
      </c>
      <c r="I28" s="18">
        <v>0</v>
      </c>
      <c r="J28" s="18">
        <v>0</v>
      </c>
      <c r="K28" s="18"/>
    </row>
    <row r="29" spans="1:11" ht="45.75" x14ac:dyDescent="0.25">
      <c r="A29" s="8">
        <v>24</v>
      </c>
      <c r="B29" s="8"/>
      <c r="C29" s="8">
        <v>8</v>
      </c>
      <c r="D29" s="13" t="s">
        <v>34</v>
      </c>
      <c r="E29" s="14">
        <f t="shared" ref="E29:F29" si="11">E30+E31+E32</f>
        <v>4457414</v>
      </c>
      <c r="F29" s="14">
        <f t="shared" si="11"/>
        <v>4399414</v>
      </c>
      <c r="G29" s="14">
        <f>G30+G31+G32</f>
        <v>2032327</v>
      </c>
      <c r="H29" s="14">
        <f>H30+H31+H32</f>
        <v>2032327</v>
      </c>
      <c r="I29" s="15">
        <v>0</v>
      </c>
      <c r="J29" s="15">
        <v>0</v>
      </c>
      <c r="K29" s="15"/>
    </row>
    <row r="30" spans="1:11" ht="23.25" x14ac:dyDescent="0.25">
      <c r="A30" s="8">
        <v>25</v>
      </c>
      <c r="B30" s="8"/>
      <c r="C30" s="8"/>
      <c r="D30" s="13" t="s">
        <v>25</v>
      </c>
      <c r="E30" s="17">
        <v>1190988</v>
      </c>
      <c r="F30" s="17">
        <v>1190988</v>
      </c>
      <c r="G30" s="17">
        <v>378954</v>
      </c>
      <c r="H30" s="17">
        <v>378954</v>
      </c>
      <c r="I30" s="18">
        <v>0</v>
      </c>
      <c r="J30" s="18">
        <v>0</v>
      </c>
      <c r="K30" s="18"/>
    </row>
    <row r="31" spans="1:11" ht="34.5" x14ac:dyDescent="0.25">
      <c r="A31" s="8">
        <v>26</v>
      </c>
      <c r="B31" s="8"/>
      <c r="C31" s="8"/>
      <c r="D31" s="13" t="s">
        <v>26</v>
      </c>
      <c r="E31" s="17">
        <v>208426</v>
      </c>
      <c r="F31" s="17">
        <v>208426</v>
      </c>
      <c r="G31" s="17">
        <v>58875</v>
      </c>
      <c r="H31" s="17">
        <v>58875</v>
      </c>
      <c r="I31" s="18">
        <v>0</v>
      </c>
      <c r="J31" s="18">
        <v>0</v>
      </c>
      <c r="K31" s="18"/>
    </row>
    <row r="32" spans="1:11" x14ac:dyDescent="0.25">
      <c r="A32" s="8">
        <v>27</v>
      </c>
      <c r="B32" s="8"/>
      <c r="C32" s="8"/>
      <c r="D32" s="20" t="s">
        <v>27</v>
      </c>
      <c r="E32" s="17">
        <v>3058000</v>
      </c>
      <c r="F32" s="17">
        <v>3000000</v>
      </c>
      <c r="G32" s="17">
        <v>1594498</v>
      </c>
      <c r="H32" s="17">
        <v>1594498</v>
      </c>
      <c r="I32" s="18">
        <v>0</v>
      </c>
      <c r="J32" s="18">
        <v>0</v>
      </c>
      <c r="K32" s="18"/>
    </row>
    <row r="33" spans="1:11" ht="23.25" x14ac:dyDescent="0.25">
      <c r="A33" s="8">
        <v>28</v>
      </c>
      <c r="B33" s="8"/>
      <c r="C33" s="8">
        <v>9</v>
      </c>
      <c r="D33" s="13" t="s">
        <v>35</v>
      </c>
      <c r="E33" s="14">
        <f t="shared" ref="E33:F33" si="12">E34+E35+E36</f>
        <v>4419250</v>
      </c>
      <c r="F33" s="14">
        <f t="shared" si="12"/>
        <v>3976452</v>
      </c>
      <c r="G33" s="14">
        <f>G34+G35+G36</f>
        <v>5283393</v>
      </c>
      <c r="H33" s="14">
        <f>H34+H35+H36</f>
        <v>5283393</v>
      </c>
      <c r="I33" s="15">
        <v>0</v>
      </c>
      <c r="J33" s="15">
        <v>0</v>
      </c>
      <c r="K33" s="15"/>
    </row>
    <row r="34" spans="1:11" ht="24.75" x14ac:dyDescent="0.25">
      <c r="A34" s="8">
        <v>29</v>
      </c>
      <c r="B34" s="8"/>
      <c r="C34" s="8"/>
      <c r="D34" s="16" t="s">
        <v>25</v>
      </c>
      <c r="E34" s="17">
        <v>2910000</v>
      </c>
      <c r="F34" s="17">
        <v>2500000</v>
      </c>
      <c r="G34" s="17">
        <v>3230617</v>
      </c>
      <c r="H34" s="17">
        <v>3230617</v>
      </c>
      <c r="I34" s="18">
        <v>0</v>
      </c>
      <c r="J34" s="18">
        <v>0</v>
      </c>
      <c r="K34" s="18"/>
    </row>
    <row r="35" spans="1:11" ht="34.5" x14ac:dyDescent="0.25">
      <c r="A35" s="8">
        <v>30</v>
      </c>
      <c r="B35" s="8"/>
      <c r="C35" s="8"/>
      <c r="D35" s="19" t="s">
        <v>26</v>
      </c>
      <c r="E35" s="17">
        <v>509250</v>
      </c>
      <c r="F35" s="17">
        <v>476452</v>
      </c>
      <c r="G35" s="17">
        <v>554436</v>
      </c>
      <c r="H35" s="17">
        <v>554436</v>
      </c>
      <c r="I35" s="18">
        <v>0</v>
      </c>
      <c r="J35" s="18">
        <v>0</v>
      </c>
      <c r="K35" s="18"/>
    </row>
    <row r="36" spans="1:11" x14ac:dyDescent="0.25">
      <c r="A36" s="8">
        <v>31</v>
      </c>
      <c r="B36" s="8"/>
      <c r="C36" s="8"/>
      <c r="D36" s="20" t="s">
        <v>27</v>
      </c>
      <c r="E36" s="17">
        <v>1000000</v>
      </c>
      <c r="F36" s="17">
        <v>1000000</v>
      </c>
      <c r="G36" s="17">
        <v>1498340</v>
      </c>
      <c r="H36" s="17">
        <v>1498340</v>
      </c>
      <c r="I36" s="18">
        <v>0</v>
      </c>
      <c r="J36" s="18">
        <v>0</v>
      </c>
      <c r="K36" s="18"/>
    </row>
    <row r="37" spans="1:11" ht="45.75" x14ac:dyDescent="0.25">
      <c r="A37" s="8">
        <v>32</v>
      </c>
      <c r="B37" s="8"/>
      <c r="C37" s="8">
        <v>10</v>
      </c>
      <c r="D37" s="13" t="s">
        <v>36</v>
      </c>
      <c r="E37" s="14">
        <f t="shared" ref="E37:F37" si="13">E38</f>
        <v>1700000</v>
      </c>
      <c r="F37" s="14">
        <f t="shared" si="13"/>
        <v>2500000</v>
      </c>
      <c r="G37" s="14">
        <f>G38</f>
        <v>1431776</v>
      </c>
      <c r="H37" s="14">
        <f>H38</f>
        <v>1431776</v>
      </c>
      <c r="I37" s="15">
        <v>0</v>
      </c>
      <c r="J37" s="15">
        <v>0</v>
      </c>
      <c r="K37" s="15"/>
    </row>
    <row r="38" spans="1:11" ht="23.25" x14ac:dyDescent="0.25">
      <c r="A38" s="8">
        <v>33</v>
      </c>
      <c r="B38" s="8"/>
      <c r="C38" s="8"/>
      <c r="D38" s="13" t="s">
        <v>27</v>
      </c>
      <c r="E38" s="17">
        <v>1700000</v>
      </c>
      <c r="F38" s="17">
        <v>2500000</v>
      </c>
      <c r="G38" s="17">
        <v>1431776</v>
      </c>
      <c r="H38" s="17">
        <v>1431776</v>
      </c>
      <c r="I38" s="18">
        <v>0</v>
      </c>
      <c r="J38" s="18">
        <v>0</v>
      </c>
      <c r="K38" s="18"/>
    </row>
    <row r="39" spans="1:11" ht="23.25" x14ac:dyDescent="0.25">
      <c r="A39" s="8">
        <v>34</v>
      </c>
      <c r="B39" s="8"/>
      <c r="C39" s="8">
        <v>11</v>
      </c>
      <c r="D39" s="13" t="s">
        <v>37</v>
      </c>
      <c r="E39" s="15">
        <f t="shared" ref="E39:H39" si="14">E40</f>
        <v>2000000</v>
      </c>
      <c r="F39" s="15">
        <f t="shared" si="14"/>
        <v>2500000</v>
      </c>
      <c r="G39" s="15">
        <f t="shared" si="14"/>
        <v>1396762</v>
      </c>
      <c r="H39" s="15">
        <f t="shared" si="14"/>
        <v>1396762</v>
      </c>
      <c r="I39" s="18">
        <v>0</v>
      </c>
      <c r="J39" s="18">
        <v>0</v>
      </c>
      <c r="K39" s="18"/>
    </row>
    <row r="40" spans="1:11" ht="23.25" x14ac:dyDescent="0.25">
      <c r="A40" s="8">
        <v>35</v>
      </c>
      <c r="B40" s="8"/>
      <c r="C40" s="8"/>
      <c r="D40" s="13" t="s">
        <v>38</v>
      </c>
      <c r="E40" s="18">
        <v>2000000</v>
      </c>
      <c r="F40" s="18">
        <v>2500000</v>
      </c>
      <c r="G40" s="18">
        <v>1396762</v>
      </c>
      <c r="H40" s="18">
        <v>1396762</v>
      </c>
      <c r="I40" s="18">
        <v>0</v>
      </c>
      <c r="J40" s="18">
        <v>0</v>
      </c>
      <c r="K40" s="18"/>
    </row>
    <row r="41" spans="1:11" ht="34.5" x14ac:dyDescent="0.25">
      <c r="A41" s="8">
        <v>36</v>
      </c>
      <c r="B41" s="8">
        <v>2</v>
      </c>
      <c r="C41" s="8"/>
      <c r="D41" s="21" t="s">
        <v>39</v>
      </c>
      <c r="E41" s="15">
        <v>2609163</v>
      </c>
      <c r="F41" s="15">
        <v>1346700</v>
      </c>
      <c r="G41" s="15">
        <v>1340100</v>
      </c>
      <c r="H41" s="15">
        <v>1340100</v>
      </c>
      <c r="I41" s="15">
        <v>0</v>
      </c>
      <c r="J41" s="15">
        <v>0</v>
      </c>
      <c r="K41" s="15"/>
    </row>
    <row r="42" spans="1:11" ht="34.5" x14ac:dyDescent="0.25">
      <c r="A42" s="8">
        <v>37</v>
      </c>
      <c r="B42" s="8">
        <v>3</v>
      </c>
      <c r="C42" s="8"/>
      <c r="D42" s="22" t="s">
        <v>40</v>
      </c>
      <c r="E42" s="15">
        <v>3607400</v>
      </c>
      <c r="F42" s="15">
        <v>2396512</v>
      </c>
      <c r="G42" s="15">
        <v>2396512</v>
      </c>
      <c r="H42" s="15">
        <v>2396512</v>
      </c>
      <c r="I42" s="15">
        <v>0</v>
      </c>
      <c r="J42" s="15">
        <v>0</v>
      </c>
      <c r="K42" s="15"/>
    </row>
    <row r="43" spans="1:11" ht="23.25" x14ac:dyDescent="0.25">
      <c r="A43" s="8">
        <v>38</v>
      </c>
      <c r="B43" s="8">
        <v>4</v>
      </c>
      <c r="C43" s="8"/>
      <c r="D43" s="22" t="s">
        <v>41</v>
      </c>
      <c r="E43" s="15">
        <f>E44+E45</f>
        <v>25000000</v>
      </c>
      <c r="F43" s="15">
        <f>F44+F45+F46</f>
        <v>10275742</v>
      </c>
      <c r="G43" s="15">
        <f>G46+G45+G44</f>
        <v>10275742</v>
      </c>
      <c r="H43" s="15">
        <f>H46+H45+H44</f>
        <v>10275742</v>
      </c>
      <c r="I43" s="15">
        <v>0</v>
      </c>
      <c r="J43" s="15">
        <v>0</v>
      </c>
      <c r="K43" s="15"/>
    </row>
    <row r="44" spans="1:11" ht="23.25" x14ac:dyDescent="0.25">
      <c r="A44" s="8">
        <v>39</v>
      </c>
      <c r="B44" s="8"/>
      <c r="C44" s="8">
        <v>1</v>
      </c>
      <c r="D44" s="19" t="s">
        <v>42</v>
      </c>
      <c r="E44" s="18">
        <v>10000000</v>
      </c>
      <c r="F44" s="18">
        <v>2090706</v>
      </c>
      <c r="G44" s="18">
        <v>2090706</v>
      </c>
      <c r="H44" s="18">
        <v>2090706</v>
      </c>
      <c r="I44" s="18">
        <v>0</v>
      </c>
      <c r="J44" s="18">
        <v>0</v>
      </c>
      <c r="K44" s="18"/>
    </row>
    <row r="45" spans="1:11" x14ac:dyDescent="0.25">
      <c r="A45" s="8">
        <v>40</v>
      </c>
      <c r="B45" s="8"/>
      <c r="C45" s="8">
        <v>2</v>
      </c>
      <c r="D45" s="19" t="s">
        <v>43</v>
      </c>
      <c r="E45" s="18">
        <v>15000000</v>
      </c>
      <c r="F45" s="18">
        <v>3040235</v>
      </c>
      <c r="G45" s="18">
        <v>3040235</v>
      </c>
      <c r="H45" s="18">
        <v>3040235</v>
      </c>
      <c r="I45" s="18">
        <v>0</v>
      </c>
      <c r="J45" s="18">
        <v>0</v>
      </c>
      <c r="K45" s="18"/>
    </row>
    <row r="46" spans="1:11" ht="34.5" x14ac:dyDescent="0.25">
      <c r="A46" s="8">
        <v>41</v>
      </c>
      <c r="B46" s="8"/>
      <c r="C46" s="8">
        <v>3</v>
      </c>
      <c r="D46" s="19" t="s">
        <v>44</v>
      </c>
      <c r="E46" s="18">
        <v>0</v>
      </c>
      <c r="F46" s="18">
        <v>5144801</v>
      </c>
      <c r="G46" s="18">
        <v>5144801</v>
      </c>
      <c r="H46" s="18">
        <v>5144801</v>
      </c>
      <c r="I46" s="18">
        <v>0</v>
      </c>
      <c r="J46" s="18">
        <v>0</v>
      </c>
      <c r="K46" s="18"/>
    </row>
    <row r="47" spans="1:11" x14ac:dyDescent="0.25">
      <c r="A47" s="8">
        <v>42</v>
      </c>
      <c r="B47" s="8">
        <v>5</v>
      </c>
      <c r="C47" s="8"/>
      <c r="D47" s="22" t="s">
        <v>45</v>
      </c>
      <c r="E47" s="15">
        <v>7230405</v>
      </c>
      <c r="F47" s="15">
        <v>52307286</v>
      </c>
      <c r="G47" s="15">
        <v>0</v>
      </c>
      <c r="H47" s="15">
        <v>0</v>
      </c>
      <c r="I47" s="15">
        <v>0</v>
      </c>
      <c r="J47" s="15">
        <v>0</v>
      </c>
      <c r="K47" s="15"/>
    </row>
    <row r="48" spans="1:11" ht="34.5" x14ac:dyDescent="0.25">
      <c r="A48" s="8">
        <v>43</v>
      </c>
      <c r="B48" s="8">
        <v>6</v>
      </c>
      <c r="C48" s="8"/>
      <c r="D48" s="22" t="s">
        <v>46</v>
      </c>
      <c r="E48" s="15">
        <v>725023</v>
      </c>
      <c r="F48" s="15">
        <v>901251</v>
      </c>
      <c r="G48" s="15">
        <v>897966</v>
      </c>
      <c r="H48" s="15">
        <v>897966</v>
      </c>
      <c r="I48" s="15">
        <v>0</v>
      </c>
      <c r="J48" s="15">
        <v>0</v>
      </c>
      <c r="K48" s="15"/>
    </row>
    <row r="49" spans="1:11" ht="23.25" x14ac:dyDescent="0.25">
      <c r="A49" s="8">
        <v>44</v>
      </c>
      <c r="B49" s="23"/>
      <c r="C49" s="24"/>
      <c r="D49" s="22" t="s">
        <v>47</v>
      </c>
      <c r="E49" s="15">
        <f>E6+E41+E42+E43+E47+E48</f>
        <v>60778028</v>
      </c>
      <c r="F49" s="15">
        <f t="shared" ref="F49" si="15">F6+F41+F42+F43+F47+F48</f>
        <v>92376156</v>
      </c>
      <c r="G49" s="15">
        <f>G6+G41+G42+G43+G47+G48</f>
        <v>40057479</v>
      </c>
      <c r="H49" s="15">
        <f>H6+H41+H42+H43+H47+H48</f>
        <v>40057479</v>
      </c>
      <c r="I49" s="15">
        <v>0</v>
      </c>
      <c r="J49" s="15">
        <v>0</v>
      </c>
      <c r="K49" s="15"/>
    </row>
    <row r="50" spans="1:11" x14ac:dyDescent="0.25">
      <c r="A50" s="8">
        <v>45</v>
      </c>
      <c r="B50" s="23"/>
      <c r="C50" s="24"/>
      <c r="D50" s="19"/>
      <c r="E50" s="18"/>
      <c r="F50" s="18"/>
      <c r="G50" s="18"/>
      <c r="H50" s="18"/>
      <c r="I50" s="18"/>
      <c r="J50" s="18"/>
      <c r="K50" s="18"/>
    </row>
    <row r="51" spans="1:11" ht="24.75" x14ac:dyDescent="0.25">
      <c r="A51" s="8">
        <v>46</v>
      </c>
      <c r="B51" s="25" t="s">
        <v>48</v>
      </c>
      <c r="C51" s="26"/>
      <c r="D51" s="16" t="s">
        <v>25</v>
      </c>
      <c r="E51" s="18">
        <f>E8+E12+E16+E20+E30+E34</f>
        <v>8175348</v>
      </c>
      <c r="F51" s="18">
        <f>F8+F12+F16+F20+F30+F34</f>
        <v>8537407</v>
      </c>
      <c r="G51" s="18">
        <f>G8+G12+G16+G20+G30+G34</f>
        <v>8537407</v>
      </c>
      <c r="H51" s="18">
        <f>H8+H12+H16+H20+H30+H34</f>
        <v>8537407</v>
      </c>
      <c r="I51" s="18">
        <v>0</v>
      </c>
      <c r="J51" s="18">
        <v>0</v>
      </c>
      <c r="K51" s="18"/>
    </row>
    <row r="52" spans="1:11" ht="36.75" x14ac:dyDescent="0.25">
      <c r="A52" s="8">
        <v>47</v>
      </c>
      <c r="B52" s="27"/>
      <c r="C52" s="28"/>
      <c r="D52" s="29" t="s">
        <v>26</v>
      </c>
      <c r="E52" s="18">
        <f>E9+E17+E21+E31+E35</f>
        <v>1430689</v>
      </c>
      <c r="F52" s="18">
        <f>F9+F17+F21+F31+F35</f>
        <v>1447891</v>
      </c>
      <c r="G52" s="18">
        <f t="shared" ref="G52:H52" si="16">G9+G13+G17+G31+G35</f>
        <v>1447891</v>
      </c>
      <c r="H52" s="18">
        <f t="shared" si="16"/>
        <v>1447891</v>
      </c>
      <c r="I52" s="18">
        <v>0</v>
      </c>
      <c r="J52" s="18">
        <v>0</v>
      </c>
      <c r="K52" s="18"/>
    </row>
    <row r="53" spans="1:11" x14ac:dyDescent="0.25">
      <c r="A53" s="8">
        <v>48</v>
      </c>
      <c r="B53" s="30"/>
      <c r="C53" s="31"/>
      <c r="D53" s="20" t="s">
        <v>27</v>
      </c>
      <c r="E53" s="18">
        <f>E10+E14+E18+E22+E24+E26+E28+E32+E36+E38+E40</f>
        <v>12000000</v>
      </c>
      <c r="F53" s="18">
        <f>F10+F14+F18+F22+F24+F26+F28+F32+F36+F38+F40</f>
        <v>15163367</v>
      </c>
      <c r="G53" s="18">
        <f>G10+G14+G18+G22+G24+G26+G28+G32+G36+G38+G40</f>
        <v>15161861</v>
      </c>
      <c r="H53" s="18">
        <f>H10+H14+H18+H22+H24+H26+H28+H32+H36+H38+H40</f>
        <v>15161861</v>
      </c>
      <c r="I53" s="18">
        <v>0</v>
      </c>
      <c r="J53" s="18">
        <v>0</v>
      </c>
      <c r="K53" s="18"/>
    </row>
  </sheetData>
  <mergeCells count="3">
    <mergeCell ref="A1:K1"/>
    <mergeCell ref="A3:K3"/>
    <mergeCell ref="B51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2021-05-20T10:56:21Z</dcterms:created>
  <dcterms:modified xsi:type="dcterms:W3CDTF">2021-05-20T10:56:51Z</dcterms:modified>
</cp:coreProperties>
</file>