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7.sz. melléklet" sheetId="1" r:id="rId1"/>
  </sheets>
  <externalReferences>
    <externalReference r:id="rId2"/>
  </externalReferences>
  <definedNames>
    <definedName name="_xlnm.Print_Area" localSheetId="0">'7.sz. melléklet'!$A$1:$H$95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1" l="1"/>
  <c r="G91" i="1"/>
  <c r="H91" i="1" s="1"/>
  <c r="F91" i="1"/>
  <c r="E91" i="1"/>
  <c r="D91" i="1"/>
  <c r="H90" i="1"/>
  <c r="H89" i="1"/>
  <c r="G88" i="1"/>
  <c r="H88" i="1" s="1"/>
  <c r="F88" i="1"/>
  <c r="E88" i="1"/>
  <c r="D88" i="1"/>
  <c r="G85" i="1"/>
  <c r="F85" i="1"/>
  <c r="E85" i="1"/>
  <c r="D85" i="1"/>
  <c r="H83" i="1"/>
  <c r="G82" i="1"/>
  <c r="H82" i="1" s="1"/>
  <c r="F82" i="1"/>
  <c r="E82" i="1"/>
  <c r="D82" i="1"/>
  <c r="H79" i="1"/>
  <c r="H77" i="1"/>
  <c r="H76" i="1"/>
  <c r="H75" i="1"/>
  <c r="H74" i="1"/>
  <c r="H73" i="1"/>
  <c r="G72" i="1"/>
  <c r="H72" i="1" s="1"/>
  <c r="F72" i="1"/>
  <c r="E72" i="1"/>
  <c r="D72" i="1"/>
  <c r="H71" i="1"/>
  <c r="H70" i="1"/>
  <c r="H69" i="1"/>
  <c r="H68" i="1"/>
  <c r="G67" i="1"/>
  <c r="H67" i="1" s="1"/>
  <c r="F67" i="1"/>
  <c r="E67" i="1"/>
  <c r="D67" i="1"/>
  <c r="H66" i="1"/>
  <c r="G65" i="1"/>
  <c r="H65" i="1" s="1"/>
  <c r="F65" i="1"/>
  <c r="E65" i="1"/>
  <c r="D65" i="1"/>
  <c r="G62" i="1"/>
  <c r="F62" i="1"/>
  <c r="E62" i="1"/>
  <c r="D62" i="1"/>
  <c r="H61" i="1"/>
  <c r="H60" i="1"/>
  <c r="G59" i="1"/>
  <c r="H59" i="1" s="1"/>
  <c r="F59" i="1"/>
  <c r="F95" i="1" s="1"/>
  <c r="E59" i="1"/>
  <c r="E95" i="1" s="1"/>
  <c r="D59" i="1"/>
  <c r="D95" i="1" s="1"/>
  <c r="H54" i="1"/>
  <c r="H51" i="1"/>
  <c r="H50" i="1"/>
  <c r="G48" i="1"/>
  <c r="F48" i="1"/>
  <c r="E48" i="1"/>
  <c r="D48" i="1"/>
  <c r="H48" i="1" s="1"/>
  <c r="H47" i="1"/>
  <c r="G46" i="1"/>
  <c r="H46" i="1" s="1"/>
  <c r="F46" i="1"/>
  <c r="E46" i="1"/>
  <c r="D46" i="1"/>
  <c r="G43" i="1"/>
  <c r="F43" i="1"/>
  <c r="E43" i="1"/>
  <c r="D43" i="1"/>
  <c r="H42" i="1"/>
  <c r="H41" i="1"/>
  <c r="H40" i="1"/>
  <c r="H39" i="1"/>
  <c r="H38" i="1"/>
  <c r="G36" i="1"/>
  <c r="F36" i="1"/>
  <c r="E36" i="1"/>
  <c r="D36" i="1"/>
  <c r="H36" i="1" s="1"/>
  <c r="H35" i="1"/>
  <c r="H34" i="1"/>
  <c r="H33" i="1"/>
  <c r="H32" i="1"/>
  <c r="G31" i="1"/>
  <c r="H31" i="1" s="1"/>
  <c r="F31" i="1"/>
  <c r="E31" i="1"/>
  <c r="D31" i="1"/>
  <c r="H30" i="1"/>
  <c r="H29" i="1"/>
  <c r="H28" i="1"/>
  <c r="H27" i="1"/>
  <c r="H26" i="1"/>
  <c r="G25" i="1"/>
  <c r="H25" i="1" s="1"/>
  <c r="F25" i="1"/>
  <c r="E25" i="1"/>
  <c r="D25" i="1"/>
  <c r="H24" i="1"/>
  <c r="H23" i="1"/>
  <c r="H22" i="1"/>
  <c r="H21" i="1"/>
  <c r="F20" i="1"/>
  <c r="E20" i="1"/>
  <c r="D20" i="1"/>
  <c r="H19" i="1"/>
  <c r="H18" i="1"/>
  <c r="H17" i="1"/>
  <c r="H16" i="1"/>
  <c r="G15" i="1"/>
  <c r="H15" i="1" s="1"/>
  <c r="F15" i="1"/>
  <c r="E15" i="1"/>
  <c r="E7" i="1" s="1"/>
  <c r="E52" i="1" s="1"/>
  <c r="D15" i="1"/>
  <c r="H14" i="1"/>
  <c r="H12" i="1"/>
  <c r="H11" i="1"/>
  <c r="H10" i="1"/>
  <c r="H9" i="1"/>
  <c r="G8" i="1"/>
  <c r="H8" i="1" s="1"/>
  <c r="F8" i="1"/>
  <c r="E8" i="1"/>
  <c r="D8" i="1"/>
  <c r="F7" i="1"/>
  <c r="F52" i="1" s="1"/>
  <c r="D7" i="1"/>
  <c r="D52" i="1" s="1"/>
  <c r="H2" i="1"/>
  <c r="G7" i="1" l="1"/>
  <c r="G20" i="1"/>
  <c r="H20" i="1" s="1"/>
  <c r="G95" i="1"/>
  <c r="H95" i="1" s="1"/>
  <c r="G52" i="1" l="1"/>
  <c r="H52" i="1" s="1"/>
  <c r="H7" i="1"/>
</calcChain>
</file>

<file path=xl/sharedStrings.xml><?xml version="1.0" encoding="utf-8"?>
<sst xmlns="http://schemas.openxmlformats.org/spreadsheetml/2006/main" count="267" uniqueCount="231">
  <si>
    <t>7. melléklet</t>
  </si>
  <si>
    <t>Balatonakali Önkormányzat kiadásai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</si>
  <si>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</si>
  <si>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</si>
  <si>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</si>
  <si>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</si>
  <si>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</si>
  <si>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</si>
  <si>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(2016.XII.05)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</si>
  <si>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</si>
  <si>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</si>
  <si>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</si>
  <si>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</si>
  <si>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</si>
  <si>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</si>
  <si>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</si>
  <si>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</si>
  <si>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</si>
  <si>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</si>
  <si>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</si>
  <si>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</si>
  <si>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</si>
  <si>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</si>
  <si>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</si>
  <si>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</si>
  <si>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</si>
  <si>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</si>
  <si>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Céljuttatás, projektprémium</t>
  </si>
  <si>
    <t>K1103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</si>
  <si>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</si>
  <si>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</si>
  <si>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</si>
  <si>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</si>
  <si>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</si>
  <si>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</si>
  <si>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</si>
  <si>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</si>
  <si>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</si>
  <si>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</si>
  <si>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</si>
  <si>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</si>
  <si>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</si>
  <si>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</si>
  <si>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</si>
  <si>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</si>
  <si>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</si>
  <si>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</si>
  <si>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</si>
  <si>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</si>
  <si>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</si>
  <si>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</si>
  <si>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</si>
  <si>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</si>
  <si>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</si>
  <si>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</si>
  <si>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</si>
  <si>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</si>
  <si>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</si>
  <si>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</si>
  <si>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</si>
  <si>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</si>
  <si>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</si>
  <si>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</si>
  <si>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</si>
  <si>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</si>
  <si>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</si>
  <si>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</si>
  <si>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</si>
  <si>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</si>
  <si>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</si>
  <si>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</si>
  <si>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</si>
  <si>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</si>
  <si>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</si>
  <si>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</si>
  <si>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</si>
  <si>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</si>
  <si>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</si>
  <si>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</si>
  <si>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</si>
  <si>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</si>
  <si>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</si>
  <si>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</si>
  <si>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</si>
  <si>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</si>
  <si>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</si>
  <si>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</si>
  <si>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</si>
  <si>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</si>
  <si>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</si>
  <si>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</si>
  <si>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</si>
  <si>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</si>
  <si>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</si>
  <si>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</si>
  <si>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</si>
  <si>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</si>
  <si>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</si>
  <si>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</si>
  <si>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</si>
  <si>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</si>
  <si>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</si>
  <si>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</si>
  <si>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</si>
  <si>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</si>
  <si>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</si>
  <si>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</si>
  <si>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</si>
  <si>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</si>
  <si>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</si>
  <si>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</si>
  <si>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</si>
  <si>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</si>
  <si>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</si>
  <si>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</si>
  <si>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</si>
  <si>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</si>
  <si>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</si>
  <si>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</si>
  <si>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</si>
  <si>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</si>
  <si>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</si>
  <si>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</si>
  <si>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</si>
  <si>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</si>
  <si>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</si>
  <si>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</si>
  <si>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kívülre</t>
  </si>
  <si>
    <t>K88</t>
  </si>
  <si>
    <t>9.</t>
  </si>
  <si>
    <t>Finanszírozási kiadások</t>
  </si>
  <si>
    <t>K91</t>
  </si>
  <si>
    <t>9.1</t>
  </si>
  <si>
    <t>Belföldi értékpapírok kiadásai</t>
  </si>
  <si>
    <t>K912</t>
  </si>
  <si>
    <t>9.2</t>
  </si>
  <si>
    <t>ÁH-n belüli megelőlegezések visszafizetése</t>
  </si>
  <si>
    <t>K914</t>
  </si>
  <si>
    <t>9.3</t>
  </si>
  <si>
    <t xml:space="preserve">Központi, irányító szervi támogatás </t>
  </si>
  <si>
    <t>K915</t>
  </si>
  <si>
    <t>Kiadás összesen</t>
  </si>
  <si>
    <t>7. melléklet folytatása</t>
  </si>
  <si>
    <t>Balatonakali Önkormányzat bevételei</t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</si>
  <si>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</si>
  <si>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</si>
  <si>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</si>
  <si>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</si>
  <si>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</si>
  <si>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</si>
  <si>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</si>
  <si>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</si>
  <si>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</si>
  <si>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</si>
  <si>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</si>
  <si>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Önkormányzatok felhalmozási támogatásai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</si>
  <si>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</si>
  <si>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</si>
  <si>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</si>
  <si>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</si>
  <si>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</si>
  <si>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</si>
  <si>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</si>
  <si>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</si>
  <si>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</si>
  <si>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</si>
  <si>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</si>
  <si>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</si>
  <si>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</si>
  <si>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</si>
  <si>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</si>
  <si>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</si>
  <si>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</si>
  <si>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</si>
  <si>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</si>
  <si>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</si>
  <si>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</si>
  <si>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</si>
  <si>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</si>
  <si>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</si>
  <si>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</si>
  <si>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</si>
  <si>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</si>
  <si>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</si>
  <si>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</si>
  <si>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</si>
  <si>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</si>
  <si>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</si>
  <si>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</si>
  <si>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</si>
  <si>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</si>
  <si>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</si>
  <si>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</si>
  <si>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</si>
  <si>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</si>
  <si>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</si>
  <si>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</si>
  <si>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</si>
  <si>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Biztosító által fizetett kártérítés</t>
  </si>
  <si>
    <t>B410</t>
  </si>
  <si>
    <t>Egyéb működési bevételek</t>
  </si>
  <si>
    <t>B411</t>
  </si>
  <si>
    <t>Felhalmozási bevételek</t>
  </si>
  <si>
    <t xml:space="preserve">B5 </t>
  </si>
  <si>
    <t>Ingatlanok értékesítése</t>
  </si>
  <si>
    <t>B52</t>
  </si>
  <si>
    <t>Egyéb tárgyi eszközök értékesítése</t>
  </si>
  <si>
    <t>B53</t>
  </si>
  <si>
    <t>Működési célú átvett pénzeszközök</t>
  </si>
  <si>
    <t>B6</t>
  </si>
  <si>
    <t>Működési célú visszatérítendő támogatások, kölcsönök</t>
  </si>
  <si>
    <t>B62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</si>
  <si>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</si>
  <si>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</si>
  <si>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</si>
  <si>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</si>
  <si>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</si>
  <si>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B72</t>
  </si>
  <si>
    <t>Egyéb felhalmozási célú átvett pénzeszközök</t>
  </si>
  <si>
    <t>B73</t>
  </si>
  <si>
    <t>Belföldi finanszírozás bevételei</t>
  </si>
  <si>
    <t>B81</t>
  </si>
  <si>
    <t>Belföldi értékpapírok bevételei</t>
  </si>
  <si>
    <t>B812</t>
  </si>
  <si>
    <t>8.2</t>
  </si>
  <si>
    <t>Maradvány igénybevétele</t>
  </si>
  <si>
    <t>B813</t>
  </si>
  <si>
    <t>8.3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</si>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</sst>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3" fontId="0" fillId="0" borderId="0" xfId="0" applyNumberFormat="1"/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3" fontId="3" fillId="0" borderId="12" xfId="0" applyNumberFormat="1" applyFont="1" applyBorder="1" applyAlignment="1">
      <alignment horizontal="right" vertical="center"/>
    </xf>
    <xf numFmtId="9" fontId="3" fillId="0" borderId="10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14" fontId="3" fillId="0" borderId="12" xfId="0" applyNumberFormat="1" applyFont="1" applyBorder="1" applyAlignment="1">
      <alignment vertical="center"/>
    </xf>
    <xf numFmtId="0" fontId="0" fillId="0" borderId="0" xfId="0" applyFont="1"/>
    <xf numFmtId="49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/>
    </xf>
    <xf numFmtId="0" fontId="8" fillId="0" borderId="0" xfId="0" applyFont="1"/>
    <xf numFmtId="49" fontId="6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0" fontId="6" fillId="2" borderId="25" xfId="0" applyFont="1" applyFill="1" applyBorder="1" applyAlignment="1">
      <alignment horizontal="center" vertical="center"/>
    </xf>
    <xf numFmtId="3" fontId="6" fillId="2" borderId="26" xfId="0" applyNumberFormat="1" applyFont="1" applyFill="1" applyBorder="1" applyAlignment="1">
      <alignment horizontal="right" vertical="center"/>
    </xf>
    <xf numFmtId="9" fontId="6" fillId="2" borderId="2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3" fontId="6" fillId="0" borderId="29" xfId="0" applyNumberFormat="1" applyFont="1" applyBorder="1" applyAlignment="1">
      <alignment horizontal="right" vertical="center"/>
    </xf>
    <xf numFmtId="9" fontId="6" fillId="0" borderId="30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vertical="center"/>
    </xf>
    <xf numFmtId="9" fontId="2" fillId="0" borderId="30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3" fontId="2" fillId="0" borderId="33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3" fontId="6" fillId="0" borderId="33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0" fontId="1" fillId="0" borderId="0" xfId="0" applyFont="1"/>
    <xf numFmtId="3" fontId="6" fillId="0" borderId="34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9" fontId="3" fillId="0" borderId="30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center"/>
    </xf>
    <xf numFmtId="9" fontId="6" fillId="0" borderId="36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3" fontId="2" fillId="0" borderId="38" xfId="0" applyNumberFormat="1" applyFont="1" applyBorder="1" applyAlignment="1">
      <alignment horizontal="right" vertical="center"/>
    </xf>
    <xf numFmtId="9" fontId="2" fillId="0" borderId="36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vertical="center" wrapText="1"/>
    </xf>
    <xf numFmtId="3" fontId="2" fillId="0" borderId="4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3" fontId="2" fillId="0" borderId="42" xfId="0" applyNumberFormat="1" applyFont="1" applyBorder="1" applyAlignment="1">
      <alignment horizontal="right" vertical="center"/>
    </xf>
    <xf numFmtId="9" fontId="2" fillId="0" borderId="43" xfId="0" applyNumberFormat="1" applyFont="1" applyBorder="1" applyAlignment="1">
      <alignment horizontal="right" vertical="center"/>
    </xf>
    <xf numFmtId="0" fontId="6" fillId="2" borderId="41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zoomScaleNormal="100" workbookViewId="0"/>
  </sheetViews>
  <sheetFormatPr defaultRowHeight="15" customHeight="1" x14ac:dyDescent="0.25"/>
  <cols>
    <col min="1" max="1" width="5.6640625" style="1" customWidth="1"/>
    <col min="2" max="2" width="35.6640625" style="1" customWidth="1"/>
    <col min="3" max="3" width="5.6640625" style="1" customWidth="1"/>
    <col min="4" max="4" width="9.6640625" style="1" customWidth="1"/>
    <col min="5" max="7" width="9.6640625" customWidth="1"/>
  </cols>
  <sheetData>
    <row r="1" spans="1:10" ht="15" customHeight="1" x14ac:dyDescent="0.25">
      <c r="B1" s="2"/>
      <c r="C1" s="2"/>
      <c r="D1" s="2"/>
      <c r="E1" s="2"/>
      <c r="F1" s="2"/>
      <c r="G1" s="2"/>
      <c r="H1" s="3" t="s">
        <v>0</v>
      </c>
    </row>
    <row r="2" spans="1:10" ht="15" customHeight="1" x14ac:dyDescent="0.25">
      <c r="A2" s="2"/>
      <c r="B2" s="2"/>
      <c r="C2" s="2"/>
      <c r="D2" s="2"/>
      <c r="H2" s="3" t="str">
        <f>'[1]1.sz. melléklet'!G2</f>
        <v>a 3/2017. (IV.04.) önkormányzati rendelethez</v>
      </c>
    </row>
    <row r="3" spans="1:10" ht="15" customHeight="1" x14ac:dyDescent="0.25">
      <c r="A3" s="109" t="s">
        <v>1</v>
      </c>
      <c r="B3" s="109"/>
      <c r="C3" s="109"/>
      <c r="D3" s="109"/>
      <c r="E3" s="109"/>
      <c r="F3" s="109"/>
      <c r="G3" s="109"/>
      <c r="H3" s="109"/>
      <c r="I3" s="4"/>
    </row>
    <row r="4" spans="1:10" ht="12.75" customHeight="1" thickBot="1" x14ac:dyDescent="0.3">
      <c r="A4" s="5"/>
      <c r="B4" s="6"/>
      <c r="C4" s="6"/>
      <c r="D4" s="7"/>
      <c r="E4" s="7"/>
      <c r="F4" s="7"/>
      <c r="G4" s="7"/>
      <c r="H4" s="8" t="s">
        <v>2</v>
      </c>
    </row>
    <row r="5" spans="1:10" ht="36.6" thickTop="1" x14ac:dyDescent="0.25">
      <c r="A5" s="9" t="s">
        <v>3</v>
      </c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2" t="s">
        <v>10</v>
      </c>
    </row>
    <row r="6" spans="1:10" ht="15" customHeight="1" thickBot="1" x14ac:dyDescent="0.3">
      <c r="A6" s="13" t="s">
        <v>11</v>
      </c>
      <c r="B6" s="14" t="s">
        <v>12</v>
      </c>
      <c r="C6" s="15" t="s">
        <v>13</v>
      </c>
      <c r="D6" s="15" t="s">
        <v>14</v>
      </c>
      <c r="E6" s="15" t="s">
        <v>15</v>
      </c>
      <c r="F6" s="16" t="s">
        <v>16</v>
      </c>
      <c r="G6" s="16" t="s">
        <v>17</v>
      </c>
      <c r="H6" s="17" t="s">
        <v>18</v>
      </c>
    </row>
    <row r="7" spans="1:10" ht="15" customHeight="1" thickTop="1" x14ac:dyDescent="0.25">
      <c r="A7" s="18" t="s">
        <v>19</v>
      </c>
      <c r="B7" s="19" t="s">
        <v>20</v>
      </c>
      <c r="C7" s="19" t="s">
        <v>21</v>
      </c>
      <c r="D7" s="20">
        <f>D8+D15</f>
        <v>35374</v>
      </c>
      <c r="E7" s="20">
        <f>E8+E15</f>
        <v>33829</v>
      </c>
      <c r="F7" s="20">
        <f>F8+F15</f>
        <v>33239</v>
      </c>
      <c r="G7" s="20">
        <f>G8+G15</f>
        <v>31722</v>
      </c>
      <c r="H7" s="21">
        <f>G7/D7</f>
        <v>0.89676033244756037</v>
      </c>
      <c r="J7" s="22"/>
    </row>
    <row r="8" spans="1:10" ht="15" customHeight="1" x14ac:dyDescent="0.25">
      <c r="A8" s="23" t="s">
        <v>22</v>
      </c>
      <c r="B8" s="24" t="s">
        <v>23</v>
      </c>
      <c r="C8" s="24" t="s">
        <v>24</v>
      </c>
      <c r="D8" s="25">
        <f>SUM(D9:D14)</f>
        <v>23576</v>
      </c>
      <c r="E8" s="25">
        <f>SUM(E9:E14)</f>
        <v>21943</v>
      </c>
      <c r="F8" s="25">
        <f>SUM(F9:F14)</f>
        <v>22237</v>
      </c>
      <c r="G8" s="25">
        <f>SUM(G9:G14)</f>
        <v>22263</v>
      </c>
      <c r="H8" s="26">
        <f t="shared" ref="H8:H52" si="0">G8/D8</f>
        <v>0.94430777061418392</v>
      </c>
    </row>
    <row r="9" spans="1:10" ht="15" customHeight="1" x14ac:dyDescent="0.25">
      <c r="A9" s="27"/>
      <c r="B9" s="28" t="s">
        <v>25</v>
      </c>
      <c r="C9" s="28" t="s">
        <v>26</v>
      </c>
      <c r="D9" s="29">
        <v>20509</v>
      </c>
      <c r="E9" s="29">
        <v>18674</v>
      </c>
      <c r="F9" s="29">
        <v>19095</v>
      </c>
      <c r="G9" s="29">
        <v>19134</v>
      </c>
      <c r="H9" s="30">
        <f t="shared" si="0"/>
        <v>0.93295626310400315</v>
      </c>
    </row>
    <row r="10" spans="1:10" ht="15" customHeight="1" x14ac:dyDescent="0.25">
      <c r="A10" s="27"/>
      <c r="B10" s="28" t="s">
        <v>27</v>
      </c>
      <c r="C10" s="28" t="s">
        <v>28</v>
      </c>
      <c r="D10" s="29">
        <v>744</v>
      </c>
      <c r="E10" s="29">
        <v>744</v>
      </c>
      <c r="F10" s="29">
        <v>744</v>
      </c>
      <c r="G10" s="29">
        <v>744</v>
      </c>
      <c r="H10" s="30">
        <f t="shared" si="0"/>
        <v>1</v>
      </c>
    </row>
    <row r="11" spans="1:10" ht="15" customHeight="1" x14ac:dyDescent="0.25">
      <c r="A11" s="27"/>
      <c r="B11" s="28" t="s">
        <v>29</v>
      </c>
      <c r="C11" s="28" t="s">
        <v>30</v>
      </c>
      <c r="D11" s="29">
        <v>62</v>
      </c>
      <c r="E11" s="29">
        <v>62</v>
      </c>
      <c r="F11" s="29">
        <v>62</v>
      </c>
      <c r="G11" s="29">
        <v>62</v>
      </c>
      <c r="H11" s="30">
        <f t="shared" si="0"/>
        <v>1</v>
      </c>
    </row>
    <row r="12" spans="1:10" ht="15" customHeight="1" x14ac:dyDescent="0.25">
      <c r="A12" s="27"/>
      <c r="B12" s="28" t="s">
        <v>31</v>
      </c>
      <c r="C12" s="28" t="s">
        <v>32</v>
      </c>
      <c r="D12" s="29">
        <v>1742</v>
      </c>
      <c r="E12" s="29">
        <v>1742</v>
      </c>
      <c r="F12" s="29">
        <v>1597</v>
      </c>
      <c r="G12" s="29">
        <v>1592</v>
      </c>
      <c r="H12" s="30">
        <f t="shared" si="0"/>
        <v>0.91389207807118256</v>
      </c>
    </row>
    <row r="13" spans="1:10" ht="15" customHeight="1" x14ac:dyDescent="0.25">
      <c r="A13" s="27"/>
      <c r="B13" s="28" t="s">
        <v>33</v>
      </c>
      <c r="C13" s="28" t="s">
        <v>34</v>
      </c>
      <c r="D13" s="29">
        <v>0</v>
      </c>
      <c r="E13" s="29">
        <v>45</v>
      </c>
      <c r="F13" s="29">
        <v>45</v>
      </c>
      <c r="G13" s="29">
        <v>37</v>
      </c>
      <c r="H13" s="30"/>
    </row>
    <row r="14" spans="1:10" ht="15" customHeight="1" x14ac:dyDescent="0.25">
      <c r="A14" s="27"/>
      <c r="B14" s="28" t="s">
        <v>35</v>
      </c>
      <c r="C14" s="28" t="s">
        <v>36</v>
      </c>
      <c r="D14" s="29">
        <v>519</v>
      </c>
      <c r="E14" s="29">
        <v>676</v>
      </c>
      <c r="F14" s="29">
        <v>694</v>
      </c>
      <c r="G14" s="29">
        <v>694</v>
      </c>
      <c r="H14" s="30">
        <f t="shared" si="0"/>
        <v>1.3371868978805395</v>
      </c>
    </row>
    <row r="15" spans="1:10" ht="15" customHeight="1" x14ac:dyDescent="0.25">
      <c r="A15" s="23" t="s">
        <v>37</v>
      </c>
      <c r="B15" s="24" t="s">
        <v>38</v>
      </c>
      <c r="C15" s="24" t="s">
        <v>39</v>
      </c>
      <c r="D15" s="25">
        <f>SUM(D16:D18)</f>
        <v>11798</v>
      </c>
      <c r="E15" s="25">
        <f>SUM(E16:E18)</f>
        <v>11886</v>
      </c>
      <c r="F15" s="25">
        <f>SUM(F16:F18)</f>
        <v>11002</v>
      </c>
      <c r="G15" s="25">
        <f>SUM(G16:G18)</f>
        <v>9459</v>
      </c>
      <c r="H15" s="26">
        <f t="shared" si="0"/>
        <v>0.80174605865400916</v>
      </c>
    </row>
    <row r="16" spans="1:10" ht="15" customHeight="1" x14ac:dyDescent="0.25">
      <c r="A16" s="27"/>
      <c r="B16" s="28" t="s">
        <v>40</v>
      </c>
      <c r="C16" s="28" t="s">
        <v>41</v>
      </c>
      <c r="D16" s="29">
        <v>6564</v>
      </c>
      <c r="E16" s="29">
        <v>6564</v>
      </c>
      <c r="F16" s="29">
        <v>6616</v>
      </c>
      <c r="G16" s="29">
        <v>6616</v>
      </c>
      <c r="H16" s="30">
        <f t="shared" si="0"/>
        <v>1.0079219987812309</v>
      </c>
    </row>
    <row r="17" spans="1:8" ht="15" customHeight="1" x14ac:dyDescent="0.25">
      <c r="A17" s="27"/>
      <c r="B17" s="28" t="s">
        <v>42</v>
      </c>
      <c r="C17" s="28" t="s">
        <v>43</v>
      </c>
      <c r="D17" s="29">
        <v>2505</v>
      </c>
      <c r="E17" s="29">
        <v>2593</v>
      </c>
      <c r="F17" s="29">
        <v>2593</v>
      </c>
      <c r="G17" s="29">
        <v>1839</v>
      </c>
      <c r="H17" s="31">
        <f t="shared" si="0"/>
        <v>0.73413173652694608</v>
      </c>
    </row>
    <row r="18" spans="1:8" ht="15" customHeight="1" x14ac:dyDescent="0.25">
      <c r="A18" s="27"/>
      <c r="B18" s="28" t="s">
        <v>44</v>
      </c>
      <c r="C18" s="28" t="s">
        <v>45</v>
      </c>
      <c r="D18" s="29">
        <v>2729</v>
      </c>
      <c r="E18" s="29">
        <v>2729</v>
      </c>
      <c r="F18" s="29">
        <v>1793</v>
      </c>
      <c r="G18" s="29">
        <v>1004</v>
      </c>
      <c r="H18" s="31">
        <f t="shared" si="0"/>
        <v>0.3679003297911323</v>
      </c>
    </row>
    <row r="19" spans="1:8" ht="15" customHeight="1" x14ac:dyDescent="0.25">
      <c r="A19" s="32" t="s">
        <v>46</v>
      </c>
      <c r="B19" s="33" t="s">
        <v>47</v>
      </c>
      <c r="C19" s="33" t="s">
        <v>48</v>
      </c>
      <c r="D19" s="34">
        <v>10717</v>
      </c>
      <c r="E19" s="34">
        <v>10287</v>
      </c>
      <c r="F19" s="34">
        <v>9676</v>
      </c>
      <c r="G19" s="34">
        <v>9181</v>
      </c>
      <c r="H19" s="21">
        <f t="shared" si="0"/>
        <v>0.85667630866847067</v>
      </c>
    </row>
    <row r="20" spans="1:8" ht="15" customHeight="1" x14ac:dyDescent="0.25">
      <c r="A20" s="32" t="s">
        <v>49</v>
      </c>
      <c r="B20" s="33" t="s">
        <v>50</v>
      </c>
      <c r="C20" s="33" t="s">
        <v>51</v>
      </c>
      <c r="D20" s="34">
        <f>SUM(D21:D25)</f>
        <v>101504</v>
      </c>
      <c r="E20" s="34">
        <f>SUM(E21:E25)</f>
        <v>106195</v>
      </c>
      <c r="F20" s="34">
        <f>SUM(F21:F25)</f>
        <v>115543</v>
      </c>
      <c r="G20" s="34">
        <f>SUM(G21:G25)</f>
        <v>115208</v>
      </c>
      <c r="H20" s="21">
        <f t="shared" si="0"/>
        <v>1.1350094577553593</v>
      </c>
    </row>
    <row r="21" spans="1:8" ht="15" customHeight="1" x14ac:dyDescent="0.25">
      <c r="A21" s="23" t="s">
        <v>52</v>
      </c>
      <c r="B21" s="24" t="s">
        <v>53</v>
      </c>
      <c r="C21" s="24" t="s">
        <v>54</v>
      </c>
      <c r="D21" s="25">
        <v>13496</v>
      </c>
      <c r="E21" s="25">
        <v>13496</v>
      </c>
      <c r="F21" s="25">
        <v>13559</v>
      </c>
      <c r="G21" s="25">
        <v>13296</v>
      </c>
      <c r="H21" s="26">
        <f t="shared" si="0"/>
        <v>0.98518079430942507</v>
      </c>
    </row>
    <row r="22" spans="1:8" ht="15" customHeight="1" x14ac:dyDescent="0.25">
      <c r="A22" s="23" t="s">
        <v>55</v>
      </c>
      <c r="B22" s="24" t="s">
        <v>56</v>
      </c>
      <c r="C22" s="24" t="s">
        <v>57</v>
      </c>
      <c r="D22" s="25">
        <v>2065</v>
      </c>
      <c r="E22" s="25">
        <v>2065</v>
      </c>
      <c r="F22" s="25">
        <v>2065</v>
      </c>
      <c r="G22" s="25">
        <v>2917</v>
      </c>
      <c r="H22" s="26">
        <f t="shared" si="0"/>
        <v>1.412590799031477</v>
      </c>
    </row>
    <row r="23" spans="1:8" ht="15" customHeight="1" x14ac:dyDescent="0.25">
      <c r="A23" s="23" t="s">
        <v>58</v>
      </c>
      <c r="B23" s="24" t="s">
        <v>59</v>
      </c>
      <c r="C23" s="24" t="s">
        <v>60</v>
      </c>
      <c r="D23" s="25">
        <v>59766</v>
      </c>
      <c r="E23" s="25">
        <v>63994</v>
      </c>
      <c r="F23" s="25">
        <v>68501</v>
      </c>
      <c r="G23" s="25">
        <v>67566</v>
      </c>
      <c r="H23" s="26">
        <f t="shared" si="0"/>
        <v>1.1305089850416625</v>
      </c>
    </row>
    <row r="24" spans="1:8" ht="15" customHeight="1" x14ac:dyDescent="0.25">
      <c r="A24" s="23" t="s">
        <v>61</v>
      </c>
      <c r="B24" s="24" t="s">
        <v>62</v>
      </c>
      <c r="C24" s="24" t="s">
        <v>63</v>
      </c>
      <c r="D24" s="25">
        <v>315</v>
      </c>
      <c r="E24" s="25">
        <v>315</v>
      </c>
      <c r="F24" s="25">
        <v>315</v>
      </c>
      <c r="G24" s="25">
        <v>315</v>
      </c>
      <c r="H24" s="26">
        <f t="shared" si="0"/>
        <v>1</v>
      </c>
    </row>
    <row r="25" spans="1:8" ht="15" customHeight="1" x14ac:dyDescent="0.25">
      <c r="A25" s="23" t="s">
        <v>64</v>
      </c>
      <c r="B25" s="24" t="s">
        <v>65</v>
      </c>
      <c r="C25" s="24" t="s">
        <v>66</v>
      </c>
      <c r="D25" s="25">
        <f>SUM(D26:D29)</f>
        <v>25862</v>
      </c>
      <c r="E25" s="25">
        <f>SUM(E26:E29)</f>
        <v>26325</v>
      </c>
      <c r="F25" s="25">
        <f>SUM(F26:F29)</f>
        <v>31103</v>
      </c>
      <c r="G25" s="25">
        <f>SUM(G26:G29)</f>
        <v>31114</v>
      </c>
      <c r="H25" s="26">
        <f t="shared" si="0"/>
        <v>1.2030778748743329</v>
      </c>
    </row>
    <row r="26" spans="1:8" ht="15" customHeight="1" x14ac:dyDescent="0.25">
      <c r="A26" s="27"/>
      <c r="B26" s="28" t="s">
        <v>67</v>
      </c>
      <c r="C26" s="28" t="s">
        <v>68</v>
      </c>
      <c r="D26" s="29">
        <v>16732</v>
      </c>
      <c r="E26" s="29">
        <v>17195</v>
      </c>
      <c r="F26" s="29">
        <v>18114</v>
      </c>
      <c r="G26" s="29">
        <v>17959</v>
      </c>
      <c r="H26" s="30">
        <f t="shared" si="0"/>
        <v>1.0733325364570883</v>
      </c>
    </row>
    <row r="27" spans="1:8" ht="15" customHeight="1" x14ac:dyDescent="0.25">
      <c r="A27" s="27"/>
      <c r="B27" s="35" t="s">
        <v>69</v>
      </c>
      <c r="C27" s="28" t="s">
        <v>70</v>
      </c>
      <c r="D27" s="29">
        <v>8620</v>
      </c>
      <c r="E27" s="29">
        <v>8620</v>
      </c>
      <c r="F27" s="29">
        <v>12479</v>
      </c>
      <c r="G27" s="29">
        <v>12479</v>
      </c>
      <c r="H27" s="30">
        <f t="shared" si="0"/>
        <v>1.4476798143851508</v>
      </c>
    </row>
    <row r="28" spans="1:8" ht="15" customHeight="1" x14ac:dyDescent="0.25">
      <c r="A28" s="27"/>
      <c r="B28" s="35" t="s">
        <v>71</v>
      </c>
      <c r="C28" s="28" t="s">
        <v>72</v>
      </c>
      <c r="D28" s="29">
        <v>30</v>
      </c>
      <c r="E28" s="29">
        <v>30</v>
      </c>
      <c r="F28" s="29">
        <v>30</v>
      </c>
      <c r="G28" s="29">
        <v>30</v>
      </c>
      <c r="H28" s="30">
        <f t="shared" si="0"/>
        <v>1</v>
      </c>
    </row>
    <row r="29" spans="1:8" ht="15" customHeight="1" x14ac:dyDescent="0.25">
      <c r="A29" s="27"/>
      <c r="B29" s="35" t="s">
        <v>73</v>
      </c>
      <c r="C29" s="28" t="s">
        <v>74</v>
      </c>
      <c r="D29" s="29">
        <v>480</v>
      </c>
      <c r="E29" s="29">
        <v>480</v>
      </c>
      <c r="F29" s="29">
        <v>480</v>
      </c>
      <c r="G29" s="29">
        <v>646</v>
      </c>
      <c r="H29" s="30">
        <f t="shared" si="0"/>
        <v>1.3458333333333334</v>
      </c>
    </row>
    <row r="30" spans="1:8" ht="15" customHeight="1" x14ac:dyDescent="0.25">
      <c r="A30" s="32" t="s">
        <v>75</v>
      </c>
      <c r="B30" s="33" t="s">
        <v>76</v>
      </c>
      <c r="C30" s="33" t="s">
        <v>77</v>
      </c>
      <c r="D30" s="34">
        <v>3250</v>
      </c>
      <c r="E30" s="34">
        <v>3250</v>
      </c>
      <c r="F30" s="34">
        <v>4350</v>
      </c>
      <c r="G30" s="34">
        <v>4350</v>
      </c>
      <c r="H30" s="21">
        <f t="shared" si="0"/>
        <v>1.3384615384615384</v>
      </c>
    </row>
    <row r="31" spans="1:8" s="36" customFormat="1" ht="15" customHeight="1" x14ac:dyDescent="0.25">
      <c r="A31" s="32" t="s">
        <v>78</v>
      </c>
      <c r="B31" s="33" t="s">
        <v>79</v>
      </c>
      <c r="C31" s="33" t="s">
        <v>80</v>
      </c>
      <c r="D31" s="34">
        <f>SUM(D32:D35)</f>
        <v>103139</v>
      </c>
      <c r="E31" s="34">
        <f>SUM(E32:E35)</f>
        <v>100708</v>
      </c>
      <c r="F31" s="34">
        <f>SUM(F32:F35)</f>
        <v>33332</v>
      </c>
      <c r="G31" s="34">
        <f>SUM(G32:G35)</f>
        <v>52712</v>
      </c>
      <c r="H31" s="21">
        <f t="shared" si="0"/>
        <v>0.51107728405355879</v>
      </c>
    </row>
    <row r="32" spans="1:8" s="36" customFormat="1" ht="15" customHeight="1" x14ac:dyDescent="0.25">
      <c r="A32" s="23" t="s">
        <v>81</v>
      </c>
      <c r="B32" s="24" t="s">
        <v>82</v>
      </c>
      <c r="C32" s="24" t="s">
        <v>83</v>
      </c>
      <c r="D32" s="25">
        <v>420</v>
      </c>
      <c r="E32" s="25">
        <v>1037</v>
      </c>
      <c r="F32" s="25">
        <v>1037</v>
      </c>
      <c r="G32" s="25">
        <v>1037</v>
      </c>
      <c r="H32" s="21">
        <f t="shared" si="0"/>
        <v>2.4690476190476192</v>
      </c>
    </row>
    <row r="33" spans="1:8" s="36" customFormat="1" ht="15" customHeight="1" x14ac:dyDescent="0.25">
      <c r="A33" s="23" t="s">
        <v>84</v>
      </c>
      <c r="B33" s="24" t="s">
        <v>85</v>
      </c>
      <c r="C33" s="24" t="s">
        <v>86</v>
      </c>
      <c r="D33" s="25">
        <v>13116</v>
      </c>
      <c r="E33" s="25">
        <v>12966</v>
      </c>
      <c r="F33" s="25">
        <v>12966</v>
      </c>
      <c r="G33" s="25">
        <v>13817</v>
      </c>
      <c r="H33" s="26">
        <f t="shared" si="0"/>
        <v>1.0534461726136017</v>
      </c>
    </row>
    <row r="34" spans="1:8" s="36" customFormat="1" ht="15" customHeight="1" x14ac:dyDescent="0.25">
      <c r="A34" s="23" t="s">
        <v>87</v>
      </c>
      <c r="B34" s="24" t="s">
        <v>88</v>
      </c>
      <c r="C34" s="24" t="s">
        <v>89</v>
      </c>
      <c r="D34" s="25">
        <v>6444</v>
      </c>
      <c r="E34" s="25">
        <v>6534</v>
      </c>
      <c r="F34" s="25">
        <v>19329</v>
      </c>
      <c r="G34" s="25">
        <v>19470</v>
      </c>
      <c r="H34" s="26">
        <f t="shared" si="0"/>
        <v>3.0214152700186219</v>
      </c>
    </row>
    <row r="35" spans="1:8" s="36" customFormat="1" ht="15" customHeight="1" x14ac:dyDescent="0.25">
      <c r="A35" s="23" t="s">
        <v>90</v>
      </c>
      <c r="B35" s="24" t="s">
        <v>91</v>
      </c>
      <c r="C35" s="24" t="s">
        <v>92</v>
      </c>
      <c r="D35" s="25">
        <v>83159</v>
      </c>
      <c r="E35" s="25">
        <v>80171</v>
      </c>
      <c r="F35" s="25">
        <v>0</v>
      </c>
      <c r="G35" s="25">
        <v>18388</v>
      </c>
      <c r="H35" s="26">
        <f t="shared" si="0"/>
        <v>0.22111858006950541</v>
      </c>
    </row>
    <row r="36" spans="1:8" s="36" customFormat="1" ht="15" customHeight="1" x14ac:dyDescent="0.25">
      <c r="A36" s="32" t="s">
        <v>93</v>
      </c>
      <c r="B36" s="33" t="s">
        <v>94</v>
      </c>
      <c r="C36" s="33" t="s">
        <v>95</v>
      </c>
      <c r="D36" s="34">
        <f>SUM(D37:D42)</f>
        <v>149476</v>
      </c>
      <c r="E36" s="34">
        <f>SUM(E37:E42)</f>
        <v>150822</v>
      </c>
      <c r="F36" s="34">
        <f>SUM(F37:F42)</f>
        <v>134233</v>
      </c>
      <c r="G36" s="34">
        <f>SUM(G37:G42)</f>
        <v>121766</v>
      </c>
      <c r="H36" s="21">
        <f t="shared" si="0"/>
        <v>0.81461906928202521</v>
      </c>
    </row>
    <row r="37" spans="1:8" s="36" customFormat="1" ht="15" customHeight="1" x14ac:dyDescent="0.25">
      <c r="A37" s="37" t="s">
        <v>96</v>
      </c>
      <c r="B37" s="38" t="s">
        <v>97</v>
      </c>
      <c r="C37" s="38" t="s">
        <v>98</v>
      </c>
      <c r="D37" s="39">
        <v>0</v>
      </c>
      <c r="E37" s="39">
        <v>0</v>
      </c>
      <c r="F37" s="39">
        <v>0</v>
      </c>
      <c r="G37" s="39">
        <v>0</v>
      </c>
      <c r="H37" s="26"/>
    </row>
    <row r="38" spans="1:8" s="36" customFormat="1" ht="15" customHeight="1" x14ac:dyDescent="0.25">
      <c r="A38" s="37" t="s">
        <v>99</v>
      </c>
      <c r="B38" s="38" t="s">
        <v>100</v>
      </c>
      <c r="C38" s="38" t="s">
        <v>101</v>
      </c>
      <c r="D38" s="39">
        <v>90759</v>
      </c>
      <c r="E38" s="39">
        <v>91119</v>
      </c>
      <c r="F38" s="39">
        <v>90425</v>
      </c>
      <c r="G38" s="39">
        <v>81040</v>
      </c>
      <c r="H38" s="26">
        <f t="shared" si="0"/>
        <v>0.89291420134642296</v>
      </c>
    </row>
    <row r="39" spans="1:8" s="36" customFormat="1" ht="15" customHeight="1" x14ac:dyDescent="0.25">
      <c r="A39" s="37" t="s">
        <v>102</v>
      </c>
      <c r="B39" s="38" t="s">
        <v>103</v>
      </c>
      <c r="C39" s="38" t="s">
        <v>104</v>
      </c>
      <c r="D39" s="39">
        <v>412</v>
      </c>
      <c r="E39" s="39">
        <v>1232</v>
      </c>
      <c r="F39" s="39">
        <v>1232</v>
      </c>
      <c r="G39" s="39">
        <v>1185</v>
      </c>
      <c r="H39" s="26">
        <f t="shared" si="0"/>
        <v>2.8762135922330097</v>
      </c>
    </row>
    <row r="40" spans="1:8" s="40" customFormat="1" ht="15" customHeight="1" x14ac:dyDescent="0.25">
      <c r="A40" s="37" t="s">
        <v>105</v>
      </c>
      <c r="B40" s="38" t="s">
        <v>106</v>
      </c>
      <c r="C40" s="38" t="s">
        <v>107</v>
      </c>
      <c r="D40" s="39">
        <v>16709</v>
      </c>
      <c r="E40" s="39">
        <v>16589</v>
      </c>
      <c r="F40" s="39">
        <v>16722</v>
      </c>
      <c r="G40" s="39">
        <v>16402</v>
      </c>
      <c r="H40" s="26">
        <f t="shared" si="0"/>
        <v>0.98162666826261291</v>
      </c>
    </row>
    <row r="41" spans="1:8" s="36" customFormat="1" ht="15" customHeight="1" x14ac:dyDescent="0.25">
      <c r="A41" s="37" t="s">
        <v>108</v>
      </c>
      <c r="B41" s="38" t="s">
        <v>109</v>
      </c>
      <c r="C41" s="38" t="s">
        <v>110</v>
      </c>
      <c r="D41" s="39">
        <v>14500</v>
      </c>
      <c r="E41" s="39">
        <v>14500</v>
      </c>
      <c r="F41" s="39">
        <v>0</v>
      </c>
      <c r="G41" s="39">
        <v>0</v>
      </c>
      <c r="H41" s="26">
        <f t="shared" si="0"/>
        <v>0</v>
      </c>
    </row>
    <row r="42" spans="1:8" s="36" customFormat="1" ht="15" customHeight="1" x14ac:dyDescent="0.25">
      <c r="A42" s="37" t="s">
        <v>111</v>
      </c>
      <c r="B42" s="38" t="s">
        <v>112</v>
      </c>
      <c r="C42" s="38" t="s">
        <v>113</v>
      </c>
      <c r="D42" s="39">
        <v>27096</v>
      </c>
      <c r="E42" s="39">
        <v>27382</v>
      </c>
      <c r="F42" s="39">
        <v>25854</v>
      </c>
      <c r="G42" s="39">
        <v>23139</v>
      </c>
      <c r="H42" s="26">
        <f t="shared" si="0"/>
        <v>0.85396368467670503</v>
      </c>
    </row>
    <row r="43" spans="1:8" s="40" customFormat="1" ht="15" customHeight="1" x14ac:dyDescent="0.25">
      <c r="A43" s="41" t="s">
        <v>114</v>
      </c>
      <c r="B43" s="42" t="s">
        <v>115</v>
      </c>
      <c r="C43" s="42" t="s">
        <v>116</v>
      </c>
      <c r="D43" s="43">
        <f>SUM(D44:D45)</f>
        <v>0</v>
      </c>
      <c r="E43" s="43">
        <f>SUM(E44:E45)</f>
        <v>591</v>
      </c>
      <c r="F43" s="43">
        <f>SUM(F44:F45)</f>
        <v>591</v>
      </c>
      <c r="G43" s="43">
        <f>SUM(G44:G45)</f>
        <v>8483</v>
      </c>
      <c r="H43" s="26"/>
    </row>
    <row r="44" spans="1:8" s="36" customFormat="1" ht="15" customHeight="1" x14ac:dyDescent="0.25">
      <c r="A44" s="37" t="s">
        <v>117</v>
      </c>
      <c r="B44" s="38" t="s">
        <v>118</v>
      </c>
      <c r="C44" s="38" t="s">
        <v>119</v>
      </c>
      <c r="D44" s="39">
        <v>0</v>
      </c>
      <c r="E44" s="39">
        <v>465</v>
      </c>
      <c r="F44" s="39">
        <v>465</v>
      </c>
      <c r="G44" s="39">
        <v>6679</v>
      </c>
      <c r="H44" s="26"/>
    </row>
    <row r="45" spans="1:8" s="36" customFormat="1" ht="15" customHeight="1" x14ac:dyDescent="0.25">
      <c r="A45" s="37" t="s">
        <v>120</v>
      </c>
      <c r="B45" s="38" t="s">
        <v>121</v>
      </c>
      <c r="C45" s="38" t="s">
        <v>122</v>
      </c>
      <c r="D45" s="39">
        <v>0</v>
      </c>
      <c r="E45" s="39">
        <v>126</v>
      </c>
      <c r="F45" s="39">
        <v>126</v>
      </c>
      <c r="G45" s="39">
        <v>1804</v>
      </c>
      <c r="H45" s="26"/>
    </row>
    <row r="46" spans="1:8" s="36" customFormat="1" ht="15" customHeight="1" x14ac:dyDescent="0.25">
      <c r="A46" s="44" t="s">
        <v>123</v>
      </c>
      <c r="B46" s="42" t="s">
        <v>124</v>
      </c>
      <c r="C46" s="42" t="s">
        <v>125</v>
      </c>
      <c r="D46" s="43">
        <f>SUM(D47:D47)</f>
        <v>375</v>
      </c>
      <c r="E46" s="43">
        <f>SUM(E47:E47)</f>
        <v>375</v>
      </c>
      <c r="F46" s="43">
        <f>SUM(F47:F47)</f>
        <v>375</v>
      </c>
      <c r="G46" s="43">
        <f>SUM(G47:G47)</f>
        <v>375</v>
      </c>
      <c r="H46" s="21">
        <f t="shared" si="0"/>
        <v>1</v>
      </c>
    </row>
    <row r="47" spans="1:8" s="36" customFormat="1" ht="15" customHeight="1" x14ac:dyDescent="0.25">
      <c r="A47" s="45" t="s">
        <v>126</v>
      </c>
      <c r="B47" s="46" t="s">
        <v>127</v>
      </c>
      <c r="C47" s="46" t="s">
        <v>128</v>
      </c>
      <c r="D47" s="47">
        <v>375</v>
      </c>
      <c r="E47" s="47">
        <v>375</v>
      </c>
      <c r="F47" s="47">
        <v>375</v>
      </c>
      <c r="G47" s="47">
        <v>375</v>
      </c>
      <c r="H47" s="26">
        <f t="shared" si="0"/>
        <v>1</v>
      </c>
    </row>
    <row r="48" spans="1:8" s="36" customFormat="1" ht="15" customHeight="1" x14ac:dyDescent="0.25">
      <c r="A48" s="48" t="s">
        <v>129</v>
      </c>
      <c r="B48" s="49" t="s">
        <v>130</v>
      </c>
      <c r="C48" s="50" t="s">
        <v>131</v>
      </c>
      <c r="D48" s="51">
        <f>SUM(D50:D51)</f>
        <v>21351</v>
      </c>
      <c r="E48" s="51">
        <f>SUM(E49:E51)</f>
        <v>121681</v>
      </c>
      <c r="F48" s="51">
        <f>SUM(F49:F51)</f>
        <v>121681</v>
      </c>
      <c r="G48" s="51">
        <f>SUM(G49:G51)</f>
        <v>121077</v>
      </c>
      <c r="H48" s="21">
        <f t="shared" si="0"/>
        <v>5.6707882534775891</v>
      </c>
    </row>
    <row r="49" spans="1:11" s="36" customFormat="1" ht="15" customHeight="1" x14ac:dyDescent="0.25">
      <c r="A49" s="52" t="s">
        <v>132</v>
      </c>
      <c r="B49" s="53" t="s">
        <v>133</v>
      </c>
      <c r="C49" s="54" t="s">
        <v>134</v>
      </c>
      <c r="D49" s="55">
        <v>0</v>
      </c>
      <c r="E49" s="55">
        <v>100000</v>
      </c>
      <c r="F49" s="55">
        <v>100000</v>
      </c>
      <c r="G49" s="55">
        <v>100000</v>
      </c>
      <c r="H49" s="26"/>
    </row>
    <row r="50" spans="1:11" s="36" customFormat="1" ht="15" customHeight="1" x14ac:dyDescent="0.25">
      <c r="A50" s="52" t="s">
        <v>135</v>
      </c>
      <c r="B50" s="53" t="s">
        <v>136</v>
      </c>
      <c r="C50" s="53" t="s">
        <v>137</v>
      </c>
      <c r="D50" s="56">
        <v>2365</v>
      </c>
      <c r="E50" s="56">
        <v>2695</v>
      </c>
      <c r="F50" s="56">
        <v>2695</v>
      </c>
      <c r="G50" s="56">
        <v>2695</v>
      </c>
      <c r="H50" s="26">
        <f t="shared" si="0"/>
        <v>1.1395348837209303</v>
      </c>
    </row>
    <row r="51" spans="1:11" ht="15" customHeight="1" thickBot="1" x14ac:dyDescent="0.3">
      <c r="A51" s="57" t="s">
        <v>138</v>
      </c>
      <c r="B51" s="58" t="s">
        <v>139</v>
      </c>
      <c r="C51" s="58" t="s">
        <v>140</v>
      </c>
      <c r="D51" s="59">
        <v>18986</v>
      </c>
      <c r="E51" s="59">
        <v>18986</v>
      </c>
      <c r="F51" s="59">
        <v>18986</v>
      </c>
      <c r="G51" s="59">
        <v>18382</v>
      </c>
      <c r="H51" s="26">
        <f t="shared" si="0"/>
        <v>0.96818708522068897</v>
      </c>
    </row>
    <row r="52" spans="1:11" ht="15" customHeight="1" thickTop="1" thickBot="1" x14ac:dyDescent="0.3">
      <c r="A52" s="110" t="s">
        <v>141</v>
      </c>
      <c r="B52" s="110"/>
      <c r="C52" s="60"/>
      <c r="D52" s="61">
        <f>D7+D19+D20+D30+D31+D36+D43+D46+D48</f>
        <v>425186</v>
      </c>
      <c r="E52" s="61">
        <f>E7+E19+E20+E30+E31+E36+E43+E46+E48</f>
        <v>527738</v>
      </c>
      <c r="F52" s="61">
        <f>F7+F19+F20+F30+F31+F36+F43+F46+F48</f>
        <v>453020</v>
      </c>
      <c r="G52" s="61">
        <f>G7+G19+G20+G30+G31+G36+G43+G46+G48</f>
        <v>464874</v>
      </c>
      <c r="H52" s="62">
        <f t="shared" si="0"/>
        <v>1.0933426782631601</v>
      </c>
      <c r="J52" s="22"/>
      <c r="K52" s="22"/>
    </row>
    <row r="53" spans="1:11" ht="15" customHeight="1" thickTop="1" x14ac:dyDescent="0.25">
      <c r="A53" s="63"/>
      <c r="B53" s="63"/>
      <c r="C53" s="63"/>
      <c r="D53" s="63"/>
      <c r="E53" s="64"/>
      <c r="F53" s="64"/>
      <c r="G53" s="64"/>
      <c r="H53" s="3" t="s">
        <v>142</v>
      </c>
    </row>
    <row r="54" spans="1:11" ht="15" customHeight="1" x14ac:dyDescent="0.25">
      <c r="B54" s="7"/>
      <c r="C54" s="7"/>
      <c r="D54" s="7"/>
      <c r="H54" s="3" t="str">
        <f>'[1]1.sz. melléklet'!G2</f>
        <v>a 3/2017. (IV.04.) önkormányzati rendelethez</v>
      </c>
    </row>
    <row r="55" spans="1:11" ht="15" customHeight="1" x14ac:dyDescent="0.25">
      <c r="A55" s="109" t="s">
        <v>143</v>
      </c>
      <c r="B55" s="109"/>
      <c r="C55" s="109"/>
      <c r="D55" s="109"/>
      <c r="E55" s="109"/>
      <c r="F55" s="109"/>
      <c r="G55" s="109"/>
      <c r="H55" s="109"/>
      <c r="I55" s="4"/>
      <c r="J55" s="65"/>
    </row>
    <row r="56" spans="1:11" ht="13.8" thickBot="1" x14ac:dyDescent="0.3">
      <c r="A56" s="63"/>
      <c r="B56" s="66"/>
      <c r="C56" s="66"/>
      <c r="D56" s="7"/>
      <c r="E56" s="7"/>
      <c r="F56" s="7"/>
      <c r="G56" s="7"/>
      <c r="H56" s="67" t="s">
        <v>2</v>
      </c>
    </row>
    <row r="57" spans="1:11" ht="36.6" thickTop="1" x14ac:dyDescent="0.25">
      <c r="A57" s="9" t="s">
        <v>3</v>
      </c>
      <c r="B57" s="10" t="s">
        <v>4</v>
      </c>
      <c r="C57" s="11" t="s">
        <v>5</v>
      </c>
      <c r="D57" s="11" t="s">
        <v>6</v>
      </c>
      <c r="E57" s="11" t="s">
        <v>7</v>
      </c>
      <c r="F57" s="11" t="s">
        <v>144</v>
      </c>
      <c r="G57" s="11" t="s">
        <v>9</v>
      </c>
      <c r="H57" s="12" t="s">
        <v>10</v>
      </c>
    </row>
    <row r="58" spans="1:11" ht="15" customHeight="1" thickBot="1" x14ac:dyDescent="0.3">
      <c r="A58" s="13" t="s">
        <v>11</v>
      </c>
      <c r="B58" s="14" t="s">
        <v>12</v>
      </c>
      <c r="C58" s="15" t="s">
        <v>13</v>
      </c>
      <c r="D58" s="15" t="s">
        <v>14</v>
      </c>
      <c r="E58" s="15" t="s">
        <v>15</v>
      </c>
      <c r="F58" s="16" t="s">
        <v>16</v>
      </c>
      <c r="G58" s="16" t="s">
        <v>17</v>
      </c>
      <c r="H58" s="17" t="s">
        <v>18</v>
      </c>
    </row>
    <row r="59" spans="1:11" ht="15" customHeight="1" thickTop="1" x14ac:dyDescent="0.25">
      <c r="A59" s="18" t="s">
        <v>145</v>
      </c>
      <c r="B59" s="19" t="s">
        <v>146</v>
      </c>
      <c r="C59" s="68" t="s">
        <v>147</v>
      </c>
      <c r="D59" s="69">
        <f>SUM(D60:D61)</f>
        <v>64486</v>
      </c>
      <c r="E59" s="69">
        <f>SUM(E60:E61)</f>
        <v>65575</v>
      </c>
      <c r="F59" s="69">
        <f>SUM(F60:F61)</f>
        <v>79515</v>
      </c>
      <c r="G59" s="69">
        <f>SUM(G60:G61)</f>
        <v>81951</v>
      </c>
      <c r="H59" s="70">
        <f t="shared" ref="H59:H95" si="1">G59/D59</f>
        <v>1.2708339794684118</v>
      </c>
    </row>
    <row r="60" spans="1:11" ht="15" customHeight="1" x14ac:dyDescent="0.25">
      <c r="A60" s="23" t="s">
        <v>22</v>
      </c>
      <c r="B60" s="24" t="s">
        <v>148</v>
      </c>
      <c r="C60" s="71" t="s">
        <v>149</v>
      </c>
      <c r="D60" s="39">
        <v>63752</v>
      </c>
      <c r="E60" s="39">
        <v>64221</v>
      </c>
      <c r="F60" s="39">
        <v>77186</v>
      </c>
      <c r="G60" s="39">
        <v>78438</v>
      </c>
      <c r="H60" s="72">
        <f t="shared" si="1"/>
        <v>1.2303614004266532</v>
      </c>
    </row>
    <row r="61" spans="1:11" ht="15" customHeight="1" x14ac:dyDescent="0.25">
      <c r="A61" s="23" t="s">
        <v>37</v>
      </c>
      <c r="B61" s="24" t="s">
        <v>150</v>
      </c>
      <c r="C61" s="73" t="s">
        <v>151</v>
      </c>
      <c r="D61" s="74">
        <v>734</v>
      </c>
      <c r="E61" s="74">
        <v>1354</v>
      </c>
      <c r="F61" s="74">
        <v>2329</v>
      </c>
      <c r="G61" s="74">
        <v>3513</v>
      </c>
      <c r="H61" s="72">
        <f t="shared" si="1"/>
        <v>4.7861035422343328</v>
      </c>
    </row>
    <row r="62" spans="1:11" ht="15" customHeight="1" x14ac:dyDescent="0.25">
      <c r="A62" s="32" t="s">
        <v>46</v>
      </c>
      <c r="B62" s="75" t="s">
        <v>152</v>
      </c>
      <c r="C62" s="76" t="s">
        <v>153</v>
      </c>
      <c r="D62" s="77">
        <f>SUM(D63:D64)</f>
        <v>0</v>
      </c>
      <c r="E62" s="77">
        <f>SUM(E63:E64)</f>
        <v>0</v>
      </c>
      <c r="F62" s="77">
        <f>SUM(F63:F64)</f>
        <v>0</v>
      </c>
      <c r="G62" s="77">
        <f>SUM(G63:G64)</f>
        <v>0</v>
      </c>
      <c r="H62" s="21"/>
    </row>
    <row r="63" spans="1:11" s="80" customFormat="1" ht="15" customHeight="1" x14ac:dyDescent="0.25">
      <c r="A63" s="23" t="s">
        <v>154</v>
      </c>
      <c r="B63" s="24" t="s">
        <v>155</v>
      </c>
      <c r="C63" s="78" t="s">
        <v>156</v>
      </c>
      <c r="D63" s="79"/>
      <c r="E63" s="79"/>
      <c r="F63" s="79"/>
      <c r="G63" s="79"/>
      <c r="H63" s="72"/>
    </row>
    <row r="64" spans="1:11" ht="15" customHeight="1" x14ac:dyDescent="0.25">
      <c r="A64" s="23" t="s">
        <v>157</v>
      </c>
      <c r="B64" s="24" t="s">
        <v>158</v>
      </c>
      <c r="C64" s="71" t="s">
        <v>159</v>
      </c>
      <c r="D64" s="25"/>
      <c r="E64" s="25"/>
      <c r="F64" s="25"/>
      <c r="G64" s="25"/>
      <c r="H64" s="72"/>
    </row>
    <row r="65" spans="1:8" ht="15" customHeight="1" x14ac:dyDescent="0.25">
      <c r="A65" s="32" t="s">
        <v>49</v>
      </c>
      <c r="B65" s="33" t="s">
        <v>160</v>
      </c>
      <c r="C65" s="75" t="s">
        <v>161</v>
      </c>
      <c r="D65" s="81">
        <f>D66+D67+D71</f>
        <v>77500</v>
      </c>
      <c r="E65" s="81">
        <f>E66+E67+E71</f>
        <v>77500</v>
      </c>
      <c r="F65" s="81">
        <f>F66+F67+F71</f>
        <v>77500</v>
      </c>
      <c r="G65" s="81">
        <f>G66+G67+G71</f>
        <v>77337</v>
      </c>
      <c r="H65" s="70">
        <f t="shared" si="1"/>
        <v>0.99789677419354839</v>
      </c>
    </row>
    <row r="66" spans="1:8" ht="15" customHeight="1" x14ac:dyDescent="0.25">
      <c r="A66" s="23" t="s">
        <v>52</v>
      </c>
      <c r="B66" s="24" t="s">
        <v>162</v>
      </c>
      <c r="C66" s="71" t="s">
        <v>163</v>
      </c>
      <c r="D66" s="25">
        <v>48050</v>
      </c>
      <c r="E66" s="25">
        <v>48050</v>
      </c>
      <c r="F66" s="25">
        <v>48050</v>
      </c>
      <c r="G66" s="25">
        <v>48029</v>
      </c>
      <c r="H66" s="72">
        <f t="shared" si="1"/>
        <v>0.99956295525494276</v>
      </c>
    </row>
    <row r="67" spans="1:8" ht="15" customHeight="1" x14ac:dyDescent="0.25">
      <c r="A67" s="23" t="s">
        <v>55</v>
      </c>
      <c r="B67" s="24" t="s">
        <v>164</v>
      </c>
      <c r="C67" s="71" t="s">
        <v>165</v>
      </c>
      <c r="D67" s="82">
        <f>SUM(D68:D70)</f>
        <v>29150</v>
      </c>
      <c r="E67" s="82">
        <f>SUM(E68:E70)</f>
        <v>29150</v>
      </c>
      <c r="F67" s="82">
        <f>SUM(F68:F70)</f>
        <v>29150</v>
      </c>
      <c r="G67" s="82">
        <f>SUM(G68:G70)</f>
        <v>29150</v>
      </c>
      <c r="H67" s="72">
        <f t="shared" si="1"/>
        <v>1</v>
      </c>
    </row>
    <row r="68" spans="1:8" ht="15" customHeight="1" x14ac:dyDescent="0.25">
      <c r="A68" s="83"/>
      <c r="B68" s="28" t="s">
        <v>166</v>
      </c>
      <c r="C68" s="84" t="s">
        <v>167</v>
      </c>
      <c r="D68" s="29">
        <v>13000</v>
      </c>
      <c r="E68" s="29">
        <v>13000</v>
      </c>
      <c r="F68" s="29">
        <v>13000</v>
      </c>
      <c r="G68" s="29">
        <v>13000</v>
      </c>
      <c r="H68" s="85">
        <f t="shared" si="1"/>
        <v>1</v>
      </c>
    </row>
    <row r="69" spans="1:8" ht="15" customHeight="1" x14ac:dyDescent="0.25">
      <c r="A69" s="83"/>
      <c r="B69" s="28" t="s">
        <v>168</v>
      </c>
      <c r="C69" s="84" t="s">
        <v>169</v>
      </c>
      <c r="D69" s="29">
        <v>1600</v>
      </c>
      <c r="E69" s="29">
        <v>1600</v>
      </c>
      <c r="F69" s="29">
        <v>1600</v>
      </c>
      <c r="G69" s="29">
        <v>1600</v>
      </c>
      <c r="H69" s="85">
        <f t="shared" si="1"/>
        <v>1</v>
      </c>
    </row>
    <row r="70" spans="1:8" ht="15" customHeight="1" x14ac:dyDescent="0.25">
      <c r="A70" s="83"/>
      <c r="B70" s="28" t="s">
        <v>170</v>
      </c>
      <c r="C70" s="84" t="s">
        <v>171</v>
      </c>
      <c r="D70" s="29">
        <v>14550</v>
      </c>
      <c r="E70" s="29">
        <v>14550</v>
      </c>
      <c r="F70" s="29">
        <v>14550</v>
      </c>
      <c r="G70" s="29">
        <v>14550</v>
      </c>
      <c r="H70" s="85">
        <f t="shared" si="1"/>
        <v>1</v>
      </c>
    </row>
    <row r="71" spans="1:8" s="36" customFormat="1" ht="15" customHeight="1" x14ac:dyDescent="0.25">
      <c r="A71" s="23" t="s">
        <v>58</v>
      </c>
      <c r="B71" s="24" t="s">
        <v>172</v>
      </c>
      <c r="C71" s="71" t="s">
        <v>173</v>
      </c>
      <c r="D71" s="25">
        <v>300</v>
      </c>
      <c r="E71" s="25">
        <v>300</v>
      </c>
      <c r="F71" s="25">
        <v>300</v>
      </c>
      <c r="G71" s="25">
        <v>158</v>
      </c>
      <c r="H71" s="72">
        <f t="shared" si="1"/>
        <v>0.52666666666666662</v>
      </c>
    </row>
    <row r="72" spans="1:8" ht="15" customHeight="1" x14ac:dyDescent="0.25">
      <c r="A72" s="32" t="s">
        <v>75</v>
      </c>
      <c r="B72" s="33" t="s">
        <v>174</v>
      </c>
      <c r="C72" s="75" t="s">
        <v>175</v>
      </c>
      <c r="D72" s="81">
        <f>SUM(D73:D81)</f>
        <v>58480</v>
      </c>
      <c r="E72" s="81">
        <f>SUM(E73:E81)</f>
        <v>58566</v>
      </c>
      <c r="F72" s="81">
        <f>SUM(F73:F81)</f>
        <v>69843</v>
      </c>
      <c r="G72" s="81">
        <f>SUM(G73:G81)</f>
        <v>73607</v>
      </c>
      <c r="H72" s="70">
        <f t="shared" si="1"/>
        <v>1.2586696306429548</v>
      </c>
    </row>
    <row r="73" spans="1:8" s="36" customFormat="1" ht="15" customHeight="1" x14ac:dyDescent="0.25">
      <c r="A73" s="23" t="s">
        <v>176</v>
      </c>
      <c r="B73" s="24" t="s">
        <v>177</v>
      </c>
      <c r="C73" s="71" t="s">
        <v>178</v>
      </c>
      <c r="D73" s="25">
        <v>300</v>
      </c>
      <c r="E73" s="25">
        <v>300</v>
      </c>
      <c r="F73" s="25">
        <v>300</v>
      </c>
      <c r="G73" s="25">
        <v>315</v>
      </c>
      <c r="H73" s="72">
        <f t="shared" si="1"/>
        <v>1.05</v>
      </c>
    </row>
    <row r="74" spans="1:8" s="36" customFormat="1" ht="15" customHeight="1" x14ac:dyDescent="0.25">
      <c r="A74" s="23" t="s">
        <v>179</v>
      </c>
      <c r="B74" s="24" t="s">
        <v>180</v>
      </c>
      <c r="C74" s="71" t="s">
        <v>181</v>
      </c>
      <c r="D74" s="25">
        <v>33353</v>
      </c>
      <c r="E74" s="25">
        <v>33353</v>
      </c>
      <c r="F74" s="25">
        <v>40358</v>
      </c>
      <c r="G74" s="25">
        <v>41942</v>
      </c>
      <c r="H74" s="72">
        <f t="shared" si="1"/>
        <v>1.2575180643420383</v>
      </c>
    </row>
    <row r="75" spans="1:8" s="36" customFormat="1" ht="15" customHeight="1" x14ac:dyDescent="0.25">
      <c r="A75" s="23" t="s">
        <v>182</v>
      </c>
      <c r="B75" s="24" t="s">
        <v>183</v>
      </c>
      <c r="C75" s="71" t="s">
        <v>184</v>
      </c>
      <c r="D75" s="25">
        <v>4700</v>
      </c>
      <c r="E75" s="25">
        <v>4700</v>
      </c>
      <c r="F75" s="25">
        <v>4635</v>
      </c>
      <c r="G75" s="25">
        <v>4760</v>
      </c>
      <c r="H75" s="72">
        <f t="shared" si="1"/>
        <v>1.0127659574468084</v>
      </c>
    </row>
    <row r="76" spans="1:8" s="36" customFormat="1" ht="15" customHeight="1" x14ac:dyDescent="0.25">
      <c r="A76" s="23" t="s">
        <v>185</v>
      </c>
      <c r="B76" s="24" t="s">
        <v>186</v>
      </c>
      <c r="C76" s="71" t="s">
        <v>187</v>
      </c>
      <c r="D76" s="25">
        <v>6000</v>
      </c>
      <c r="E76" s="25">
        <v>6000</v>
      </c>
      <c r="F76" s="25">
        <v>7780</v>
      </c>
      <c r="G76" s="25">
        <v>7780</v>
      </c>
      <c r="H76" s="72">
        <f t="shared" si="1"/>
        <v>1.2966666666666666</v>
      </c>
    </row>
    <row r="77" spans="1:8" s="36" customFormat="1" ht="15" customHeight="1" x14ac:dyDescent="0.25">
      <c r="A77" s="23" t="s">
        <v>188</v>
      </c>
      <c r="B77" s="24" t="s">
        <v>189</v>
      </c>
      <c r="C77" s="71" t="s">
        <v>190</v>
      </c>
      <c r="D77" s="25">
        <v>12677</v>
      </c>
      <c r="E77" s="25">
        <v>12677</v>
      </c>
      <c r="F77" s="25">
        <v>14693</v>
      </c>
      <c r="G77" s="25">
        <v>16353</v>
      </c>
      <c r="H77" s="72">
        <f t="shared" si="1"/>
        <v>1.2899739686045595</v>
      </c>
    </row>
    <row r="78" spans="1:8" s="36" customFormat="1" ht="15" customHeight="1" x14ac:dyDescent="0.25">
      <c r="A78" s="23" t="s">
        <v>191</v>
      </c>
      <c r="B78" s="24" t="s">
        <v>192</v>
      </c>
      <c r="C78" s="71" t="s">
        <v>193</v>
      </c>
      <c r="D78" s="25">
        <v>0</v>
      </c>
      <c r="E78" s="25">
        <v>0</v>
      </c>
      <c r="F78" s="25">
        <v>0</v>
      </c>
      <c r="G78" s="25">
        <v>0</v>
      </c>
      <c r="H78" s="72"/>
    </row>
    <row r="79" spans="1:8" s="36" customFormat="1" ht="15" customHeight="1" x14ac:dyDescent="0.25">
      <c r="A79" s="23" t="s">
        <v>194</v>
      </c>
      <c r="B79" s="24" t="s">
        <v>195</v>
      </c>
      <c r="C79" s="71" t="s">
        <v>196</v>
      </c>
      <c r="D79" s="25">
        <v>1450</v>
      </c>
      <c r="E79" s="25">
        <v>1457</v>
      </c>
      <c r="F79" s="25">
        <v>1257</v>
      </c>
      <c r="G79" s="25">
        <v>1257</v>
      </c>
      <c r="H79" s="72">
        <f t="shared" si="1"/>
        <v>0.86689655172413793</v>
      </c>
    </row>
    <row r="80" spans="1:8" s="36" customFormat="1" ht="15" customHeight="1" x14ac:dyDescent="0.25">
      <c r="A80" s="23" t="s">
        <v>197</v>
      </c>
      <c r="B80" s="24" t="s">
        <v>198</v>
      </c>
      <c r="C80" s="71" t="s">
        <v>199</v>
      </c>
      <c r="D80" s="25">
        <v>0</v>
      </c>
      <c r="E80" s="25">
        <v>0</v>
      </c>
      <c r="F80" s="25">
        <v>741</v>
      </c>
      <c r="G80" s="25">
        <v>741</v>
      </c>
      <c r="H80" s="72"/>
    </row>
    <row r="81" spans="1:11" s="36" customFormat="1" ht="15" customHeight="1" x14ac:dyDescent="0.25">
      <c r="A81" s="23" t="s">
        <v>197</v>
      </c>
      <c r="B81" s="24" t="s">
        <v>200</v>
      </c>
      <c r="C81" s="71" t="s">
        <v>201</v>
      </c>
      <c r="D81" s="25">
        <v>0</v>
      </c>
      <c r="E81" s="25">
        <v>79</v>
      </c>
      <c r="F81" s="25">
        <v>79</v>
      </c>
      <c r="G81" s="25">
        <v>459</v>
      </c>
      <c r="H81" s="72"/>
    </row>
    <row r="82" spans="1:11" ht="15" customHeight="1" x14ac:dyDescent="0.25">
      <c r="A82" s="32" t="s">
        <v>78</v>
      </c>
      <c r="B82" s="33" t="s">
        <v>202</v>
      </c>
      <c r="C82" s="75" t="s">
        <v>203</v>
      </c>
      <c r="D82" s="86">
        <f t="shared" ref="D82:G82" si="2">SUM(D83:D84)</f>
        <v>2800</v>
      </c>
      <c r="E82" s="86">
        <f t="shared" si="2"/>
        <v>2800</v>
      </c>
      <c r="F82" s="86">
        <f t="shared" si="2"/>
        <v>2800</v>
      </c>
      <c r="G82" s="86">
        <f t="shared" si="2"/>
        <v>6430</v>
      </c>
      <c r="H82" s="70">
        <f t="shared" si="1"/>
        <v>2.2964285714285713</v>
      </c>
    </row>
    <row r="83" spans="1:11" ht="15" customHeight="1" x14ac:dyDescent="0.25">
      <c r="A83" s="23" t="s">
        <v>81</v>
      </c>
      <c r="B83" s="24" t="s">
        <v>204</v>
      </c>
      <c r="C83" s="71" t="s">
        <v>205</v>
      </c>
      <c r="D83" s="87">
        <v>2800</v>
      </c>
      <c r="E83" s="87">
        <v>2800</v>
      </c>
      <c r="F83" s="87">
        <v>2800</v>
      </c>
      <c r="G83" s="87">
        <v>5800</v>
      </c>
      <c r="H83" s="70">
        <f t="shared" si="1"/>
        <v>2.0714285714285716</v>
      </c>
    </row>
    <row r="84" spans="1:11" ht="15" customHeight="1" x14ac:dyDescent="0.25">
      <c r="A84" s="23" t="s">
        <v>84</v>
      </c>
      <c r="B84" s="24" t="s">
        <v>206</v>
      </c>
      <c r="C84" s="71" t="s">
        <v>207</v>
      </c>
      <c r="D84" s="87"/>
      <c r="E84" s="87"/>
      <c r="F84" s="87"/>
      <c r="G84" s="87">
        <v>630</v>
      </c>
      <c r="H84" s="70"/>
    </row>
    <row r="85" spans="1:11" s="40" customFormat="1" ht="15" customHeight="1" x14ac:dyDescent="0.25">
      <c r="A85" s="32" t="s">
        <v>93</v>
      </c>
      <c r="B85" s="88" t="s">
        <v>208</v>
      </c>
      <c r="C85" s="89" t="s">
        <v>209</v>
      </c>
      <c r="D85" s="81">
        <f>SUM(D86:D87)</f>
        <v>0</v>
      </c>
      <c r="E85" s="81">
        <f>SUM(E86:E87)</f>
        <v>1046</v>
      </c>
      <c r="F85" s="81">
        <f>SUM(F86:F87)</f>
        <v>1111</v>
      </c>
      <c r="G85" s="81">
        <f>SUM(G86:G87)</f>
        <v>1100</v>
      </c>
      <c r="H85" s="70"/>
    </row>
    <row r="86" spans="1:11" ht="24" x14ac:dyDescent="0.25">
      <c r="A86" s="23" t="s">
        <v>96</v>
      </c>
      <c r="B86" s="90" t="s">
        <v>210</v>
      </c>
      <c r="C86" s="91" t="s">
        <v>211</v>
      </c>
      <c r="D86" s="87">
        <v>0</v>
      </c>
      <c r="E86" s="87">
        <v>0</v>
      </c>
      <c r="F86" s="87">
        <v>0</v>
      </c>
      <c r="G86" s="87">
        <v>0</v>
      </c>
      <c r="H86" s="70"/>
    </row>
    <row r="87" spans="1:11" ht="15" customHeight="1" x14ac:dyDescent="0.25">
      <c r="A87" s="23" t="s">
        <v>99</v>
      </c>
      <c r="B87" s="90" t="s">
        <v>212</v>
      </c>
      <c r="C87" s="91" t="s">
        <v>213</v>
      </c>
      <c r="D87" s="25">
        <v>0</v>
      </c>
      <c r="E87" s="25">
        <v>1046</v>
      </c>
      <c r="F87" s="25">
        <v>1111</v>
      </c>
      <c r="G87" s="25">
        <v>1100</v>
      </c>
      <c r="H87" s="72"/>
    </row>
    <row r="88" spans="1:11" ht="15" customHeight="1" x14ac:dyDescent="0.25">
      <c r="A88" s="32" t="s">
        <v>114</v>
      </c>
      <c r="B88" s="88" t="s">
        <v>214</v>
      </c>
      <c r="C88" s="89" t="s">
        <v>215</v>
      </c>
      <c r="D88" s="81">
        <f>SUM(D89:D90)</f>
        <v>3793</v>
      </c>
      <c r="E88" s="81">
        <f>SUM(E89:E90)</f>
        <v>3793</v>
      </c>
      <c r="F88" s="81">
        <f>SUM(F89:F90)</f>
        <v>3793</v>
      </c>
      <c r="G88" s="81">
        <f>SUM(G89:G90)</f>
        <v>3782</v>
      </c>
      <c r="H88" s="70">
        <f t="shared" si="1"/>
        <v>0.99709992090693378</v>
      </c>
    </row>
    <row r="89" spans="1:11" ht="24" x14ac:dyDescent="0.25">
      <c r="A89" s="23" t="s">
        <v>117</v>
      </c>
      <c r="B89" s="90" t="s">
        <v>216</v>
      </c>
      <c r="C89" s="91" t="s">
        <v>217</v>
      </c>
      <c r="D89" s="25">
        <v>3661</v>
      </c>
      <c r="E89" s="25">
        <v>3661</v>
      </c>
      <c r="F89" s="25">
        <v>3661</v>
      </c>
      <c r="G89" s="25">
        <v>3661</v>
      </c>
      <c r="H89" s="72">
        <f t="shared" si="1"/>
        <v>1</v>
      </c>
    </row>
    <row r="90" spans="1:11" ht="15" customHeight="1" x14ac:dyDescent="0.25">
      <c r="A90" s="23" t="s">
        <v>120</v>
      </c>
      <c r="B90" s="90" t="s">
        <v>218</v>
      </c>
      <c r="C90" s="91" t="s">
        <v>219</v>
      </c>
      <c r="D90" s="25">
        <v>132</v>
      </c>
      <c r="E90" s="25">
        <v>132</v>
      </c>
      <c r="F90" s="25">
        <v>132</v>
      </c>
      <c r="G90" s="25">
        <v>121</v>
      </c>
      <c r="H90" s="72">
        <f t="shared" si="1"/>
        <v>0.91666666666666663</v>
      </c>
    </row>
    <row r="91" spans="1:11" ht="15" customHeight="1" x14ac:dyDescent="0.25">
      <c r="A91" s="92" t="s">
        <v>123</v>
      </c>
      <c r="B91" s="93" t="s">
        <v>220</v>
      </c>
      <c r="C91" s="94" t="s">
        <v>221</v>
      </c>
      <c r="D91" s="95">
        <f>SUM(D93:D94)</f>
        <v>218127</v>
      </c>
      <c r="E91" s="95">
        <f>SUM(E92:E94)</f>
        <v>318458</v>
      </c>
      <c r="F91" s="95">
        <f>SUM(F92:F94)</f>
        <v>218458</v>
      </c>
      <c r="G91" s="95">
        <f>SUM(G92:G94)</f>
        <v>220667</v>
      </c>
      <c r="H91" s="96">
        <f t="shared" si="1"/>
        <v>1.0116445923704998</v>
      </c>
    </row>
    <row r="92" spans="1:11" ht="15" customHeight="1" x14ac:dyDescent="0.25">
      <c r="A92" s="23" t="s">
        <v>126</v>
      </c>
      <c r="B92" s="97" t="s">
        <v>222</v>
      </c>
      <c r="C92" s="98" t="s">
        <v>223</v>
      </c>
      <c r="D92" s="99"/>
      <c r="E92" s="99">
        <v>100000</v>
      </c>
      <c r="F92" s="99">
        <v>0</v>
      </c>
      <c r="G92" s="99">
        <v>0</v>
      </c>
      <c r="H92" s="100"/>
    </row>
    <row r="93" spans="1:11" ht="15" customHeight="1" x14ac:dyDescent="0.25">
      <c r="A93" s="23" t="s">
        <v>224</v>
      </c>
      <c r="B93" s="97" t="s">
        <v>225</v>
      </c>
      <c r="C93" s="101" t="s">
        <v>226</v>
      </c>
      <c r="D93" s="102">
        <v>218127</v>
      </c>
      <c r="E93" s="102">
        <v>218127</v>
      </c>
      <c r="F93" s="102">
        <v>218127</v>
      </c>
      <c r="G93" s="102">
        <v>218127</v>
      </c>
      <c r="H93" s="100">
        <f t="shared" si="1"/>
        <v>1</v>
      </c>
    </row>
    <row r="94" spans="1:11" ht="15" customHeight="1" thickBot="1" x14ac:dyDescent="0.3">
      <c r="A94" s="23" t="s">
        <v>227</v>
      </c>
      <c r="B94" s="103" t="s">
        <v>228</v>
      </c>
      <c r="C94" s="104" t="s">
        <v>229</v>
      </c>
      <c r="D94" s="105">
        <v>0</v>
      </c>
      <c r="E94" s="105">
        <v>331</v>
      </c>
      <c r="F94" s="105">
        <v>331</v>
      </c>
      <c r="G94" s="105">
        <v>2540</v>
      </c>
      <c r="H94" s="106"/>
    </row>
    <row r="95" spans="1:11" ht="15" customHeight="1" thickTop="1" thickBot="1" x14ac:dyDescent="0.3">
      <c r="A95" s="110" t="s">
        <v>230</v>
      </c>
      <c r="B95" s="110"/>
      <c r="C95" s="107"/>
      <c r="D95" s="108">
        <f>D59+D62+D65+D72+D85+D88+D91+D82</f>
        <v>425186</v>
      </c>
      <c r="E95" s="108">
        <f>E59+E62+E65+E72+E85+E88+E91+E82</f>
        <v>527738</v>
      </c>
      <c r="F95" s="108">
        <f>F59+F62+F65+F72+F85+F88+F91+F82</f>
        <v>453020</v>
      </c>
      <c r="G95" s="108">
        <f>G59+G62+G65+G72+G85+G88+G91+G82</f>
        <v>464874</v>
      </c>
      <c r="H95" s="62">
        <f t="shared" si="1"/>
        <v>1.0933426782631601</v>
      </c>
      <c r="J95" s="22"/>
      <c r="K95" s="22"/>
    </row>
    <row r="96" spans="1:11" ht="15" customHeight="1" thickTop="1" x14ac:dyDescent="0.25"/>
  </sheetData>
  <sheetProtection selectLockedCells="1" selectUnlockedCells="1"/>
  <mergeCells count="4">
    <mergeCell ref="A3:H3"/>
    <mergeCell ref="A52:B52"/>
    <mergeCell ref="A55:H55"/>
    <mergeCell ref="A95:B95"/>
  </mergeCells>
  <pageMargins left="0.74791666666666667" right="0.74791666666666667" top="0.98402777777777772" bottom="0.98402777777777772" header="0.51180555555555551" footer="0.51180555555555551"/>
  <pageSetup paperSize="9" scale="90" firstPageNumber="0" orientation="portrait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7.sz. melléklet</vt:lpstr>
      <vt:lpstr>'7.sz.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2017-04-04T06:28:53Z</dcterms:created>
  <dcterms:modified xsi:type="dcterms:W3CDTF">2017-04-06T13:15:36Z</dcterms:modified>
</cp:coreProperties>
</file>