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3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I19" i="1"/>
  <c r="L18" i="1"/>
  <c r="F18" i="1"/>
  <c r="J18" i="1" s="1"/>
  <c r="E16" i="1"/>
  <c r="J14" i="1"/>
  <c r="G14" i="1"/>
  <c r="E13" i="1"/>
  <c r="J12" i="1"/>
  <c r="G11" i="1"/>
  <c r="I10" i="1"/>
  <c r="F10" i="1"/>
  <c r="K10" i="1" s="1"/>
  <c r="K19" i="1" s="1"/>
  <c r="G9" i="1"/>
  <c r="I8" i="1"/>
  <c r="E8" i="1"/>
  <c r="E19" i="1" s="1"/>
  <c r="J19" i="1" l="1"/>
  <c r="G8" i="1"/>
  <c r="G19" i="1" s="1"/>
  <c r="G10" i="1"/>
  <c r="F19" i="1"/>
</calcChain>
</file>

<file path=xl/sharedStrings.xml><?xml version="1.0" encoding="utf-8"?>
<sst xmlns="http://schemas.openxmlformats.org/spreadsheetml/2006/main" count="67" uniqueCount="62">
  <si>
    <t>1.</t>
  </si>
  <si>
    <t>2.</t>
  </si>
  <si>
    <t>3.</t>
  </si>
  <si>
    <t>4.</t>
  </si>
  <si>
    <t>5.</t>
  </si>
  <si>
    <t>6.</t>
  </si>
  <si>
    <t>7.</t>
  </si>
  <si>
    <t>8.</t>
  </si>
  <si>
    <t>9.</t>
  </si>
  <si>
    <t>Kiadások</t>
  </si>
  <si>
    <t>EFOP-1.5.2-16-2017-00016</t>
  </si>
  <si>
    <t>KEHOP-2.2.1-15-2015-00005</t>
  </si>
  <si>
    <t>EU-s támogatással megvalósuló projektek bevételeinek- kiadásainak kimutatása</t>
  </si>
  <si>
    <t>Elfogadott pályázatok (aláírt támogatási szerződéssel)/ benyújtott pályázatok</t>
  </si>
  <si>
    <t>Támogatási szerződés /költségvetés módosított előirányzata szerint  Ft</t>
  </si>
  <si>
    <t>Kiadások - Bevételek   Ft (tény adatok alapján)</t>
  </si>
  <si>
    <t>Megvalósítás időtartama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</si>
  <si>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</si>
  <si>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</si>
  <si>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</si>
  <si>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</si>
  <si>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</si>
  <si>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</si>
  <si>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</si>
  <si>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</si>
  <si>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</si>
  <si>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Kezdés</t>
  </si>
  <si>
    <t>Befejezés</t>
  </si>
  <si>
    <t>Projekt pénzügyi zárás dátuma</t>
  </si>
  <si>
    <t>Projekt fenntartási időszak záró időpont</t>
  </si>
  <si>
    <t xml:space="preserve">KEOP-4.10.0/N/14-2014-0107 </t>
  </si>
  <si>
    <t xml:space="preserve">„Felsőörs Község Önkormányzata napelemes beruházása” </t>
  </si>
  <si>
    <t>elfogadott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</si>
  <si>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</si>
  <si>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</si>
  <si>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</si>
  <si>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</si>
  <si>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</si>
  <si>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>TOP-1.4.1-15</t>
  </si>
  <si>
    <t>Bölcsőde építés *</t>
  </si>
  <si>
    <t xml:space="preserve">sikertelen </t>
  </si>
  <si>
    <t>VP-6-7.2.1.-7.4.1.2-16</t>
  </si>
  <si>
    <t>Külterületi helyi közutak fejlesztése önkormányzati utak kezeléséhez, állapotjavításához, karbantartásához szülséges erő -és munkagépek beszerzése pályázati önrész</t>
  </si>
  <si>
    <t>benyújtva</t>
  </si>
  <si>
    <t>Humán közszolgáltatások fejlesztése térségi szemléletben</t>
  </si>
  <si>
    <t>támogatott</t>
  </si>
  <si>
    <t>Bonyhád és agglomerációs térségének szennyvíztisztítása, új szennyvíztelep megvalósítása</t>
  </si>
  <si>
    <t>ÖSSZESEN:</t>
  </si>
  <si>
    <t>2018.évi költségvetés</t>
  </si>
  <si>
    <t>13. melléklet a 4/2018.(II.28.)önkormányzati rendelethez</t>
  </si>
  <si>
    <t>2018.01.01. előtti kiadás</t>
  </si>
  <si>
    <t xml:space="preserve">2018.01.01-től várható </t>
  </si>
  <si>
    <t>2018.01.01. előtti bevétel</t>
  </si>
  <si>
    <t>2018.01.01-től várható</t>
  </si>
  <si>
    <t>KEOP-4.10.0/N/14-2014-0108</t>
  </si>
  <si>
    <t>„Felsőörs Község Önkormányzata napelemes beruházása” önerő Projekt fenntartási jelentés Z-16-104</t>
  </si>
  <si>
    <t>TOP-3.2.1-15.-VE1-2016-00004</t>
  </si>
  <si>
    <t>Energetikai korszerűsítés támogatás</t>
  </si>
  <si>
    <t>Energetikai korszerűsítés pályázat saját forrás</t>
  </si>
  <si>
    <t>TOP-2.1.1-6</t>
  </si>
  <si>
    <t>Fenntartható települési közlekedés fejlesztés "Kerékpárút Alsóörs-Felsőörs"</t>
  </si>
  <si>
    <t>* Elutasítva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</si>
</sst>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7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2" fillId="0" borderId="0" xfId="0" applyFont="1"/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0" fillId="0" borderId="0" xfId="0" applyAlignment="1">
      <alignment horizontal="center" vertical="center"/>
    </xf>
    <xf numFmtId="167" fontId="0" fillId="0" borderId="0" xfId="0" applyNumberFormat="1"/>
    <xf numFmtId="0" fontId="2" fillId="0" borderId="1" xfId="0" applyFont="1" applyBorder="1" applyAlignment="1">
      <alignment horizontal="right"/>
    </xf>
    <xf numFmtId="0" fontId="0" fillId="0" borderId="4" xfId="0" applyBorder="1"/>
    <xf numFmtId="0" fontId="4" fillId="0" borderId="4" xfId="0" applyFont="1" applyBorder="1"/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67" fontId="2" fillId="0" borderId="4" xfId="0" applyNumberFormat="1" applyFont="1" applyFill="1" applyBorder="1" applyAlignment="1">
      <alignment horizontal="center" vertical="center" wrapText="1"/>
    </xf>
    <xf numFmtId="167" fontId="0" fillId="0" borderId="4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 wrapText="1"/>
    </xf>
    <xf numFmtId="10" fontId="0" fillId="0" borderId="4" xfId="0" applyNumberForma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4" xfId="0" applyNumberFormat="1" applyFon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167" fontId="2" fillId="0" borderId="10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0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horizontal="center" vertical="center"/>
    </xf>
    <xf numFmtId="167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10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59">
          <cell r="F59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0">
          <cell r="G30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C15" sqref="C15"/>
    </sheetView>
  </sheetViews>
  <sheetFormatPr defaultRowHeight="15" x14ac:dyDescent="0.25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5">
      <c r="A1" s="65" t="s">
        <v>48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4.25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35.25" customHeight="1" x14ac:dyDescent="0.25">
      <c r="B3" s="6"/>
      <c r="D3" s="7"/>
      <c r="J3" s="8"/>
      <c r="K3" s="8"/>
      <c r="L3" s="8"/>
    </row>
    <row r="4" spans="1:16" ht="15.75" thickBot="1" x14ac:dyDescent="0.3">
      <c r="A4" s="64" t="s">
        <v>13</v>
      </c>
      <c r="B4" s="64"/>
      <c r="C4" s="64"/>
      <c r="D4" s="64"/>
      <c r="E4" s="64"/>
      <c r="H4" s="9" t="s">
        <v>49</v>
      </c>
      <c r="I4" s="9"/>
      <c r="J4" s="9"/>
      <c r="K4" s="9"/>
      <c r="L4" s="9"/>
      <c r="M4" s="9"/>
      <c r="N4" s="9"/>
      <c r="O4" s="9"/>
      <c r="P4" s="9"/>
    </row>
    <row r="5" spans="1:16" ht="16.5" thickBot="1" x14ac:dyDescent="0.3">
      <c r="A5" s="10"/>
      <c r="B5" s="11"/>
      <c r="C5" s="12" t="s">
        <v>14</v>
      </c>
      <c r="D5" s="12"/>
      <c r="E5" s="12"/>
      <c r="F5" s="12"/>
      <c r="G5" s="12"/>
      <c r="H5" s="12"/>
      <c r="I5" s="13" t="s">
        <v>15</v>
      </c>
      <c r="J5" s="14"/>
      <c r="K5" s="14"/>
      <c r="L5" s="14"/>
      <c r="M5" s="2" t="s">
        <v>16</v>
      </c>
      <c r="N5" s="3"/>
      <c r="O5" s="3"/>
      <c r="P5" s="4"/>
    </row>
    <row r="6" spans="1:16" ht="18" customHeight="1" thickBot="1" x14ac:dyDescent="0.3">
      <c r="A6" s="15" t="s">
        <v>17</v>
      </c>
      <c r="B6" s="16" t="s">
        <v>18</v>
      </c>
      <c r="C6" s="17" t="s">
        <v>19</v>
      </c>
      <c r="D6" s="17" t="s">
        <v>20</v>
      </c>
      <c r="E6" s="17" t="s">
        <v>21</v>
      </c>
      <c r="F6" s="18" t="s">
        <v>22</v>
      </c>
      <c r="G6" s="16" t="s">
        <v>23</v>
      </c>
      <c r="H6" s="17" t="s">
        <v>24</v>
      </c>
      <c r="I6" s="19" t="s">
        <v>9</v>
      </c>
      <c r="J6" s="20"/>
      <c r="K6" s="19" t="s">
        <v>25</v>
      </c>
      <c r="L6" s="20"/>
      <c r="M6" s="21" t="s">
        <v>26</v>
      </c>
      <c r="N6" s="18" t="s">
        <v>27</v>
      </c>
      <c r="O6" s="22" t="s">
        <v>28</v>
      </c>
      <c r="P6" s="18" t="s">
        <v>29</v>
      </c>
    </row>
    <row r="7" spans="1:16" ht="18" customHeight="1" thickBot="1" x14ac:dyDescent="0.3">
      <c r="A7" s="15"/>
      <c r="B7" s="16"/>
      <c r="C7" s="17"/>
      <c r="D7" s="17"/>
      <c r="E7" s="17"/>
      <c r="F7" s="23"/>
      <c r="G7" s="16"/>
      <c r="H7" s="17"/>
      <c r="I7" s="24" t="s">
        <v>50</v>
      </c>
      <c r="J7" s="25" t="s">
        <v>51</v>
      </c>
      <c r="K7" s="24" t="s">
        <v>52</v>
      </c>
      <c r="L7" s="25" t="s">
        <v>53</v>
      </c>
      <c r="M7" s="26"/>
      <c r="N7" s="23"/>
      <c r="O7" s="27"/>
      <c r="P7" s="23"/>
    </row>
    <row r="8" spans="1:16" ht="39" thickBot="1" x14ac:dyDescent="0.3">
      <c r="A8" s="66" t="s">
        <v>0</v>
      </c>
      <c r="B8" s="28" t="s">
        <v>30</v>
      </c>
      <c r="C8" s="29" t="s">
        <v>31</v>
      </c>
      <c r="D8" s="30" t="s">
        <v>32</v>
      </c>
      <c r="E8" s="31">
        <f>32010350+454660-81000+G9</f>
        <v>32701510</v>
      </c>
      <c r="F8" s="32">
        <v>22938266</v>
      </c>
      <c r="G8" s="33">
        <f>E8-F8</f>
        <v>9763244</v>
      </c>
      <c r="H8" s="34">
        <v>0.7</v>
      </c>
      <c r="I8" s="35">
        <f>32465010-J8-85000+ 247650</f>
        <v>32627660</v>
      </c>
      <c r="J8" s="36">
        <v>0</v>
      </c>
      <c r="K8" s="36">
        <v>22938266</v>
      </c>
      <c r="L8" s="36">
        <v>0</v>
      </c>
      <c r="M8" s="37"/>
      <c r="N8" s="37"/>
      <c r="O8" s="38"/>
      <c r="P8" s="38"/>
    </row>
    <row r="9" spans="1:16" ht="64.5" thickBot="1" x14ac:dyDescent="0.3">
      <c r="A9" s="67"/>
      <c r="B9" s="28" t="s">
        <v>54</v>
      </c>
      <c r="C9" s="29" t="s">
        <v>55</v>
      </c>
      <c r="D9" s="30" t="s">
        <v>32</v>
      </c>
      <c r="E9" s="31"/>
      <c r="F9" s="32"/>
      <c r="G9" s="33">
        <f>SUM(I9:J9)</f>
        <v>317500</v>
      </c>
      <c r="H9" s="34"/>
      <c r="I9" s="35">
        <v>63500</v>
      </c>
      <c r="J9" s="36">
        <v>254000</v>
      </c>
      <c r="K9" s="35"/>
      <c r="L9" s="36"/>
      <c r="M9" s="37"/>
      <c r="N9" s="37"/>
      <c r="O9" s="38"/>
      <c r="P9" s="38"/>
    </row>
    <row r="10" spans="1:16" ht="30.75" thickBot="1" x14ac:dyDescent="0.3">
      <c r="A10" s="45" t="s">
        <v>1</v>
      </c>
      <c r="B10" s="39" t="s">
        <v>33</v>
      </c>
      <c r="C10" s="30" t="s">
        <v>34</v>
      </c>
      <c r="D10" s="30" t="s">
        <v>32</v>
      </c>
      <c r="E10" s="33">
        <v>154216311</v>
      </c>
      <c r="F10" s="32">
        <f>E10-1051560</f>
        <v>153164751</v>
      </c>
      <c r="G10" s="32">
        <f>E10-F10</f>
        <v>1051560</v>
      </c>
      <c r="H10" s="34">
        <v>1</v>
      </c>
      <c r="I10" s="35">
        <f>E10-J10</f>
        <v>154216311</v>
      </c>
      <c r="J10" s="36">
        <v>0</v>
      </c>
      <c r="K10" s="35">
        <f>F10-L10+292100</f>
        <v>153456851</v>
      </c>
      <c r="L10" s="36">
        <v>0</v>
      </c>
      <c r="M10" s="38"/>
      <c r="N10" s="38"/>
      <c r="O10" s="38"/>
      <c r="P10" s="38"/>
    </row>
    <row r="11" spans="1:16" ht="26.25" thickBot="1" x14ac:dyDescent="0.3">
      <c r="A11" s="45" t="s">
        <v>2</v>
      </c>
      <c r="B11" s="28" t="s">
        <v>35</v>
      </c>
      <c r="C11" s="29" t="s">
        <v>36</v>
      </c>
      <c r="D11" s="40" t="s">
        <v>37</v>
      </c>
      <c r="E11" s="41">
        <v>10427000</v>
      </c>
      <c r="F11" s="35">
        <v>10427000</v>
      </c>
      <c r="G11" s="36">
        <f>E11-F11</f>
        <v>0</v>
      </c>
      <c r="H11" s="42">
        <v>1</v>
      </c>
      <c r="I11" s="35">
        <v>10427000</v>
      </c>
      <c r="J11" s="35">
        <v>0</v>
      </c>
      <c r="K11" s="35">
        <v>10427000</v>
      </c>
      <c r="L11" s="35">
        <v>0</v>
      </c>
      <c r="M11" s="43"/>
      <c r="N11" s="43"/>
      <c r="O11" s="43"/>
      <c r="P11" s="43"/>
    </row>
    <row r="12" spans="1:16" s="1" customFormat="1" ht="13.5" thickBot="1" x14ac:dyDescent="0.25">
      <c r="A12" s="58" t="s">
        <v>3</v>
      </c>
      <c r="B12" s="44" t="s">
        <v>38</v>
      </c>
      <c r="C12" s="40" t="s">
        <v>39</v>
      </c>
      <c r="D12" s="40" t="s">
        <v>40</v>
      </c>
      <c r="E12" s="41"/>
      <c r="F12" s="35"/>
      <c r="G12" s="36">
        <v>100000</v>
      </c>
      <c r="H12" s="42"/>
      <c r="I12" s="35"/>
      <c r="J12" s="35">
        <f>75000+25000</f>
        <v>100000</v>
      </c>
      <c r="K12" s="35"/>
      <c r="L12" s="35"/>
      <c r="M12" s="43"/>
      <c r="N12" s="43"/>
      <c r="O12" s="43"/>
      <c r="P12" s="43"/>
    </row>
    <row r="13" spans="1:16" ht="26.25" thickBot="1" x14ac:dyDescent="0.3">
      <c r="A13" s="68" t="s">
        <v>4</v>
      </c>
      <c r="B13" s="69" t="s">
        <v>56</v>
      </c>
      <c r="C13" s="29" t="s">
        <v>57</v>
      </c>
      <c r="D13" s="30" t="s">
        <v>32</v>
      </c>
      <c r="E13" s="31">
        <f>F13+G14</f>
        <v>45002737</v>
      </c>
      <c r="F13" s="36">
        <v>44052737</v>
      </c>
      <c r="G13" s="36">
        <v>0</v>
      </c>
      <c r="H13" s="47">
        <v>1</v>
      </c>
      <c r="I13" s="36"/>
      <c r="J13" s="36">
        <v>44052737</v>
      </c>
      <c r="K13" s="48"/>
      <c r="L13" s="35">
        <v>44052737</v>
      </c>
      <c r="M13" s="43"/>
      <c r="N13" s="43"/>
      <c r="O13" s="43"/>
      <c r="P13" s="43"/>
    </row>
    <row r="14" spans="1:16" ht="26.25" thickBot="1" x14ac:dyDescent="0.3">
      <c r="A14" s="67"/>
      <c r="B14" s="70"/>
      <c r="C14" s="49" t="s">
        <v>58</v>
      </c>
      <c r="D14" s="50"/>
      <c r="E14" s="31"/>
      <c r="F14" s="51"/>
      <c r="G14" s="52">
        <f>400000+550000</f>
        <v>950000</v>
      </c>
      <c r="H14" s="53"/>
      <c r="I14" s="51">
        <v>250000</v>
      </c>
      <c r="J14" s="51">
        <f>150000+550000</f>
        <v>700000</v>
      </c>
      <c r="K14" s="48"/>
      <c r="L14" s="35"/>
      <c r="M14" s="43"/>
      <c r="N14" s="43"/>
      <c r="O14" s="43"/>
      <c r="P14" s="43"/>
    </row>
    <row r="15" spans="1:16" ht="115.5" thickBot="1" x14ac:dyDescent="0.3">
      <c r="A15" s="54" t="s">
        <v>5</v>
      </c>
      <c r="B15" s="55" t="s">
        <v>41</v>
      </c>
      <c r="C15" s="40" t="s">
        <v>42</v>
      </c>
      <c r="D15" s="40" t="s">
        <v>43</v>
      </c>
      <c r="E15" s="31"/>
      <c r="F15" s="35"/>
      <c r="G15" s="35">
        <v>36666667</v>
      </c>
      <c r="H15" s="42"/>
      <c r="I15" s="56"/>
      <c r="J15" s="36">
        <v>36666667</v>
      </c>
      <c r="K15" s="56"/>
      <c r="L15" s="35"/>
      <c r="M15" s="57"/>
      <c r="N15" s="57"/>
      <c r="O15" s="57"/>
      <c r="P15" s="57"/>
    </row>
    <row r="16" spans="1:16" ht="51.75" thickBot="1" x14ac:dyDescent="0.3">
      <c r="A16" s="58" t="s">
        <v>6</v>
      </c>
      <c r="B16" s="55" t="s">
        <v>59</v>
      </c>
      <c r="C16" s="40" t="s">
        <v>60</v>
      </c>
      <c r="D16" s="40" t="s">
        <v>45</v>
      </c>
      <c r="E16" s="31">
        <f>F16</f>
        <v>334084759</v>
      </c>
      <c r="F16" s="35">
        <v>334084759</v>
      </c>
      <c r="G16" s="35"/>
      <c r="H16" s="42">
        <v>1</v>
      </c>
      <c r="I16" s="56"/>
      <c r="J16" s="36">
        <v>334084759</v>
      </c>
      <c r="K16" s="56"/>
      <c r="L16" s="35">
        <v>334084759</v>
      </c>
      <c r="M16" s="57"/>
      <c r="N16" s="57"/>
      <c r="O16" s="57"/>
      <c r="P16" s="57"/>
    </row>
    <row r="17" spans="1:16" ht="51.75" thickBot="1" x14ac:dyDescent="0.3">
      <c r="A17" s="58" t="s">
        <v>7</v>
      </c>
      <c r="B17" s="46" t="s">
        <v>10</v>
      </c>
      <c r="C17" s="29" t="s">
        <v>44</v>
      </c>
      <c r="D17" s="30" t="s">
        <v>45</v>
      </c>
      <c r="E17" s="31">
        <v>18865000</v>
      </c>
      <c r="F17" s="36">
        <v>18865000</v>
      </c>
      <c r="G17" s="36">
        <v>0</v>
      </c>
      <c r="H17" s="47">
        <v>1</v>
      </c>
      <c r="I17" s="36"/>
      <c r="J17" s="36">
        <v>18865000</v>
      </c>
      <c r="K17" s="48"/>
      <c r="L17" s="35">
        <v>18865000</v>
      </c>
      <c r="M17" s="43"/>
      <c r="N17" s="43"/>
      <c r="O17" s="43"/>
      <c r="P17" s="43"/>
    </row>
    <row r="18" spans="1:16" ht="77.25" thickBot="1" x14ac:dyDescent="0.3">
      <c r="A18" s="54" t="s">
        <v>8</v>
      </c>
      <c r="B18" s="55" t="s">
        <v>11</v>
      </c>
      <c r="C18" s="40" t="s">
        <v>46</v>
      </c>
      <c r="D18" s="40" t="s">
        <v>45</v>
      </c>
      <c r="E18" s="41"/>
      <c r="F18" s="35">
        <f>'[1]7.mell'!F59+'[1]9.mell'!G30</f>
        <v>4817954</v>
      </c>
      <c r="G18" s="36">
        <v>0</v>
      </c>
      <c r="H18" s="42">
        <v>1</v>
      </c>
      <c r="I18" s="56"/>
      <c r="J18" s="36">
        <f>F18</f>
        <v>4817954</v>
      </c>
      <c r="K18" s="36"/>
      <c r="L18" s="36">
        <f>F18</f>
        <v>4817954</v>
      </c>
      <c r="M18" s="43"/>
      <c r="N18" s="43"/>
      <c r="O18" s="43"/>
      <c r="P18" s="43"/>
    </row>
    <row r="19" spans="1:16" ht="15.75" thickBot="1" x14ac:dyDescent="0.3">
      <c r="A19" s="59" t="s">
        <v>47</v>
      </c>
      <c r="B19" s="59"/>
      <c r="C19" s="59"/>
      <c r="D19" s="60"/>
      <c r="E19" s="61">
        <f>SUM(E8:E13)</f>
        <v>242347558</v>
      </c>
      <c r="F19" s="61">
        <f>SUM(F8:F13)</f>
        <v>230582754</v>
      </c>
      <c r="G19" s="61">
        <f>SUM(G8:G13)</f>
        <v>11232304</v>
      </c>
      <c r="H19" s="61"/>
      <c r="I19" s="61">
        <f>SUM(I8:I13)</f>
        <v>197334471</v>
      </c>
      <c r="J19" s="61">
        <f>SUM(J8:J18)</f>
        <v>439541117</v>
      </c>
      <c r="K19" s="61">
        <f>SUM(K8:K13)</f>
        <v>186822117</v>
      </c>
      <c r="L19" s="61">
        <f>SUM(L8:L13)</f>
        <v>44052737</v>
      </c>
      <c r="M19" s="62"/>
      <c r="N19" s="62"/>
      <c r="O19" s="62"/>
      <c r="P19" s="62"/>
    </row>
    <row r="20" spans="1:16" ht="18" customHeight="1" x14ac:dyDescent="0.25">
      <c r="A20" s="1"/>
      <c r="B20" s="1" t="s">
        <v>61</v>
      </c>
      <c r="C20" s="1"/>
      <c r="D20" s="63"/>
      <c r="E20" s="1"/>
      <c r="F20" s="1"/>
      <c r="G20" s="5"/>
      <c r="H20" s="5"/>
      <c r="I20" s="5"/>
      <c r="J20" s="5"/>
      <c r="K20" s="1"/>
      <c r="L20" s="1"/>
      <c r="M20" s="1"/>
      <c r="N20" s="1"/>
      <c r="O20" s="1"/>
      <c r="P20" s="1"/>
    </row>
    <row r="21" spans="1:16" s="1" customFormat="1" ht="18" customHeight="1" x14ac:dyDescent="0.2"/>
    <row r="22" spans="1:16" s="1" customFormat="1" ht="18" customHeight="1" x14ac:dyDescent="0.2"/>
    <row r="23" spans="1:16" s="1" customFormat="1" ht="18" customHeight="1" x14ac:dyDescent="0.2"/>
    <row r="24" spans="1:16" s="1" customFormat="1" ht="18" customHeight="1" x14ac:dyDescent="0.2"/>
    <row r="25" spans="1:16" s="1" customFormat="1" ht="18" customHeight="1" x14ac:dyDescent="0.2"/>
    <row r="26" spans="1:16" ht="18" customHeight="1" x14ac:dyDescent="0.25"/>
    <row r="27" spans="1:16" ht="18" customHeight="1" x14ac:dyDescent="0.25"/>
    <row r="28" spans="1:16" ht="18" customHeight="1" x14ac:dyDescent="0.25"/>
    <row r="29" spans="1:16" ht="18" customHeight="1" x14ac:dyDescent="0.25"/>
    <row r="30" spans="1:16" ht="18" customHeight="1" x14ac:dyDescent="0.25"/>
    <row r="31" spans="1:16" ht="18" customHeight="1" x14ac:dyDescent="0.25"/>
    <row r="32" spans="1:16" ht="18" customHeight="1" x14ac:dyDescent="0.25"/>
    <row r="33" ht="18" customHeight="1" x14ac:dyDescent="0.25"/>
    <row r="34" ht="18" customHeight="1" x14ac:dyDescent="0.25"/>
  </sheetData>
  <mergeCells count="25">
    <mergeCell ref="A8:A9"/>
    <mergeCell ref="A13:A14"/>
    <mergeCell ref="B13:B14"/>
    <mergeCell ref="H4:P4"/>
    <mergeCell ref="C5:H5"/>
    <mergeCell ref="I5:L5"/>
    <mergeCell ref="M5:P5"/>
    <mergeCell ref="I6:J6"/>
    <mergeCell ref="K6:L6"/>
    <mergeCell ref="M6:M7"/>
    <mergeCell ref="N6:N7"/>
    <mergeCell ref="O6:O7"/>
    <mergeCell ref="A19:C19"/>
    <mergeCell ref="P6:P7"/>
    <mergeCell ref="A1:P1"/>
    <mergeCell ref="A2:P2"/>
    <mergeCell ref="A4:E4"/>
    <mergeCell ref="F6:F7"/>
    <mergeCell ref="G6:G7"/>
    <mergeCell ref="H6:H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2018-02-27T13:44:24Z</dcterms:modified>
</cp:coreProperties>
</file>