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11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1" l="1"/>
  <c r="F86" i="1" s="1"/>
  <c r="C86" i="1"/>
  <c r="F85" i="1"/>
  <c r="D85" i="1"/>
  <c r="E83" i="1"/>
  <c r="E84" i="1" s="1"/>
  <c r="D83" i="1"/>
  <c r="F83" i="1" s="1"/>
  <c r="E82" i="1"/>
  <c r="D82" i="1"/>
  <c r="F82" i="1" s="1"/>
  <c r="C82" i="1"/>
  <c r="E81" i="1"/>
  <c r="D81" i="1"/>
  <c r="F81" i="1" s="1"/>
  <c r="C81" i="1"/>
  <c r="E80" i="1"/>
  <c r="D80" i="1"/>
  <c r="F80" i="1" s="1"/>
  <c r="C80" i="1"/>
  <c r="E79" i="1"/>
  <c r="D79" i="1"/>
  <c r="F79" i="1" s="1"/>
  <c r="C79" i="1"/>
  <c r="E78" i="1"/>
  <c r="D78" i="1"/>
  <c r="F78" i="1" s="1"/>
  <c r="F84" i="1" s="1"/>
  <c r="C78" i="1"/>
  <c r="C84" i="1" s="1"/>
  <c r="E76" i="1"/>
  <c r="D76" i="1"/>
  <c r="F76" i="1" s="1"/>
  <c r="C76" i="1"/>
  <c r="E75" i="1"/>
  <c r="D75" i="1"/>
  <c r="F75" i="1" s="1"/>
  <c r="C75" i="1"/>
  <c r="E74" i="1"/>
  <c r="D74" i="1"/>
  <c r="F74" i="1" s="1"/>
  <c r="C74" i="1"/>
  <c r="E73" i="1"/>
  <c r="D73" i="1"/>
  <c r="F73" i="1" s="1"/>
  <c r="C73" i="1"/>
  <c r="E72" i="1"/>
  <c r="D72" i="1"/>
  <c r="F72" i="1" s="1"/>
  <c r="C72" i="1"/>
  <c r="E71" i="1"/>
  <c r="D71" i="1"/>
  <c r="F71" i="1" s="1"/>
  <c r="C71" i="1"/>
  <c r="E70" i="1"/>
  <c r="D70" i="1"/>
  <c r="F70" i="1" s="1"/>
  <c r="C70" i="1"/>
  <c r="E69" i="1"/>
  <c r="D69" i="1"/>
  <c r="F69" i="1" s="1"/>
  <c r="C69" i="1"/>
  <c r="E68" i="1"/>
  <c r="D68" i="1"/>
  <c r="F68" i="1" s="1"/>
  <c r="C68" i="1"/>
  <c r="E67" i="1"/>
  <c r="D67" i="1"/>
  <c r="F67" i="1" s="1"/>
  <c r="C67" i="1"/>
  <c r="E66" i="1"/>
  <c r="D66" i="1"/>
  <c r="F66" i="1" s="1"/>
  <c r="C66" i="1"/>
  <c r="E65" i="1"/>
  <c r="D65" i="1"/>
  <c r="F65" i="1" s="1"/>
  <c r="C65" i="1"/>
  <c r="E64" i="1"/>
  <c r="D64" i="1"/>
  <c r="F64" i="1" s="1"/>
  <c r="C64" i="1"/>
  <c r="C77" i="1" s="1"/>
  <c r="C87" i="1" s="1"/>
  <c r="E63" i="1"/>
  <c r="D63" i="1"/>
  <c r="F63" i="1" s="1"/>
  <c r="F62" i="1"/>
  <c r="E62" i="1"/>
  <c r="D62" i="1"/>
  <c r="C62" i="1"/>
  <c r="F61" i="1"/>
  <c r="E61" i="1"/>
  <c r="D61" i="1"/>
  <c r="C61" i="1"/>
  <c r="F60" i="1"/>
  <c r="E60" i="1"/>
  <c r="D60" i="1"/>
  <c r="C60" i="1"/>
  <c r="F59" i="1"/>
  <c r="E59" i="1"/>
  <c r="E77" i="1" s="1"/>
  <c r="E87" i="1" s="1"/>
  <c r="D59" i="1"/>
  <c r="C59" i="1"/>
  <c r="F53" i="1"/>
  <c r="F52" i="1"/>
  <c r="D52" i="1"/>
  <c r="C52" i="1"/>
  <c r="D51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F50" i="1" s="1"/>
  <c r="E41" i="1"/>
  <c r="E50" i="1" s="1"/>
  <c r="D41" i="1"/>
  <c r="D50" i="1" s="1"/>
  <c r="C41" i="1"/>
  <c r="C50" i="1" s="1"/>
  <c r="C39" i="1"/>
  <c r="C40" i="1" s="1"/>
  <c r="C53" i="1" s="1"/>
  <c r="C38" i="1"/>
  <c r="C37" i="1"/>
  <c r="E36" i="1"/>
  <c r="F36" i="1" s="1"/>
  <c r="D36" i="1"/>
  <c r="C36" i="1"/>
  <c r="E35" i="1"/>
  <c r="F35" i="1" s="1"/>
  <c r="D35" i="1"/>
  <c r="C35" i="1"/>
  <c r="E34" i="1"/>
  <c r="F34" i="1" s="1"/>
  <c r="D34" i="1"/>
  <c r="C34" i="1"/>
  <c r="E33" i="1"/>
  <c r="F33" i="1" s="1"/>
  <c r="D33" i="1"/>
  <c r="C33" i="1"/>
  <c r="E32" i="1"/>
  <c r="F32" i="1" s="1"/>
  <c r="D32" i="1"/>
  <c r="C32" i="1"/>
  <c r="E31" i="1"/>
  <c r="F31" i="1" s="1"/>
  <c r="D31" i="1"/>
  <c r="C31" i="1"/>
  <c r="E30" i="1"/>
  <c r="F30" i="1" s="1"/>
  <c r="D30" i="1"/>
  <c r="C30" i="1"/>
  <c r="E29" i="1"/>
  <c r="F29" i="1" s="1"/>
  <c r="D29" i="1"/>
  <c r="C29" i="1"/>
  <c r="E28" i="1"/>
  <c r="F28" i="1" s="1"/>
  <c r="D28" i="1"/>
  <c r="C28" i="1"/>
  <c r="E27" i="1"/>
  <c r="F27" i="1" s="1"/>
  <c r="D27" i="1"/>
  <c r="C27" i="1"/>
  <c r="E26" i="1"/>
  <c r="F26" i="1" s="1"/>
  <c r="D26" i="1"/>
  <c r="C26" i="1"/>
  <c r="E25" i="1"/>
  <c r="F25" i="1" s="1"/>
  <c r="D25" i="1"/>
  <c r="C25" i="1"/>
  <c r="E24" i="1"/>
  <c r="F24" i="1" s="1"/>
  <c r="D24" i="1"/>
  <c r="C24" i="1"/>
  <c r="E23" i="1"/>
  <c r="F23" i="1" s="1"/>
  <c r="D23" i="1"/>
  <c r="C23" i="1"/>
  <c r="E22" i="1"/>
  <c r="F22" i="1" s="1"/>
  <c r="D22" i="1"/>
  <c r="C22" i="1"/>
  <c r="E21" i="1"/>
  <c r="F21" i="1" s="1"/>
  <c r="D21" i="1"/>
  <c r="C21" i="1"/>
  <c r="E20" i="1"/>
  <c r="F20" i="1" s="1"/>
  <c r="D20" i="1"/>
  <c r="C20" i="1"/>
  <c r="E19" i="1"/>
  <c r="F19" i="1" s="1"/>
  <c r="D19" i="1"/>
  <c r="C19" i="1"/>
  <c r="E18" i="1"/>
  <c r="F18" i="1" s="1"/>
  <c r="D18" i="1"/>
  <c r="C18" i="1"/>
  <c r="E17" i="1"/>
  <c r="F17" i="1" s="1"/>
  <c r="D17" i="1"/>
  <c r="C17" i="1"/>
  <c r="E16" i="1"/>
  <c r="F16" i="1" s="1"/>
  <c r="D16" i="1"/>
  <c r="C16" i="1"/>
  <c r="E15" i="1"/>
  <c r="F15" i="1" s="1"/>
  <c r="D15" i="1"/>
  <c r="C15" i="1"/>
  <c r="E14" i="1"/>
  <c r="F14" i="1" s="1"/>
  <c r="D14" i="1"/>
  <c r="C14" i="1"/>
  <c r="E13" i="1"/>
  <c r="F13" i="1" s="1"/>
  <c r="D13" i="1"/>
  <c r="C13" i="1"/>
  <c r="E12" i="1"/>
  <c r="F12" i="1" s="1"/>
  <c r="D12" i="1"/>
  <c r="C12" i="1"/>
  <c r="E11" i="1"/>
  <c r="F11" i="1" s="1"/>
  <c r="D11" i="1"/>
  <c r="C11" i="1"/>
  <c r="E10" i="1"/>
  <c r="E40" i="1" s="1"/>
  <c r="E53" i="1" s="1"/>
  <c r="D10" i="1"/>
  <c r="D40" i="1" s="1"/>
  <c r="D53" i="1" s="1"/>
  <c r="C10" i="1"/>
  <c r="F77" i="1" l="1"/>
  <c r="F87" i="1" s="1"/>
  <c r="D84" i="1"/>
  <c r="F10" i="1"/>
  <c r="F40" i="1" s="1"/>
  <c r="D77" i="1"/>
  <c r="D87" i="1" s="1"/>
</calcChain>
</file>

<file path=xl/sharedStrings.xml><?xml version="1.0" encoding="utf-8"?>
<sst xmlns="http://schemas.openxmlformats.org/spreadsheetml/2006/main" count="172" uniqueCount="126">
  <si>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</si>
  <si>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</si>
  <si>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</si>
  <si>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</si>
  <si>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</si>
  <si>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</si>
  <si>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</si>
  <si>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</si>
  <si>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</si>
  <si>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</si>
  <si>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</si>
  <si>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</si>
  <si>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</si>
  <si>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</si>
  <si>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 bevételei</t>
  </si>
  <si>
    <t>Elvonások és befizetések</t>
  </si>
  <si>
    <t>Beruházások</t>
  </si>
  <si>
    <t>Felújítások</t>
  </si>
  <si>
    <t>Költségvetési kiadások</t>
  </si>
  <si>
    <t>Belföldi értékpapírok bevételei</t>
  </si>
  <si>
    <t>Dologi kiadások</t>
  </si>
  <si>
    <t>Tartalékok</t>
  </si>
  <si>
    <t>Működési célú átvett pénzeszközök</t>
  </si>
  <si>
    <t>Egyéb közhatalmi bevételek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</si>
  <si>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</si>
  <si>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</si>
  <si>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</si>
  <si>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</si>
  <si>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</si>
  <si>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</si>
  <si>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</si>
  <si>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</si>
  <si>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</si>
  <si>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Egyéb sajátos forrásoldali elszámolások, kötelezettség jellegű sajátos elszámolások</t>
  </si>
  <si>
    <t>20.</t>
  </si>
  <si>
    <t>Egyéb felh.célú támogatások ÁH-n belülre</t>
  </si>
  <si>
    <t>Egyéb felh.célú támogatások ÁH-n kívülre</t>
  </si>
  <si>
    <t>Egyéb sajátos eszközoldali elszámolások, követelés jellegű sajátos elszámolások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</si>
  <si>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</si>
  <si>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</si>
  <si>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</si>
  <si>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</si>
  <si>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</si>
  <si>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</si>
  <si>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</si>
  <si>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</si>
  <si>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</si>
  <si>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</si>
  <si>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</si>
  <si>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</si>
  <si>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</si>
  <si>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</si>
  <si>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</si>
  <si>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</si>
  <si>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</si>
  <si>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</si>
  <si>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</si>
  <si>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</si>
  <si>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</si>
  <si>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</si>
  <si>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</si>
  <si>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</si>
  <si>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Felsőörs község Önkormányzata</t>
  </si>
  <si>
    <t>Sor-szám</t>
  </si>
  <si>
    <t>Finanszírozási kiadások összesen</t>
  </si>
  <si>
    <t>"11. melléklet a  4/2018.(II.28.)önkormányzati rendelethez"</t>
  </si>
  <si>
    <t>Bevétel-Kiadás összesen</t>
  </si>
  <si>
    <t>2018. évi költségvetés (Ft)</t>
  </si>
  <si>
    <t>Bevételi előirányzatok eFt-ban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</si>
  <si>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</si>
  <si>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</si>
  <si>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</si>
  <si>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</si>
  <si>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</si>
  <si>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</si>
  <si>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</si>
  <si>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</si>
  <si>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</si>
  <si>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</si>
  <si>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</si>
  <si>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</si>
  <si>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</si>
  <si>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</si>
  <si>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</si>
  <si>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</si>
  <si>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</si>
  <si>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</si>
  <si>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</si>
  <si>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</si>
  <si>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>Egyébműködési bevételek</t>
  </si>
  <si>
    <t xml:space="preserve">Tárgyi eszk., immaer. javak  értékesítése 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</si>
  <si>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</si>
  <si>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</si>
  <si>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</si>
  <si>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</si>
  <si>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</si>
  <si>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</si>
  <si>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Előző évi pénzmaradvány igénybevétel finanszírozási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</si>
  <si>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</si>
  <si>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</si>
  <si>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</si>
  <si>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</si>
  <si>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</si>
  <si>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</si>
  <si>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</si>
  <si>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</si>
  <si>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</si>
  <si>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</si>
  <si>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</si>
  <si>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</si>
  <si>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</si>
  <si>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</si>
  <si>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</si>
  <si>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</si>
  <si>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</si>
  <si>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</si>
  <si>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</si>
  <si>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</si>
  <si>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</si>
  <si>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</si>
  <si>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</si>
  <si>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</si>
  <si>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</si>
  <si>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Záró pénzeszköz</t>
  </si>
  <si>
    <t>Kiadási előirányzat összesen:</t>
  </si>
  <si>
    <t>11.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</si>
</sst>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5">
    <xf numFmtId="0" fontId="0" fillId="0" borderId="0" xfId="0"/>
    <xf numFmtId="3" fontId="1" fillId="0" borderId="5" xfId="0" applyNumberFormat="1" applyFont="1" applyFill="1" applyBorder="1"/>
    <xf numFmtId="3" fontId="3" fillId="0" borderId="10" xfId="0" applyNumberFormat="1" applyFont="1" applyBorder="1"/>
    <xf numFmtId="3" fontId="3" fillId="0" borderId="9" xfId="0" applyNumberFormat="1" applyFont="1" applyBorder="1"/>
    <xf numFmtId="0" fontId="1" fillId="0" borderId="4" xfId="0" applyFont="1" applyBorder="1"/>
    <xf numFmtId="0" fontId="0" fillId="0" borderId="0" xfId="0" applyAlignment="1">
      <alignment horizontal="center"/>
    </xf>
    <xf numFmtId="3" fontId="3" fillId="0" borderId="20" xfId="0" applyNumberFormat="1" applyFont="1" applyFill="1" applyBorder="1"/>
    <xf numFmtId="3" fontId="3" fillId="0" borderId="20" xfId="0" applyNumberFormat="1" applyFont="1" applyBorder="1"/>
    <xf numFmtId="0" fontId="4" fillId="0" borderId="0" xfId="0" applyFont="1"/>
    <xf numFmtId="3" fontId="0" fillId="0" borderId="0" xfId="0" applyNumberFormat="1"/>
    <xf numFmtId="3" fontId="1" fillId="0" borderId="10" xfId="0" applyNumberFormat="1" applyFont="1" applyFill="1" applyBorder="1"/>
    <xf numFmtId="3" fontId="3" fillId="0" borderId="10" xfId="0" applyNumberFormat="1" applyFont="1" applyFill="1" applyBorder="1"/>
    <xf numFmtId="0" fontId="3" fillId="0" borderId="21" xfId="0" applyFont="1" applyFill="1" applyBorder="1"/>
    <xf numFmtId="3" fontId="4" fillId="0" borderId="0" xfId="0" applyNumberFormat="1" applyFont="1"/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/>
    <xf numFmtId="0" fontId="3" fillId="0" borderId="11" xfId="0" applyFont="1" applyFill="1" applyBorder="1"/>
    <xf numFmtId="3" fontId="1" fillId="0" borderId="6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6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0" fillId="0" borderId="7" xfId="0" applyNumberFormat="1" applyBorder="1"/>
    <xf numFmtId="3" fontId="1" fillId="0" borderId="6" xfId="0" applyNumberFormat="1" applyFont="1" applyBorder="1"/>
    <xf numFmtId="3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/>
    <xf numFmtId="3" fontId="0" fillId="0" borderId="18" xfId="0" applyNumberFormat="1" applyBorder="1"/>
    <xf numFmtId="3" fontId="3" fillId="0" borderId="7" xfId="0" applyNumberFormat="1" applyFont="1" applyBorder="1"/>
    <xf numFmtId="3" fontId="3" fillId="0" borderId="27" xfId="0" applyNumberFormat="1" applyFont="1" applyFill="1" applyBorder="1"/>
    <xf numFmtId="0" fontId="3" fillId="0" borderId="11" xfId="0" applyFont="1" applyBorder="1" applyAlignment="1">
      <alignment wrapText="1"/>
    </xf>
    <xf numFmtId="3" fontId="0" fillId="0" borderId="14" xfId="0" applyNumberFormat="1" applyBorder="1"/>
    <xf numFmtId="3" fontId="0" fillId="0" borderId="14" xfId="0" applyNumberFormat="1" applyFill="1" applyBorder="1"/>
    <xf numFmtId="0" fontId="3" fillId="0" borderId="11" xfId="0" applyFont="1" applyBorder="1"/>
    <xf numFmtId="3" fontId="3" fillId="0" borderId="8" xfId="0" applyNumberFormat="1" applyFont="1" applyBorder="1"/>
    <xf numFmtId="0" fontId="1" fillId="0" borderId="11" xfId="0" applyFont="1" applyBorder="1"/>
    <xf numFmtId="3" fontId="1" fillId="0" borderId="14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0" fontId="0" fillId="0" borderId="11" xfId="0" applyFill="1" applyBorder="1"/>
    <xf numFmtId="0" fontId="0" fillId="0" borderId="11" xfId="0" applyBorder="1"/>
    <xf numFmtId="3" fontId="1" fillId="0" borderId="10" xfId="0" applyNumberFormat="1" applyFont="1" applyFill="1" applyBorder="1" applyAlignment="1">
      <alignment horizontal="right"/>
    </xf>
    <xf numFmtId="0" fontId="1" fillId="0" borderId="24" xfId="0" applyFont="1" applyBorder="1" applyAlignment="1">
      <alignment wrapText="1"/>
    </xf>
    <xf numFmtId="3" fontId="1" fillId="0" borderId="16" xfId="0" applyNumberFormat="1" applyFont="1" applyFill="1" applyBorder="1" applyAlignment="1">
      <alignment horizontal="right"/>
    </xf>
    <xf numFmtId="3" fontId="1" fillId="0" borderId="17" xfId="0" applyNumberFormat="1" applyFont="1" applyFill="1" applyBorder="1"/>
    <xf numFmtId="0" fontId="3" fillId="0" borderId="15" xfId="0" applyFont="1" applyBorder="1" applyAlignment="1">
      <alignment horizontal="center" vertical="center"/>
    </xf>
    <xf numFmtId="0" fontId="1" fillId="0" borderId="24" xfId="0" applyFont="1" applyBorder="1"/>
    <xf numFmtId="3" fontId="0" fillId="0" borderId="22" xfId="0" applyNumberFormat="1" applyBorder="1"/>
    <xf numFmtId="3" fontId="3" fillId="0" borderId="3" xfId="0" applyNumberFormat="1" applyFont="1" applyBorder="1"/>
    <xf numFmtId="3" fontId="3" fillId="0" borderId="13" xfId="0" applyNumberFormat="1" applyFont="1" applyBorder="1"/>
    <xf numFmtId="3" fontId="3" fillId="0" borderId="28" xfId="0" applyNumberFormat="1" applyFont="1" applyFill="1" applyBorder="1"/>
    <xf numFmtId="3" fontId="1" fillId="0" borderId="23" xfId="0" applyNumberFormat="1" applyFont="1" applyBorder="1"/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0" fontId="3" fillId="0" borderId="4" xfId="0" applyFont="1" applyBorder="1" applyAlignment="1">
      <alignment horizontal="center" vertical="center" wrapText="1"/>
    </xf>
    <xf numFmtId="0" fontId="0" fillId="0" borderId="26" xfId="0" applyBorder="1"/>
    <xf numFmtId="3" fontId="3" fillId="0" borderId="19" xfId="0" applyNumberFormat="1" applyFont="1" applyBorder="1"/>
    <xf numFmtId="3" fontId="3" fillId="0" borderId="19" xfId="0" applyNumberFormat="1" applyFont="1" applyFill="1" applyBorder="1"/>
    <xf numFmtId="3" fontId="0" fillId="0" borderId="9" xfId="0" applyNumberFormat="1" applyBorder="1"/>
    <xf numFmtId="3" fontId="1" fillId="0" borderId="9" xfId="0" applyNumberFormat="1" applyFont="1" applyBorder="1"/>
    <xf numFmtId="3" fontId="1" fillId="0" borderId="9" xfId="0" applyNumberFormat="1" applyFont="1" applyFill="1" applyBorder="1"/>
    <xf numFmtId="3" fontId="3" fillId="0" borderId="13" xfId="0" applyNumberFormat="1" applyFont="1" applyFill="1" applyBorder="1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5">
    <cellStyle name="Normál" xfId="0" builtinId="0"/>
    <cellStyle name="Normál 2 2" xfId="1"/>
    <cellStyle name="Normál 3" xfId="3"/>
    <cellStyle name="Normál 3 2" xfId="4"/>
    <cellStyle name="Normá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C9">
            <v>111284608</v>
          </cell>
          <cell r="D9">
            <v>114593671</v>
          </cell>
          <cell r="E9">
            <v>15888506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21857631</v>
          </cell>
          <cell r="D13">
            <v>21857631</v>
          </cell>
          <cell r="E13">
            <v>5030230</v>
          </cell>
        </row>
        <row r="14">
          <cell r="C14">
            <v>0</v>
          </cell>
        </row>
        <row r="15">
          <cell r="C15">
            <v>110000000</v>
          </cell>
          <cell r="D15">
            <v>110000000</v>
          </cell>
          <cell r="E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383930624</v>
          </cell>
          <cell r="D18">
            <v>383930624</v>
          </cell>
          <cell r="E18">
            <v>69923678</v>
          </cell>
        </row>
        <row r="19">
          <cell r="C19">
            <v>31200000</v>
          </cell>
          <cell r="D19">
            <v>31200000</v>
          </cell>
          <cell r="E19">
            <v>0</v>
          </cell>
        </row>
        <row r="20">
          <cell r="C20">
            <v>23000000</v>
          </cell>
          <cell r="D20">
            <v>23000000</v>
          </cell>
          <cell r="E20">
            <v>0</v>
          </cell>
        </row>
        <row r="21">
          <cell r="C21">
            <v>650000</v>
          </cell>
          <cell r="D21">
            <v>650000</v>
          </cell>
          <cell r="E21">
            <v>0</v>
          </cell>
        </row>
        <row r="23">
          <cell r="C23">
            <v>1134480</v>
          </cell>
          <cell r="D23">
            <v>1134480</v>
          </cell>
        </row>
        <row r="24">
          <cell r="C24">
            <v>1485900</v>
          </cell>
          <cell r="D24">
            <v>1485900</v>
          </cell>
        </row>
        <row r="25">
          <cell r="C25">
            <v>5037960</v>
          </cell>
          <cell r="D25">
            <v>5037960</v>
          </cell>
        </row>
        <row r="26">
          <cell r="C26">
            <v>5702285</v>
          </cell>
          <cell r="D26">
            <v>5702285</v>
          </cell>
        </row>
        <row r="27">
          <cell r="C27">
            <v>4195316</v>
          </cell>
          <cell r="D27">
            <v>4195316</v>
          </cell>
        </row>
        <row r="28">
          <cell r="C28">
            <v>3500000</v>
          </cell>
          <cell r="D28">
            <v>4582560</v>
          </cell>
          <cell r="E28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</row>
        <row r="32">
          <cell r="C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</row>
        <row r="34">
          <cell r="C34">
            <v>0</v>
          </cell>
        </row>
        <row r="35">
          <cell r="C35">
            <v>6141000</v>
          </cell>
          <cell r="D35">
            <v>6141000</v>
          </cell>
          <cell r="E35">
            <v>0</v>
          </cell>
        </row>
        <row r="40">
          <cell r="C40">
            <v>5448976</v>
          </cell>
          <cell r="D40">
            <v>6643504</v>
          </cell>
          <cell r="E40">
            <v>0</v>
          </cell>
        </row>
        <row r="41">
          <cell r="C41">
            <v>207201357</v>
          </cell>
          <cell r="D41">
            <v>245459190</v>
          </cell>
          <cell r="E41">
            <v>0</v>
          </cell>
        </row>
        <row r="42">
          <cell r="C42">
            <v>3817813</v>
          </cell>
          <cell r="D42">
            <v>3817813</v>
          </cell>
          <cell r="E42">
            <v>0</v>
          </cell>
        </row>
        <row r="43">
          <cell r="C43">
            <v>0</v>
          </cell>
          <cell r="D43">
            <v>801834</v>
          </cell>
          <cell r="E43">
            <v>201452</v>
          </cell>
        </row>
        <row r="44">
          <cell r="C44">
            <v>0</v>
          </cell>
        </row>
        <row r="45">
          <cell r="C45">
            <v>161000000</v>
          </cell>
          <cell r="D45">
            <v>320000000</v>
          </cell>
          <cell r="E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51">
          <cell r="C51">
            <v>0</v>
          </cell>
          <cell r="F51">
            <v>0</v>
          </cell>
        </row>
        <row r="52">
          <cell r="F52">
            <v>1381277634</v>
          </cell>
        </row>
        <row r="58">
          <cell r="C58">
            <v>30075766</v>
          </cell>
          <cell r="D58">
            <v>31717825</v>
          </cell>
          <cell r="E58">
            <v>551720</v>
          </cell>
        </row>
        <row r="59">
          <cell r="C59">
            <v>5538831</v>
          </cell>
          <cell r="D59">
            <v>5897464</v>
          </cell>
          <cell r="E59">
            <v>97836</v>
          </cell>
        </row>
        <row r="60">
          <cell r="C60">
            <v>76478616</v>
          </cell>
          <cell r="D60">
            <v>73012933</v>
          </cell>
          <cell r="E60">
            <v>8320878</v>
          </cell>
        </row>
        <row r="61">
          <cell r="C61">
            <v>3650000</v>
          </cell>
          <cell r="D61">
            <v>3630300</v>
          </cell>
          <cell r="E61">
            <v>-101600</v>
          </cell>
        </row>
        <row r="63">
          <cell r="C63">
            <v>0</v>
          </cell>
        </row>
        <row r="64">
          <cell r="C64">
            <v>15889411</v>
          </cell>
          <cell r="D64">
            <v>16218631</v>
          </cell>
          <cell r="E64">
            <v>527800</v>
          </cell>
        </row>
        <row r="65">
          <cell r="C65">
            <v>0</v>
          </cell>
        </row>
        <row r="66">
          <cell r="C66">
            <v>3530297</v>
          </cell>
          <cell r="D66">
            <v>3550297</v>
          </cell>
          <cell r="E66">
            <v>14926100</v>
          </cell>
        </row>
        <row r="67">
          <cell r="C67">
            <v>180124711</v>
          </cell>
          <cell r="D67">
            <v>188541473</v>
          </cell>
          <cell r="E67">
            <v>45496871</v>
          </cell>
        </row>
        <row r="68">
          <cell r="C68">
            <v>536066975</v>
          </cell>
          <cell r="D68">
            <v>571858046</v>
          </cell>
          <cell r="E68">
            <v>19376209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300000</v>
          </cell>
          <cell r="D74">
            <v>525000</v>
          </cell>
          <cell r="E74">
            <v>0</v>
          </cell>
        </row>
        <row r="75">
          <cell r="C75">
            <v>2927098</v>
          </cell>
          <cell r="D75">
            <v>4712332</v>
          </cell>
          <cell r="E75">
            <v>825600</v>
          </cell>
        </row>
        <row r="77">
          <cell r="C77">
            <v>161000000</v>
          </cell>
          <cell r="D77">
            <v>320000000</v>
          </cell>
          <cell r="E77">
            <v>0</v>
          </cell>
        </row>
        <row r="78">
          <cell r="C78">
            <v>0</v>
          </cell>
          <cell r="E78">
            <v>0</v>
          </cell>
        </row>
        <row r="79">
          <cell r="C79">
            <v>66724932</v>
          </cell>
          <cell r="D79">
            <v>65486320</v>
          </cell>
          <cell r="E79">
            <v>821000</v>
          </cell>
        </row>
        <row r="80">
          <cell r="C80">
            <v>463500</v>
          </cell>
          <cell r="D80">
            <v>463500</v>
          </cell>
          <cell r="E80">
            <v>0</v>
          </cell>
        </row>
        <row r="81">
          <cell r="C81">
            <v>3817813</v>
          </cell>
          <cell r="D81">
            <v>4619647</v>
          </cell>
          <cell r="E81">
            <v>201452</v>
          </cell>
        </row>
        <row r="85">
          <cell r="C85">
            <v>0</v>
          </cell>
        </row>
      </sheetData>
      <sheetData sheetId="18">
        <row r="26">
          <cell r="C26">
            <v>788610</v>
          </cell>
          <cell r="D26">
            <v>788610</v>
          </cell>
        </row>
        <row r="27">
          <cell r="C27">
            <v>212925</v>
          </cell>
          <cell r="D27">
            <v>212925</v>
          </cell>
        </row>
        <row r="40">
          <cell r="C40">
            <v>0</v>
          </cell>
          <cell r="D40">
            <v>1563100</v>
          </cell>
        </row>
        <row r="46">
          <cell r="C46">
            <v>66724932</v>
          </cell>
          <cell r="D46">
            <v>65486320</v>
          </cell>
          <cell r="E46">
            <v>821000</v>
          </cell>
        </row>
        <row r="47">
          <cell r="C47">
            <v>463500</v>
          </cell>
          <cell r="D47">
            <v>463500</v>
          </cell>
        </row>
        <row r="51">
          <cell r="F51">
            <v>0</v>
          </cell>
        </row>
        <row r="52">
          <cell r="F52">
            <v>69335455</v>
          </cell>
        </row>
        <row r="58">
          <cell r="C58">
            <v>42453803</v>
          </cell>
          <cell r="D58">
            <v>42470281</v>
          </cell>
          <cell r="E58">
            <v>826884</v>
          </cell>
        </row>
        <row r="59">
          <cell r="C59">
            <v>8713210</v>
          </cell>
          <cell r="D59">
            <v>8713210</v>
          </cell>
          <cell r="E59">
            <v>-5884</v>
          </cell>
        </row>
        <row r="60">
          <cell r="C60">
            <v>16559454</v>
          </cell>
          <cell r="D60">
            <v>16867464</v>
          </cell>
          <cell r="E60">
            <v>0</v>
          </cell>
        </row>
        <row r="67">
          <cell r="C67">
            <v>0</v>
          </cell>
        </row>
        <row r="68">
          <cell r="C68">
            <v>463500</v>
          </cell>
          <cell r="D68">
            <v>463500</v>
          </cell>
          <cell r="E68">
            <v>0</v>
          </cell>
        </row>
        <row r="85">
          <cell r="C85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A4" workbookViewId="0">
      <selection activeCell="B7" sqref="B7:F7"/>
    </sheetView>
  </sheetViews>
  <sheetFormatPr defaultRowHeight="15" x14ac:dyDescent="0.25"/>
  <cols>
    <col min="2" max="2" width="79" customWidth="1"/>
    <col min="3" max="3" width="14.7109375" style="9" customWidth="1"/>
    <col min="4" max="5" width="14.7109375" style="8" customWidth="1"/>
    <col min="6" max="6" width="16.28515625" style="61" customWidth="1"/>
  </cols>
  <sheetData>
    <row r="1" spans="1:6" x14ac:dyDescent="0.25">
      <c r="A1" s="72" t="s">
        <v>65</v>
      </c>
      <c r="B1" s="70"/>
      <c r="C1" s="70"/>
      <c r="D1" s="70"/>
      <c r="E1" s="70"/>
      <c r="F1" s="70"/>
    </row>
    <row r="2" spans="1:6" x14ac:dyDescent="0.25">
      <c r="B2" s="74" t="s">
        <v>62</v>
      </c>
      <c r="C2" s="74"/>
      <c r="D2" s="74"/>
      <c r="E2" s="74"/>
      <c r="F2" s="74"/>
    </row>
    <row r="3" spans="1:6" x14ac:dyDescent="0.25">
      <c r="B3" s="74" t="s">
        <v>66</v>
      </c>
      <c r="C3" s="74"/>
      <c r="D3" s="74"/>
      <c r="E3" s="74"/>
      <c r="F3" s="74"/>
    </row>
    <row r="4" spans="1:6" x14ac:dyDescent="0.25">
      <c r="B4" s="74" t="s">
        <v>67</v>
      </c>
      <c r="C4" s="74"/>
      <c r="D4" s="74"/>
      <c r="E4" s="74"/>
      <c r="F4" s="74"/>
    </row>
    <row r="5" spans="1:6" x14ac:dyDescent="0.25">
      <c r="B5" s="70" t="s">
        <v>68</v>
      </c>
      <c r="C5" s="70"/>
      <c r="D5" s="70"/>
      <c r="E5" s="70"/>
      <c r="F5" s="70"/>
    </row>
    <row r="6" spans="1:6" x14ac:dyDescent="0.25">
      <c r="B6" s="5"/>
      <c r="C6" s="27"/>
      <c r="D6" s="28"/>
      <c r="E6" s="28"/>
      <c r="F6" s="29"/>
    </row>
    <row r="7" spans="1:6" ht="15.75" thickBot="1" x14ac:dyDescent="0.3">
      <c r="B7" s="71" t="s">
        <v>125</v>
      </c>
      <c r="C7" s="71"/>
      <c r="D7" s="71"/>
      <c r="E7" s="71"/>
      <c r="F7" s="71"/>
    </row>
    <row r="8" spans="1:6" ht="51.75" thickBot="1" x14ac:dyDescent="0.3">
      <c r="A8" s="30" t="s">
        <v>63</v>
      </c>
      <c r="B8" s="31" t="s">
        <v>69</v>
      </c>
      <c r="C8" s="14" t="s">
        <v>0</v>
      </c>
      <c r="D8" s="15" t="s">
        <v>1</v>
      </c>
      <c r="E8" s="14" t="s">
        <v>2</v>
      </c>
      <c r="F8" s="15" t="s">
        <v>3</v>
      </c>
    </row>
    <row r="9" spans="1:6" ht="15.75" thickBot="1" x14ac:dyDescent="0.3">
      <c r="A9" s="21"/>
      <c r="B9" s="32" t="s">
        <v>4</v>
      </c>
      <c r="C9" s="32" t="s">
        <v>5</v>
      </c>
      <c r="D9" s="32" t="s">
        <v>6</v>
      </c>
      <c r="E9" s="32" t="s">
        <v>7</v>
      </c>
      <c r="F9" s="32" t="s">
        <v>8</v>
      </c>
    </row>
    <row r="10" spans="1:6" x14ac:dyDescent="0.25">
      <c r="A10" s="33" t="s">
        <v>4</v>
      </c>
      <c r="B10" s="34" t="s">
        <v>70</v>
      </c>
      <c r="C10" s="35">
        <f>'[1]11.1.mell'!C9+'[1]11.2.mell'!C9</f>
        <v>111284608</v>
      </c>
      <c r="D10" s="36">
        <f>'[1]11.1.mell'!D9+'[1]11.2.mell'!D9</f>
        <v>114593671</v>
      </c>
      <c r="E10" s="36">
        <f>'[1]11.1.mell'!E9+'[1]11.2.mell'!E9</f>
        <v>15888506</v>
      </c>
      <c r="F10" s="37">
        <f>SUM(D10:E10)</f>
        <v>130482177</v>
      </c>
    </row>
    <row r="11" spans="1:6" x14ac:dyDescent="0.25">
      <c r="A11" s="22" t="s">
        <v>5</v>
      </c>
      <c r="B11" s="38" t="s">
        <v>14</v>
      </c>
      <c r="C11" s="39">
        <f>'[1]11.1.mell'!C10+'[1]11.2.mell'!C10</f>
        <v>0</v>
      </c>
      <c r="D11" s="3">
        <f>'[1]11.1.mell'!D10+'[1]11.2.mell'!D10</f>
        <v>0</v>
      </c>
      <c r="E11" s="3">
        <f>'[1]11.1.mell'!E10+'[1]11.2.mell'!E10</f>
        <v>0</v>
      </c>
      <c r="F11" s="11">
        <f>SUM(D11:E11)</f>
        <v>0</v>
      </c>
    </row>
    <row r="12" spans="1:6" x14ac:dyDescent="0.25">
      <c r="A12" s="22" t="s">
        <v>6</v>
      </c>
      <c r="B12" s="38" t="s">
        <v>71</v>
      </c>
      <c r="C12" s="39">
        <f>'[1]11.1.mell'!C11+'[1]11.2.mell'!C11</f>
        <v>0</v>
      </c>
      <c r="D12" s="3">
        <f>'[1]11.1.mell'!D11+'[1]11.2.mell'!D11</f>
        <v>0</v>
      </c>
      <c r="E12" s="3">
        <f>'[1]11.1.mell'!E11+'[1]11.2.mell'!E11</f>
        <v>0</v>
      </c>
      <c r="F12" s="11">
        <f t="shared" ref="F12:F36" si="0">SUM(D12:E12)</f>
        <v>0</v>
      </c>
    </row>
    <row r="13" spans="1:6" x14ac:dyDescent="0.25">
      <c r="A13" s="22" t="s">
        <v>7</v>
      </c>
      <c r="B13" s="38" t="s">
        <v>72</v>
      </c>
      <c r="C13" s="39">
        <f>'[1]11.1.mell'!C12+'[1]11.2.mell'!C12</f>
        <v>0</v>
      </c>
      <c r="D13" s="3">
        <f>'[1]11.1.mell'!D12+'[1]11.2.mell'!D12</f>
        <v>0</v>
      </c>
      <c r="E13" s="3">
        <f>'[1]11.1.mell'!E12+'[1]11.2.mell'!E12</f>
        <v>0</v>
      </c>
      <c r="F13" s="11">
        <f t="shared" si="0"/>
        <v>0</v>
      </c>
    </row>
    <row r="14" spans="1:6" s="20" customFormat="1" x14ac:dyDescent="0.25">
      <c r="A14" s="22" t="s">
        <v>8</v>
      </c>
      <c r="B14" s="17" t="s">
        <v>73</v>
      </c>
      <c r="C14" s="40">
        <f>'[1]11.1.mell'!C13+'[1]11.2.mell'!C13</f>
        <v>21857631</v>
      </c>
      <c r="D14" s="3">
        <f>'[1]11.1.mell'!D13+'[1]11.2.mell'!D13</f>
        <v>21857631</v>
      </c>
      <c r="E14" s="3">
        <f>'[1]11.1.mell'!E13+'[1]11.2.mell'!E13</f>
        <v>5030230</v>
      </c>
      <c r="F14" s="11">
        <f t="shared" si="0"/>
        <v>26887861</v>
      </c>
    </row>
    <row r="15" spans="1:6" s="20" customFormat="1" x14ac:dyDescent="0.25">
      <c r="A15" s="22" t="s">
        <v>9</v>
      </c>
      <c r="B15" s="17" t="s">
        <v>74</v>
      </c>
      <c r="C15" s="40">
        <f>'[1]11.1.mell'!C14</f>
        <v>0</v>
      </c>
      <c r="D15" s="3">
        <f>'[1]11.1.mell'!D14+'[1]11.2.mell'!D14</f>
        <v>0</v>
      </c>
      <c r="E15" s="3">
        <f>'[1]11.1.mell'!E14+'[1]11.2.mell'!E14</f>
        <v>0</v>
      </c>
      <c r="F15" s="11">
        <f t="shared" si="0"/>
        <v>0</v>
      </c>
    </row>
    <row r="16" spans="1:6" x14ac:dyDescent="0.25">
      <c r="A16" s="22" t="s">
        <v>10</v>
      </c>
      <c r="B16" s="41" t="s">
        <v>75</v>
      </c>
      <c r="C16" s="39">
        <f>'[1]11.1.mell'!C15+'[1]11.2.mell'!C15</f>
        <v>110000000</v>
      </c>
      <c r="D16" s="3">
        <f>'[1]11.1.mell'!D15+'[1]11.2.mell'!D15</f>
        <v>110000000</v>
      </c>
      <c r="E16" s="3">
        <f>'[1]11.1.mell'!E15+'[1]11.2.mell'!E15</f>
        <v>0</v>
      </c>
      <c r="F16" s="11">
        <f t="shared" si="0"/>
        <v>110000000</v>
      </c>
    </row>
    <row r="17" spans="1:6" x14ac:dyDescent="0.25">
      <c r="A17" s="22" t="s">
        <v>11</v>
      </c>
      <c r="B17" s="38" t="s">
        <v>76</v>
      </c>
      <c r="C17" s="39">
        <f>'[1]11.1.mell'!C16+'[1]11.2.mell'!C16</f>
        <v>0</v>
      </c>
      <c r="D17" s="3">
        <f>'[1]11.1.mell'!D16+'[1]11.2.mell'!D16</f>
        <v>0</v>
      </c>
      <c r="E17" s="3">
        <f>'[1]11.1.mell'!E16+'[1]11.2.mell'!E16</f>
        <v>0</v>
      </c>
      <c r="F17" s="11">
        <f t="shared" si="0"/>
        <v>0</v>
      </c>
    </row>
    <row r="18" spans="1:6" x14ac:dyDescent="0.25">
      <c r="A18" s="22" t="s">
        <v>12</v>
      </c>
      <c r="B18" s="38" t="s">
        <v>77</v>
      </c>
      <c r="C18" s="39">
        <f>'[1]11.1.mell'!C17+'[1]11.2.mell'!C17</f>
        <v>0</v>
      </c>
      <c r="D18" s="3">
        <f>'[1]11.1.mell'!D17+'[1]11.2.mell'!D17</f>
        <v>0</v>
      </c>
      <c r="E18" s="3">
        <f>'[1]11.1.mell'!E17+'[1]11.2.mell'!E17</f>
        <v>0</v>
      </c>
      <c r="F18" s="11">
        <f t="shared" si="0"/>
        <v>0</v>
      </c>
    </row>
    <row r="19" spans="1:6" x14ac:dyDescent="0.25">
      <c r="A19" s="22" t="s">
        <v>13</v>
      </c>
      <c r="B19" s="41" t="s">
        <v>78</v>
      </c>
      <c r="C19" s="39">
        <f>'[1]11.1.mell'!C18+'[1]11.2.mell'!C18</f>
        <v>383930624</v>
      </c>
      <c r="D19" s="3">
        <f>'[1]11.1.mell'!D18+'[1]11.2.mell'!D18</f>
        <v>383930624</v>
      </c>
      <c r="E19" s="3">
        <f>'[1]11.1.mell'!E18+'[1]11.2.mell'!E18</f>
        <v>69923678</v>
      </c>
      <c r="F19" s="11">
        <f t="shared" si="0"/>
        <v>453854302</v>
      </c>
    </row>
    <row r="20" spans="1:6" x14ac:dyDescent="0.25">
      <c r="A20" s="22" t="s">
        <v>24</v>
      </c>
      <c r="B20" s="38" t="s">
        <v>79</v>
      </c>
      <c r="C20" s="39">
        <f>'[1]11.1.mell'!C19+'[1]11.2.mell'!C19</f>
        <v>31200000</v>
      </c>
      <c r="D20" s="3">
        <f>'[1]11.1.mell'!D19+'[1]11.2.mell'!D19</f>
        <v>31200000</v>
      </c>
      <c r="E20" s="3">
        <f>'[1]11.1.mell'!E19+'[1]11.2.mell'!E19</f>
        <v>0</v>
      </c>
      <c r="F20" s="11">
        <f t="shared" si="0"/>
        <v>31200000</v>
      </c>
    </row>
    <row r="21" spans="1:6" x14ac:dyDescent="0.25">
      <c r="A21" s="22" t="s">
        <v>25</v>
      </c>
      <c r="B21" s="41" t="s">
        <v>80</v>
      </c>
      <c r="C21" s="39">
        <f>'[1]11.1.mell'!C20+'[1]11.2.mell'!C20</f>
        <v>23000000</v>
      </c>
      <c r="D21" s="3">
        <f>'[1]11.1.mell'!D20+'[1]11.2.mell'!D20</f>
        <v>23000000</v>
      </c>
      <c r="E21" s="3">
        <f>'[1]11.1.mell'!E20+'[1]11.2.mell'!E20</f>
        <v>0</v>
      </c>
      <c r="F21" s="11">
        <f t="shared" si="0"/>
        <v>23000000</v>
      </c>
    </row>
    <row r="22" spans="1:6" x14ac:dyDescent="0.25">
      <c r="A22" s="22" t="s">
        <v>26</v>
      </c>
      <c r="B22" s="41" t="s">
        <v>23</v>
      </c>
      <c r="C22" s="39">
        <f>'[1]11.1.mell'!C21+'[1]11.2.mell'!C21</f>
        <v>650000</v>
      </c>
      <c r="D22" s="3">
        <f>'[1]11.1.mell'!D21+'[1]11.2.mell'!D21</f>
        <v>650000</v>
      </c>
      <c r="E22" s="3">
        <f>'[1]11.1.mell'!E21+'[1]11.2.mell'!E21</f>
        <v>0</v>
      </c>
      <c r="F22" s="11">
        <f t="shared" si="0"/>
        <v>650000</v>
      </c>
    </row>
    <row r="23" spans="1:6" x14ac:dyDescent="0.25">
      <c r="A23" s="22" t="s">
        <v>27</v>
      </c>
      <c r="B23" s="41" t="s">
        <v>81</v>
      </c>
      <c r="C23" s="39">
        <f>'[1]11.1.mell'!C22+'[1]11.2.mell'!C22</f>
        <v>0</v>
      </c>
      <c r="D23" s="3">
        <f>'[1]11.1.mell'!D22+'[1]11.2.mell'!D22</f>
        <v>0</v>
      </c>
      <c r="E23" s="3">
        <f>'[1]11.1.mell'!E22+'[1]11.2.mell'!E22</f>
        <v>0</v>
      </c>
      <c r="F23" s="11">
        <f t="shared" si="0"/>
        <v>0</v>
      </c>
    </row>
    <row r="24" spans="1:6" x14ac:dyDescent="0.25">
      <c r="A24" s="22" t="s">
        <v>28</v>
      </c>
      <c r="B24" s="17" t="s">
        <v>82</v>
      </c>
      <c r="C24" s="39">
        <f>'[1]11.1.mell'!C23+'[1]11.2.mell'!C23</f>
        <v>1134480</v>
      </c>
      <c r="D24" s="3">
        <f>'[1]11.1.mell'!D23+'[1]11.2.mell'!D23</f>
        <v>1134480</v>
      </c>
      <c r="E24" s="3">
        <f>'[1]11.1.mell'!E23+'[1]11.2.mell'!E23</f>
        <v>0</v>
      </c>
      <c r="F24" s="11">
        <f t="shared" si="0"/>
        <v>1134480</v>
      </c>
    </row>
    <row r="25" spans="1:6" x14ac:dyDescent="0.25">
      <c r="A25" s="22" t="s">
        <v>29</v>
      </c>
      <c r="B25" s="17" t="s">
        <v>83</v>
      </c>
      <c r="C25" s="39">
        <f>'[1]11.1.mell'!C24+'[1]11.2.mell'!C24</f>
        <v>1485900</v>
      </c>
      <c r="D25" s="3">
        <f>'[1]11.1.mell'!D24+'[1]11.2.mell'!D24</f>
        <v>1485900</v>
      </c>
      <c r="E25" s="3">
        <f>'[1]11.1.mell'!E24+'[1]11.2.mell'!E24</f>
        <v>0</v>
      </c>
      <c r="F25" s="11">
        <f t="shared" si="0"/>
        <v>1485900</v>
      </c>
    </row>
    <row r="26" spans="1:6" x14ac:dyDescent="0.25">
      <c r="A26" s="22" t="s">
        <v>30</v>
      </c>
      <c r="B26" s="17" t="s">
        <v>84</v>
      </c>
      <c r="C26" s="39">
        <f>'[1]11.1.mell'!C25+'[1]11.2.mell'!C25</f>
        <v>5037960</v>
      </c>
      <c r="D26" s="3">
        <f>'[1]11.1.mell'!D25+'[1]11.2.mell'!D25</f>
        <v>5037960</v>
      </c>
      <c r="E26" s="3">
        <f>'[1]11.1.mell'!E25+'[1]11.2.mell'!E25</f>
        <v>0</v>
      </c>
      <c r="F26" s="11">
        <f t="shared" si="0"/>
        <v>5037960</v>
      </c>
    </row>
    <row r="27" spans="1:6" x14ac:dyDescent="0.25">
      <c r="A27" s="22" t="s">
        <v>31</v>
      </c>
      <c r="B27" s="17" t="s">
        <v>85</v>
      </c>
      <c r="C27" s="39">
        <f>'[1]11.1.mell'!C26+'[1]11.2.mell'!C26</f>
        <v>6490895</v>
      </c>
      <c r="D27" s="3">
        <f>'[1]11.1.mell'!D26+'[1]11.2.mell'!D26</f>
        <v>6490895</v>
      </c>
      <c r="E27" s="3">
        <f>'[1]11.1.mell'!E26+'[1]11.2.mell'!E26</f>
        <v>0</v>
      </c>
      <c r="F27" s="11">
        <f t="shared" si="0"/>
        <v>6490895</v>
      </c>
    </row>
    <row r="28" spans="1:6" x14ac:dyDescent="0.25">
      <c r="A28" s="22" t="s">
        <v>32</v>
      </c>
      <c r="B28" s="17" t="s">
        <v>86</v>
      </c>
      <c r="C28" s="39">
        <f>'[1]11.1.mell'!C27+'[1]11.2.mell'!C27</f>
        <v>4408241</v>
      </c>
      <c r="D28" s="3">
        <f>'[1]11.1.mell'!D27+'[1]11.2.mell'!D27</f>
        <v>4408241</v>
      </c>
      <c r="E28" s="3">
        <f>'[1]11.1.mell'!E27+'[1]11.2.mell'!E27</f>
        <v>0</v>
      </c>
      <c r="F28" s="11">
        <f t="shared" si="0"/>
        <v>4408241</v>
      </c>
    </row>
    <row r="29" spans="1:6" x14ac:dyDescent="0.25">
      <c r="A29" s="22" t="s">
        <v>34</v>
      </c>
      <c r="B29" s="17" t="s">
        <v>87</v>
      </c>
      <c r="C29" s="39">
        <f>'[1]11.1.mell'!C28+'[1]11.2.mell'!C28</f>
        <v>3500000</v>
      </c>
      <c r="D29" s="3">
        <f>'[1]11.1.mell'!D28+'[1]11.2.mell'!D28</f>
        <v>4582560</v>
      </c>
      <c r="E29" s="3">
        <f>'[1]11.1.mell'!E28+'[1]11.2.mell'!E28</f>
        <v>0</v>
      </c>
      <c r="F29" s="11">
        <f t="shared" si="0"/>
        <v>4582560</v>
      </c>
    </row>
    <row r="30" spans="1:6" x14ac:dyDescent="0.25">
      <c r="A30" s="22" t="s">
        <v>38</v>
      </c>
      <c r="B30" s="17" t="s">
        <v>88</v>
      </c>
      <c r="C30" s="39">
        <f>'[1]11.1.mell'!C29+'[1]11.2.mell'!C29</f>
        <v>0</v>
      </c>
      <c r="D30" s="3">
        <f>'[1]11.1.mell'!D29+'[1]11.2.mell'!D29</f>
        <v>0</v>
      </c>
      <c r="E30" s="3">
        <f>'[1]11.1.mell'!E29+'[1]11.2.mell'!E29</f>
        <v>0</v>
      </c>
      <c r="F30" s="11">
        <f t="shared" si="0"/>
        <v>0</v>
      </c>
    </row>
    <row r="31" spans="1:6" x14ac:dyDescent="0.25">
      <c r="A31" s="22" t="s">
        <v>39</v>
      </c>
      <c r="B31" s="17" t="s">
        <v>89</v>
      </c>
      <c r="C31" s="39">
        <f>'[1]11.1.mell'!C30+'[1]11.2.mell'!C30</f>
        <v>0</v>
      </c>
      <c r="D31" s="3">
        <f>'[1]11.1.mell'!D30+'[1]11.2.mell'!D30</f>
        <v>0</v>
      </c>
      <c r="E31" s="3">
        <f>'[1]11.1.mell'!E30+'[1]11.2.mell'!E30</f>
        <v>0</v>
      </c>
      <c r="F31" s="11">
        <f t="shared" si="0"/>
        <v>0</v>
      </c>
    </row>
    <row r="32" spans="1:6" x14ac:dyDescent="0.25">
      <c r="A32" s="22" t="s">
        <v>40</v>
      </c>
      <c r="B32" s="41" t="s">
        <v>90</v>
      </c>
      <c r="C32" s="39">
        <f>'[1]11.1.mell'!C31+'[1]11.2.mell'!C31</f>
        <v>0</v>
      </c>
      <c r="D32" s="3">
        <f>'[1]11.1.mell'!D31+'[1]11.2.mell'!D31</f>
        <v>0</v>
      </c>
      <c r="E32" s="3">
        <f>'[1]11.1.mell'!E31+'[1]11.2.mell'!E31</f>
        <v>0</v>
      </c>
      <c r="F32" s="11">
        <f t="shared" si="0"/>
        <v>0</v>
      </c>
    </row>
    <row r="33" spans="1:6" x14ac:dyDescent="0.25">
      <c r="A33" s="22" t="s">
        <v>41</v>
      </c>
      <c r="B33" s="38" t="s">
        <v>91</v>
      </c>
      <c r="C33" s="39">
        <f>'[1]11.1.mell'!C32+'[1]11.2.mell'!C32</f>
        <v>0</v>
      </c>
      <c r="D33" s="3">
        <f>'[1]11.1.mell'!D32+'[1]11.2.mell'!D32</f>
        <v>0</v>
      </c>
      <c r="E33" s="3">
        <f>'[1]11.1.mell'!E32+'[1]11.2.mell'!E32</f>
        <v>0</v>
      </c>
      <c r="F33" s="11">
        <f t="shared" si="0"/>
        <v>0</v>
      </c>
    </row>
    <row r="34" spans="1:6" s="20" customFormat="1" x14ac:dyDescent="0.25">
      <c r="A34" s="22" t="s">
        <v>42</v>
      </c>
      <c r="B34" s="17" t="s">
        <v>22</v>
      </c>
      <c r="C34" s="40">
        <f>'[1]11.1.mell'!C33+'[1]11.2.mell'!C33</f>
        <v>0</v>
      </c>
      <c r="D34" s="3">
        <f>'[1]11.1.mell'!D33+'[1]11.2.mell'!D33</f>
        <v>0</v>
      </c>
      <c r="E34" s="3">
        <f>'[1]11.1.mell'!E33+'[1]11.2.mell'!E33</f>
        <v>0</v>
      </c>
      <c r="F34" s="11">
        <f t="shared" si="0"/>
        <v>0</v>
      </c>
    </row>
    <row r="35" spans="1:6" x14ac:dyDescent="0.25">
      <c r="A35" s="22" t="s">
        <v>43</v>
      </c>
      <c r="B35" s="38" t="s">
        <v>92</v>
      </c>
      <c r="C35" s="39">
        <f>'[1]11.1.mell'!C34+'[1]11.2.mell'!C34</f>
        <v>0</v>
      </c>
      <c r="D35" s="3">
        <f>'[1]11.1.mell'!D34+'[1]11.2.mell'!D34</f>
        <v>0</v>
      </c>
      <c r="E35" s="3">
        <f>'[1]11.1.mell'!E34+'[1]11.2.mell'!E34</f>
        <v>0</v>
      </c>
      <c r="F35" s="11">
        <f t="shared" si="0"/>
        <v>0</v>
      </c>
    </row>
    <row r="36" spans="1:6" x14ac:dyDescent="0.25">
      <c r="A36" s="22" t="s">
        <v>44</v>
      </c>
      <c r="B36" s="41" t="s">
        <v>93</v>
      </c>
      <c r="C36" s="39">
        <f>'[1]11.1.mell'!C35+'[1]11.2.mell'!C35</f>
        <v>6141000</v>
      </c>
      <c r="D36" s="42">
        <f>'[1]11.1.mell'!D35+'[1]11.2.mell'!D35</f>
        <v>6141000</v>
      </c>
      <c r="E36" s="3">
        <f>'[1]11.1.mell'!E35+'[1]11.2.mell'!E35</f>
        <v>0</v>
      </c>
      <c r="F36" s="11">
        <f t="shared" si="0"/>
        <v>6141000</v>
      </c>
    </row>
    <row r="37" spans="1:6" x14ac:dyDescent="0.25">
      <c r="A37" s="22" t="s">
        <v>45</v>
      </c>
      <c r="B37" s="41"/>
      <c r="C37" s="39">
        <f>'[1]11.1.mell'!C36+'[1]11.2.mell'!C36</f>
        <v>0</v>
      </c>
      <c r="D37" s="3"/>
      <c r="E37" s="2"/>
      <c r="F37" s="11"/>
    </row>
    <row r="38" spans="1:6" x14ac:dyDescent="0.25">
      <c r="A38" s="22" t="s">
        <v>46</v>
      </c>
      <c r="B38" s="41"/>
      <c r="C38" s="39">
        <f>'[1]11.1.mell'!C37+'[1]11.2.mell'!C37</f>
        <v>0</v>
      </c>
      <c r="D38" s="3"/>
      <c r="E38" s="2"/>
      <c r="F38" s="11"/>
    </row>
    <row r="39" spans="1:6" x14ac:dyDescent="0.25">
      <c r="A39" s="22" t="s">
        <v>47</v>
      </c>
      <c r="B39" s="41"/>
      <c r="C39" s="39">
        <f>'[1]11.1.mell'!C38+'[1]11.2.mell'!C38</f>
        <v>0</v>
      </c>
      <c r="D39" s="3"/>
      <c r="E39" s="2"/>
      <c r="F39" s="11"/>
    </row>
    <row r="40" spans="1:6" x14ac:dyDescent="0.25">
      <c r="A40" s="22" t="s">
        <v>48</v>
      </c>
      <c r="B40" s="43" t="s">
        <v>94</v>
      </c>
      <c r="C40" s="44">
        <f>SUM(C10:C39)</f>
        <v>710121339</v>
      </c>
      <c r="D40" s="45">
        <f>SUM(D10:D39)</f>
        <v>714512962</v>
      </c>
      <c r="E40" s="45">
        <f t="shared" ref="E40:F40" si="1">SUM(E10:E39)</f>
        <v>90842414</v>
      </c>
      <c r="F40" s="45">
        <f t="shared" si="1"/>
        <v>805355376</v>
      </c>
    </row>
    <row r="41" spans="1:6" s="20" customFormat="1" x14ac:dyDescent="0.25">
      <c r="A41" s="22" t="s">
        <v>49</v>
      </c>
      <c r="B41" s="46" t="s">
        <v>95</v>
      </c>
      <c r="C41" s="40">
        <f>'[1]11.1.mell'!C40+'[1]11.2.mell'!C40</f>
        <v>5448976</v>
      </c>
      <c r="D41" s="16">
        <f>'[1]11.1.mell'!D40+'[1]11.2.mell'!D40</f>
        <v>8206604</v>
      </c>
      <c r="E41" s="16">
        <f>'[1]11.1.mell'!E40+'[1]11.2.mell'!E40</f>
        <v>0</v>
      </c>
      <c r="F41" s="11">
        <f>SUM(D41:E41)</f>
        <v>8206604</v>
      </c>
    </row>
    <row r="42" spans="1:6" x14ac:dyDescent="0.25">
      <c r="A42" s="22" t="s">
        <v>50</v>
      </c>
      <c r="B42" s="47" t="s">
        <v>96</v>
      </c>
      <c r="C42" s="39">
        <f>'[1]11.1.mell'!C41+'[1]11.2.mell'!C41</f>
        <v>207201357</v>
      </c>
      <c r="D42" s="3">
        <f>'[1]11.1.mell'!D41+'[1]11.2.mell'!D41</f>
        <v>245459190</v>
      </c>
      <c r="E42" s="3">
        <f>'[1]11.1.mell'!E41+'[1]11.2.mell'!E41</f>
        <v>0</v>
      </c>
      <c r="F42" s="11">
        <f t="shared" ref="F42:F49" si="2">SUM(D42:E42)</f>
        <v>245459190</v>
      </c>
    </row>
    <row r="43" spans="1:6" x14ac:dyDescent="0.25">
      <c r="A43" s="22" t="s">
        <v>51</v>
      </c>
      <c r="B43" s="41" t="s">
        <v>97</v>
      </c>
      <c r="C43" s="39">
        <f>'[1]11.1.mell'!C42+'[1]11.2.mell'!C42</f>
        <v>3817813</v>
      </c>
      <c r="D43" s="3">
        <f>'[1]11.1.mell'!D42+'[1]11.2.mell'!D42</f>
        <v>3817813</v>
      </c>
      <c r="E43" s="3">
        <f>'[1]11.1.mell'!E42+'[1]11.2.mell'!E42</f>
        <v>0</v>
      </c>
      <c r="F43" s="11">
        <f t="shared" si="2"/>
        <v>3817813</v>
      </c>
    </row>
    <row r="44" spans="1:6" x14ac:dyDescent="0.25">
      <c r="A44" s="22" t="s">
        <v>52</v>
      </c>
      <c r="B44" s="41" t="s">
        <v>98</v>
      </c>
      <c r="C44" s="39">
        <f>'[1]11.1.mell'!C43+'[1]11.2.mell'!C43</f>
        <v>0</v>
      </c>
      <c r="D44" s="3">
        <f>'[1]11.1.mell'!D43+'[1]11.2.mell'!D43</f>
        <v>801834</v>
      </c>
      <c r="E44" s="3">
        <f>'[1]11.1.mell'!E43+'[1]11.2.mell'!E43</f>
        <v>201452</v>
      </c>
      <c r="F44" s="11">
        <f t="shared" si="2"/>
        <v>1003286</v>
      </c>
    </row>
    <row r="45" spans="1:6" x14ac:dyDescent="0.25">
      <c r="A45" s="22" t="s">
        <v>53</v>
      </c>
      <c r="B45" s="41" t="s">
        <v>99</v>
      </c>
      <c r="C45" s="39">
        <f>'[1]11.1.mell'!C44+'[1]11.2.mell'!C44</f>
        <v>0</v>
      </c>
      <c r="D45" s="3">
        <f>'[1]11.1.mell'!D44+'[1]11.2.mell'!D44</f>
        <v>0</v>
      </c>
      <c r="E45" s="3">
        <f>'[1]11.1.mell'!E44+'[1]11.2.mell'!E44</f>
        <v>0</v>
      </c>
      <c r="F45" s="11">
        <f t="shared" si="2"/>
        <v>0</v>
      </c>
    </row>
    <row r="46" spans="1:6" s="20" customFormat="1" x14ac:dyDescent="0.25">
      <c r="A46" s="22" t="s">
        <v>54</v>
      </c>
      <c r="B46" s="12" t="s">
        <v>19</v>
      </c>
      <c r="C46" s="39">
        <f>'[1]11.1.mell'!C45+'[1]11.2.mell'!C45</f>
        <v>161000000</v>
      </c>
      <c r="D46" s="3">
        <f>'[1]11.1.mell'!D45+'[1]11.2.mell'!D45</f>
        <v>320000000</v>
      </c>
      <c r="E46" s="3">
        <f>'[1]11.1.mell'!E45+'[1]11.2.mell'!E45</f>
        <v>0</v>
      </c>
      <c r="F46" s="11">
        <f t="shared" si="2"/>
        <v>320000000</v>
      </c>
    </row>
    <row r="47" spans="1:6" x14ac:dyDescent="0.25">
      <c r="A47" s="22" t="s">
        <v>55</v>
      </c>
      <c r="B47" s="41" t="s">
        <v>100</v>
      </c>
      <c r="C47" s="39">
        <f>'[1]11.1.mell'!C46+'[1]11.2.mell'!C46</f>
        <v>66724932</v>
      </c>
      <c r="D47" s="3">
        <f>'[1]11.1.mell'!D46+'[1]11.2.mell'!D46</f>
        <v>65486320</v>
      </c>
      <c r="E47" s="3">
        <f>'[1]11.1.mell'!E46+'[1]11.2.mell'!E46</f>
        <v>821000</v>
      </c>
      <c r="F47" s="11">
        <f t="shared" si="2"/>
        <v>66307320</v>
      </c>
    </row>
    <row r="48" spans="1:6" x14ac:dyDescent="0.25">
      <c r="A48" s="22" t="s">
        <v>56</v>
      </c>
      <c r="B48" s="41" t="s">
        <v>101</v>
      </c>
      <c r="C48" s="39">
        <f>'[1]11.1.mell'!C47+'[1]11.2.mell'!C47</f>
        <v>463500</v>
      </c>
      <c r="D48" s="3">
        <f>'[1]11.1.mell'!D47+'[1]11.2.mell'!D47</f>
        <v>463500</v>
      </c>
      <c r="E48" s="3">
        <f>'[1]11.1.mell'!E47+'[1]11.2.mell'!E47</f>
        <v>0</v>
      </c>
      <c r="F48" s="11">
        <f t="shared" si="2"/>
        <v>463500</v>
      </c>
    </row>
    <row r="49" spans="1:6" x14ac:dyDescent="0.25">
      <c r="A49" s="22" t="s">
        <v>57</v>
      </c>
      <c r="B49" s="41" t="s">
        <v>102</v>
      </c>
      <c r="C49" s="39">
        <f>'[1]11.1.mell'!C48+'[1]11.2.mell'!C48</f>
        <v>0</v>
      </c>
      <c r="D49" s="3">
        <f>'[1]11.1.mell'!D48+'[1]11.2.mell'!D48</f>
        <v>0</v>
      </c>
      <c r="E49" s="3">
        <f>'[1]11.1.mell'!E48+'[1]11.2.mell'!E48</f>
        <v>0</v>
      </c>
      <c r="F49" s="11">
        <f t="shared" si="2"/>
        <v>0</v>
      </c>
    </row>
    <row r="50" spans="1:6" x14ac:dyDescent="0.25">
      <c r="A50" s="22" t="s">
        <v>58</v>
      </c>
      <c r="B50" s="43" t="s">
        <v>103</v>
      </c>
      <c r="C50" s="44">
        <f>SUM(C41:C49)</f>
        <v>444656578</v>
      </c>
      <c r="D50" s="45">
        <f>SUM(D41:D48)</f>
        <v>644235261</v>
      </c>
      <c r="E50" s="48">
        <f>SUM(E41:E48)</f>
        <v>1022452</v>
      </c>
      <c r="F50" s="10">
        <f>SUM(F41:F49)</f>
        <v>645257713</v>
      </c>
    </row>
    <row r="51" spans="1:6" ht="13.5" customHeight="1" x14ac:dyDescent="0.25">
      <c r="A51" s="22" t="s">
        <v>59</v>
      </c>
      <c r="B51" s="49" t="s">
        <v>33</v>
      </c>
      <c r="C51" s="50"/>
      <c r="D51" s="3">
        <f>'[1]11.1.mell'!E50+'[1]11.2.mell'!D50</f>
        <v>0</v>
      </c>
      <c r="E51" s="3"/>
      <c r="F51" s="51"/>
    </row>
    <row r="52" spans="1:6" ht="15.75" thickBot="1" x14ac:dyDescent="0.3">
      <c r="A52" s="52" t="s">
        <v>60</v>
      </c>
      <c r="B52" s="53" t="s">
        <v>104</v>
      </c>
      <c r="C52" s="54">
        <f>'[1]11.1.mell'!C51+'[1]11.2.mell'!C51</f>
        <v>0</v>
      </c>
      <c r="D52" s="55">
        <f>'[1]11.1.mell'!E51+'[1]11.2.mell'!D51</f>
        <v>0</v>
      </c>
      <c r="E52" s="56"/>
      <c r="F52" s="57">
        <f>'[1]11.1.mell'!F51+'[1]11.2.mell'!F51</f>
        <v>0</v>
      </c>
    </row>
    <row r="53" spans="1:6" ht="15.75" thickBot="1" x14ac:dyDescent="0.3">
      <c r="A53" s="24" t="s">
        <v>61</v>
      </c>
      <c r="B53" s="4" t="s">
        <v>105</v>
      </c>
      <c r="C53" s="26">
        <f>SUM(C40,C50,C52)</f>
        <v>1154777917</v>
      </c>
      <c r="D53" s="58">
        <f>SUM(D40,D50,D51,D52)</f>
        <v>1358748223</v>
      </c>
      <c r="E53" s="58">
        <f>SUM(E40,E50,E51,E52)</f>
        <v>91864866</v>
      </c>
      <c r="F53" s="18">
        <f>'[1]11.1.mell'!F52+'[1]11.2.mell'!F52</f>
        <v>1450613089</v>
      </c>
    </row>
    <row r="54" spans="1:6" x14ac:dyDescent="0.25">
      <c r="A54" s="19"/>
      <c r="B54" s="59"/>
      <c r="C54" s="60"/>
    </row>
    <row r="55" spans="1:6" x14ac:dyDescent="0.25">
      <c r="A55" s="19"/>
      <c r="B55" s="72" t="s">
        <v>106</v>
      </c>
      <c r="C55" s="70"/>
      <c r="D55" s="70"/>
      <c r="E55" s="70"/>
      <c r="F55" s="70"/>
    </row>
    <row r="56" spans="1:6" ht="15.75" thickBot="1" x14ac:dyDescent="0.3">
      <c r="A56" s="19"/>
      <c r="B56" s="73"/>
      <c r="C56" s="73"/>
    </row>
    <row r="57" spans="1:6" ht="51.75" thickBot="1" x14ac:dyDescent="0.3">
      <c r="A57" s="30" t="s">
        <v>63</v>
      </c>
      <c r="B57" s="31" t="s">
        <v>69</v>
      </c>
      <c r="C57" s="14" t="s">
        <v>0</v>
      </c>
      <c r="D57" s="15" t="s">
        <v>1</v>
      </c>
      <c r="E57" s="14" t="s">
        <v>2</v>
      </c>
      <c r="F57" s="15" t="s">
        <v>3</v>
      </c>
    </row>
    <row r="58" spans="1:6" ht="15.75" thickBot="1" x14ac:dyDescent="0.3">
      <c r="A58" s="62"/>
      <c r="B58" s="32" t="s">
        <v>4</v>
      </c>
      <c r="C58" s="32" t="s">
        <v>5</v>
      </c>
      <c r="D58" s="32" t="s">
        <v>6</v>
      </c>
      <c r="E58" s="32" t="s">
        <v>7</v>
      </c>
      <c r="F58" s="32" t="s">
        <v>8</v>
      </c>
    </row>
    <row r="59" spans="1:6" x14ac:dyDescent="0.25">
      <c r="A59" s="33" t="s">
        <v>4</v>
      </c>
      <c r="B59" s="63" t="s">
        <v>107</v>
      </c>
      <c r="C59" s="25">
        <f>'[1]11.1.mell'!C58+'[1]11.2.mell'!C58</f>
        <v>72529569</v>
      </c>
      <c r="D59" s="64">
        <f>'[1]11.1.mell'!D58+'[1]11.2.mell'!D58</f>
        <v>74188106</v>
      </c>
      <c r="E59" s="64">
        <f>'[1]11.1.mell'!E58+'[1]11.2.mell'!E58</f>
        <v>1378604</v>
      </c>
      <c r="F59" s="65">
        <f>SUM(D59:E59)</f>
        <v>75566710</v>
      </c>
    </row>
    <row r="60" spans="1:6" x14ac:dyDescent="0.25">
      <c r="A60" s="22" t="s">
        <v>5</v>
      </c>
      <c r="B60" s="47" t="s">
        <v>108</v>
      </c>
      <c r="C60" s="66">
        <f>'[1]11.1.mell'!C59+'[1]11.2.mell'!C59</f>
        <v>14252041</v>
      </c>
      <c r="D60" s="7">
        <f>'[1]11.1.mell'!D59+'[1]11.2.mell'!D59</f>
        <v>14610674</v>
      </c>
      <c r="E60" s="7">
        <f>'[1]11.1.mell'!E59+'[1]11.2.mell'!E59</f>
        <v>91952</v>
      </c>
      <c r="F60" s="6">
        <f>SUM(D60:E60)</f>
        <v>14702626</v>
      </c>
    </row>
    <row r="61" spans="1:6" x14ac:dyDescent="0.25">
      <c r="A61" s="22" t="s">
        <v>6</v>
      </c>
      <c r="B61" s="41" t="s">
        <v>20</v>
      </c>
      <c r="C61" s="66">
        <f>'[1]11.1.mell'!C60+'[1]11.2.mell'!C60</f>
        <v>93038070</v>
      </c>
      <c r="D61" s="7">
        <f>'[1]11.1.mell'!D60+'[1]11.2.mell'!D60</f>
        <v>89880397</v>
      </c>
      <c r="E61" s="7">
        <f>'[1]11.1.mell'!E60+'[1]11.2.mell'!E60</f>
        <v>8320878</v>
      </c>
      <c r="F61" s="6">
        <f t="shared" ref="F61:F76" si="3">SUM(D61:E61)</f>
        <v>98201275</v>
      </c>
    </row>
    <row r="62" spans="1:6" x14ac:dyDescent="0.25">
      <c r="A62" s="22" t="s">
        <v>7</v>
      </c>
      <c r="B62" s="41" t="s">
        <v>109</v>
      </c>
      <c r="C62" s="66">
        <f>'[1]11.1.mell'!C61+'[1]11.2.mell'!C61</f>
        <v>3650000</v>
      </c>
      <c r="D62" s="7">
        <f>'[1]11.1.mell'!D61+'[1]11.2.mell'!D61</f>
        <v>3630300</v>
      </c>
      <c r="E62" s="7">
        <f>'[1]11.1.mell'!E61+'[1]11.2.mell'!E61</f>
        <v>-101600</v>
      </c>
      <c r="F62" s="6">
        <f t="shared" si="3"/>
        <v>3528700</v>
      </c>
    </row>
    <row r="63" spans="1:6" x14ac:dyDescent="0.25">
      <c r="A63" s="22" t="s">
        <v>8</v>
      </c>
      <c r="B63" s="41" t="s">
        <v>15</v>
      </c>
      <c r="C63" s="66">
        <v>0</v>
      </c>
      <c r="D63" s="7">
        <f>'[1]11.1.mell'!D62+'[1]11.2.mell'!D62</f>
        <v>0</v>
      </c>
      <c r="E63" s="7">
        <f>'[1]11.1.mell'!E62+'[1]11.2.mell'!E62</f>
        <v>0</v>
      </c>
      <c r="F63" s="6">
        <f t="shared" si="3"/>
        <v>0</v>
      </c>
    </row>
    <row r="64" spans="1:6" x14ac:dyDescent="0.25">
      <c r="A64" s="22" t="s">
        <v>9</v>
      </c>
      <c r="B64" s="41" t="s">
        <v>110</v>
      </c>
      <c r="C64" s="66">
        <f>'[1]11.1.mell'!C63+'[1]11.2.mell'!C63</f>
        <v>0</v>
      </c>
      <c r="D64" s="7">
        <f>'[1]11.1.mell'!D63+'[1]11.2.mell'!D63</f>
        <v>0</v>
      </c>
      <c r="E64" s="7">
        <f>'[1]11.1.mell'!E63+'[1]11.2.mell'!E63</f>
        <v>0</v>
      </c>
      <c r="F64" s="6">
        <f t="shared" si="3"/>
        <v>0</v>
      </c>
    </row>
    <row r="65" spans="1:9" s="20" customFormat="1" x14ac:dyDescent="0.25">
      <c r="A65" s="22" t="s">
        <v>10</v>
      </c>
      <c r="B65" s="17" t="s">
        <v>111</v>
      </c>
      <c r="C65" s="66">
        <f>'[1]11.1.mell'!C64+'[1]11.2.mell'!C64</f>
        <v>15889411</v>
      </c>
      <c r="D65" s="7">
        <f>'[1]11.1.mell'!D64+'[1]11.2.mell'!D64</f>
        <v>16218631</v>
      </c>
      <c r="E65" s="7">
        <f>'[1]11.1.mell'!E64+'[1]11.2.mell'!E64</f>
        <v>527800</v>
      </c>
      <c r="F65" s="6">
        <f t="shared" si="3"/>
        <v>16746431</v>
      </c>
    </row>
    <row r="66" spans="1:9" x14ac:dyDescent="0.25">
      <c r="A66" s="22" t="s">
        <v>11</v>
      </c>
      <c r="B66" s="41" t="s">
        <v>112</v>
      </c>
      <c r="C66" s="66">
        <f>'[1]11.1.mell'!C65+'[1]11.2.mell'!C65</f>
        <v>0</v>
      </c>
      <c r="D66" s="7">
        <f>'[1]11.1.mell'!D65+'[1]11.2.mell'!D65</f>
        <v>0</v>
      </c>
      <c r="E66" s="7">
        <f>'[1]11.1.mell'!E65+'[1]11.2.mell'!E65</f>
        <v>0</v>
      </c>
      <c r="F66" s="6">
        <f t="shared" si="3"/>
        <v>0</v>
      </c>
    </row>
    <row r="67" spans="1:9" x14ac:dyDescent="0.25">
      <c r="A67" s="22" t="s">
        <v>12</v>
      </c>
      <c r="B67" s="41" t="s">
        <v>113</v>
      </c>
      <c r="C67" s="66">
        <f>'[1]11.1.mell'!C66+'[1]11.2.mell'!C66</f>
        <v>3530297</v>
      </c>
      <c r="D67" s="7">
        <f>'[1]11.1.mell'!D66+'[1]11.2.mell'!D66</f>
        <v>3550297</v>
      </c>
      <c r="E67" s="7">
        <f>'[1]11.1.mell'!E66+'[1]11.2.mell'!E66</f>
        <v>14926100</v>
      </c>
      <c r="F67" s="6">
        <f t="shared" si="3"/>
        <v>18476397</v>
      </c>
    </row>
    <row r="68" spans="1:9" x14ac:dyDescent="0.25">
      <c r="A68" s="22" t="s">
        <v>13</v>
      </c>
      <c r="B68" s="41" t="s">
        <v>17</v>
      </c>
      <c r="C68" s="66">
        <f>'[1]11.1.mell'!C67+'[1]11.2.mell'!C67</f>
        <v>180124711</v>
      </c>
      <c r="D68" s="7">
        <f>'[1]11.1.mell'!D67+'[1]11.2.mell'!D67</f>
        <v>188541473</v>
      </c>
      <c r="E68" s="7">
        <f>'[1]11.1.mell'!E67+'[1]11.2.mell'!E67</f>
        <v>45496871</v>
      </c>
      <c r="F68" s="6">
        <f t="shared" si="3"/>
        <v>234038344</v>
      </c>
    </row>
    <row r="69" spans="1:9" x14ac:dyDescent="0.25">
      <c r="A69" s="22" t="s">
        <v>24</v>
      </c>
      <c r="B69" s="41" t="s">
        <v>16</v>
      </c>
      <c r="C69" s="66">
        <f>'[1]11.1.mell'!C68+'[1]11.2.mell'!C68</f>
        <v>536530475</v>
      </c>
      <c r="D69" s="7">
        <f>'[1]11.1.mell'!D68+'[1]11.2.mell'!D68</f>
        <v>572321546</v>
      </c>
      <c r="E69" s="7">
        <f>'[1]11.1.mell'!E68+'[1]11.2.mell'!E68</f>
        <v>19376209</v>
      </c>
      <c r="F69" s="6">
        <f t="shared" si="3"/>
        <v>591697755</v>
      </c>
    </row>
    <row r="70" spans="1:9" x14ac:dyDescent="0.25">
      <c r="A70" s="22" t="s">
        <v>25</v>
      </c>
      <c r="B70" s="41" t="s">
        <v>114</v>
      </c>
      <c r="C70" s="66">
        <f>'[1]11.1.mell'!C69+'[1]11.2.mell'!C69</f>
        <v>0</v>
      </c>
      <c r="D70" s="7">
        <f>'[1]11.1.mell'!D69+'[1]11.2.mell'!D69</f>
        <v>0</v>
      </c>
      <c r="E70" s="7">
        <f>'[1]11.1.mell'!E69+'[1]11.2.mell'!E69</f>
        <v>0</v>
      </c>
      <c r="F70" s="6">
        <f t="shared" si="3"/>
        <v>0</v>
      </c>
    </row>
    <row r="71" spans="1:9" x14ac:dyDescent="0.25">
      <c r="A71" s="22" t="s">
        <v>26</v>
      </c>
      <c r="B71" s="41" t="s">
        <v>115</v>
      </c>
      <c r="C71" s="66">
        <f>'[1]11.1.mell'!C70+'[1]11.2.mell'!C70</f>
        <v>0</v>
      </c>
      <c r="D71" s="7">
        <f>'[1]11.1.mell'!D70+'[1]11.2.mell'!D70</f>
        <v>0</v>
      </c>
      <c r="E71" s="7">
        <f>'[1]11.1.mell'!E70+'[1]11.2.mell'!E70</f>
        <v>0</v>
      </c>
      <c r="F71" s="6">
        <f t="shared" si="3"/>
        <v>0</v>
      </c>
    </row>
    <row r="72" spans="1:9" x14ac:dyDescent="0.25">
      <c r="A72" s="22" t="s">
        <v>27</v>
      </c>
      <c r="B72" s="41" t="s">
        <v>35</v>
      </c>
      <c r="C72" s="66">
        <f>'[1]11.1.mell'!C71+'[1]11.2.mell'!C71</f>
        <v>0</v>
      </c>
      <c r="D72" s="7">
        <f>'[1]11.1.mell'!D71+'[1]11.2.mell'!D71</f>
        <v>0</v>
      </c>
      <c r="E72" s="7">
        <f>'[1]11.1.mell'!E71+'[1]11.2.mell'!E71</f>
        <v>0</v>
      </c>
      <c r="F72" s="6">
        <f t="shared" si="3"/>
        <v>0</v>
      </c>
    </row>
    <row r="73" spans="1:9" x14ac:dyDescent="0.25">
      <c r="A73" s="22" t="s">
        <v>28</v>
      </c>
      <c r="B73" s="41" t="s">
        <v>116</v>
      </c>
      <c r="C73" s="66">
        <f>'[1]11.1.mell'!C72+'[1]11.2.mell'!C72</f>
        <v>0</v>
      </c>
      <c r="D73" s="7">
        <f>'[1]11.1.mell'!D72+'[1]11.2.mell'!D72</f>
        <v>0</v>
      </c>
      <c r="E73" s="7">
        <f>'[1]11.1.mell'!E72+'[1]11.2.mell'!E72</f>
        <v>0</v>
      </c>
      <c r="F73" s="6">
        <f t="shared" si="3"/>
        <v>0</v>
      </c>
    </row>
    <row r="74" spans="1:9" x14ac:dyDescent="0.25">
      <c r="A74" s="22" t="s">
        <v>29</v>
      </c>
      <c r="B74" s="41" t="s">
        <v>117</v>
      </c>
      <c r="C74" s="66">
        <f>'[1]11.1.mell'!C73+'[1]11.2.mell'!C73</f>
        <v>0</v>
      </c>
      <c r="D74" s="7">
        <f>'[1]11.1.mell'!D73+'[1]11.2.mell'!D73</f>
        <v>0</v>
      </c>
      <c r="E74" s="7">
        <f>'[1]11.1.mell'!E73+'[1]11.2.mell'!E73</f>
        <v>0</v>
      </c>
      <c r="F74" s="6">
        <f t="shared" si="3"/>
        <v>0</v>
      </c>
    </row>
    <row r="75" spans="1:9" x14ac:dyDescent="0.25">
      <c r="A75" s="22" t="s">
        <v>30</v>
      </c>
      <c r="B75" s="41" t="s">
        <v>36</v>
      </c>
      <c r="C75" s="66">
        <f>'[1]11.1.mell'!C74+'[1]11.2.mell'!C74</f>
        <v>300000</v>
      </c>
      <c r="D75" s="7">
        <f>'[1]11.1.mell'!D74+'[1]11.2.mell'!D74</f>
        <v>525000</v>
      </c>
      <c r="E75" s="7">
        <f>'[1]11.1.mell'!E74+'[1]11.2.mell'!E74</f>
        <v>0</v>
      </c>
      <c r="F75" s="6">
        <f t="shared" si="3"/>
        <v>525000</v>
      </c>
    </row>
    <row r="76" spans="1:9" x14ac:dyDescent="0.25">
      <c r="A76" s="22" t="s">
        <v>31</v>
      </c>
      <c r="B76" s="47" t="s">
        <v>21</v>
      </c>
      <c r="C76" s="66">
        <f>'[1]11.1.mell'!C75+'[1]11.2.mell'!C75</f>
        <v>2927098</v>
      </c>
      <c r="D76" s="7">
        <f>'[1]11.1.mell'!D75+'[1]11.2.mell'!D75</f>
        <v>4712332</v>
      </c>
      <c r="E76" s="7">
        <f>'[1]11.1.mell'!E75+'[1]11.2.mell'!E75</f>
        <v>825600</v>
      </c>
      <c r="F76" s="6">
        <f t="shared" si="3"/>
        <v>5537932</v>
      </c>
    </row>
    <row r="77" spans="1:9" x14ac:dyDescent="0.25">
      <c r="A77" s="22" t="s">
        <v>32</v>
      </c>
      <c r="B77" s="43" t="s">
        <v>18</v>
      </c>
      <c r="C77" s="67">
        <f>SUM(C59:C76)</f>
        <v>922771672</v>
      </c>
      <c r="D77" s="67">
        <f>SUM(D59:D76)</f>
        <v>968178756</v>
      </c>
      <c r="E77" s="67">
        <f>SUM(E59:E76)</f>
        <v>90842414</v>
      </c>
      <c r="F77" s="10">
        <f>SUM(F59:F76)</f>
        <v>1059021170</v>
      </c>
      <c r="I77" s="9"/>
    </row>
    <row r="78" spans="1:9" x14ac:dyDescent="0.25">
      <c r="A78" s="22" t="s">
        <v>34</v>
      </c>
      <c r="B78" s="41" t="s">
        <v>118</v>
      </c>
      <c r="C78" s="66">
        <f>'[1]11.1.mell'!C77+'[1]11.2.mell'!C77</f>
        <v>161000000</v>
      </c>
      <c r="D78" s="3">
        <f>'[1]11.1.mell'!D77+'[1]11.2.mell'!D77</f>
        <v>320000000</v>
      </c>
      <c r="E78" s="3">
        <f>'[1]11.1.mell'!E77+'[1]11.2.mell'!E77</f>
        <v>0</v>
      </c>
      <c r="F78" s="11">
        <f>SUM(D78:E78)</f>
        <v>320000000</v>
      </c>
    </row>
    <row r="79" spans="1:9" x14ac:dyDescent="0.25">
      <c r="A79" s="22" t="s">
        <v>38</v>
      </c>
      <c r="B79" s="47" t="s">
        <v>119</v>
      </c>
      <c r="C79" s="66">
        <f>'[1]11.1.mell'!C78+'[1]11.2.mell'!C78</f>
        <v>0</v>
      </c>
      <c r="D79" s="3">
        <f>'[1]11.1.mell'!D78+'[1]11.2.mell'!D78</f>
        <v>0</v>
      </c>
      <c r="E79" s="3">
        <f>'[1]11.1.mell'!E78+'[1]11.2.mell'!E78</f>
        <v>0</v>
      </c>
      <c r="F79" s="11">
        <f t="shared" ref="F79:F83" si="4">SUM(D79:E79)</f>
        <v>0</v>
      </c>
    </row>
    <row r="80" spans="1:9" x14ac:dyDescent="0.25">
      <c r="A80" s="22" t="s">
        <v>39</v>
      </c>
      <c r="B80" s="41" t="s">
        <v>120</v>
      </c>
      <c r="C80" s="66">
        <f>'[1]11.1.mell'!C79+'[1]11.2.mell'!C79</f>
        <v>66724932</v>
      </c>
      <c r="D80" s="3">
        <f>'[1]11.1.mell'!D79+'[1]11.2.mell'!D79</f>
        <v>65486320</v>
      </c>
      <c r="E80" s="3">
        <f>'[1]11.1.mell'!E79+'[1]11.2.mell'!E79</f>
        <v>821000</v>
      </c>
      <c r="F80" s="11">
        <f t="shared" si="4"/>
        <v>66307320</v>
      </c>
    </row>
    <row r="81" spans="1:6" x14ac:dyDescent="0.25">
      <c r="A81" s="22" t="s">
        <v>40</v>
      </c>
      <c r="B81" s="41" t="s">
        <v>121</v>
      </c>
      <c r="C81" s="66">
        <f>'[1]11.1.mell'!C80+'[1]11.2.mell'!C80</f>
        <v>463500</v>
      </c>
      <c r="D81" s="3">
        <f>'[1]11.1.mell'!D80+'[1]11.2.mell'!D80</f>
        <v>463500</v>
      </c>
      <c r="E81" s="3">
        <f>'[1]11.1.mell'!E80+'[1]11.2.mell'!E80</f>
        <v>0</v>
      </c>
      <c r="F81" s="11">
        <f t="shared" si="4"/>
        <v>463500</v>
      </c>
    </row>
    <row r="82" spans="1:6" x14ac:dyDescent="0.25">
      <c r="A82" s="22" t="s">
        <v>41</v>
      </c>
      <c r="B82" s="41" t="s">
        <v>98</v>
      </c>
      <c r="C82" s="66">
        <f>'[1]11.1.mell'!C81+'[1]11.2.mell'!C83</f>
        <v>3817813</v>
      </c>
      <c r="D82" s="3">
        <f>'[1]11.1.mell'!D81+'[1]11.2.mell'!D81</f>
        <v>4619647</v>
      </c>
      <c r="E82" s="3">
        <f>'[1]11.1.mell'!E81+'[1]11.2.mell'!E81</f>
        <v>201452</v>
      </c>
      <c r="F82" s="11">
        <f t="shared" si="4"/>
        <v>4821099</v>
      </c>
    </row>
    <row r="83" spans="1:6" x14ac:dyDescent="0.25">
      <c r="A83" s="22" t="s">
        <v>42</v>
      </c>
      <c r="B83" s="41" t="s">
        <v>122</v>
      </c>
      <c r="C83" s="16"/>
      <c r="D83" s="3">
        <f>'[1]11.1.mell'!D82+'[1]11.2.mell'!D82</f>
        <v>0</v>
      </c>
      <c r="E83" s="3">
        <f>'[1]11.1.mell'!E82+'[1]11.2.mell'!E82</f>
        <v>0</v>
      </c>
      <c r="F83" s="11">
        <f t="shared" si="4"/>
        <v>0</v>
      </c>
    </row>
    <row r="84" spans="1:6" x14ac:dyDescent="0.25">
      <c r="A84" s="22" t="s">
        <v>43</v>
      </c>
      <c r="B84" s="43" t="s">
        <v>64</v>
      </c>
      <c r="C84" s="67">
        <f>SUM(C78:C83)</f>
        <v>232006245</v>
      </c>
      <c r="D84" s="67">
        <f>SUM(D78:D83)</f>
        <v>390569467</v>
      </c>
      <c r="E84" s="67">
        <f>SUM(E78:E83)</f>
        <v>1022452</v>
      </c>
      <c r="F84" s="68">
        <f>SUM(F78:F83)</f>
        <v>391591919</v>
      </c>
    </row>
    <row r="85" spans="1:6" x14ac:dyDescent="0.25">
      <c r="A85" s="22" t="s">
        <v>44</v>
      </c>
      <c r="B85" s="49" t="s">
        <v>37</v>
      </c>
      <c r="C85" s="67"/>
      <c r="D85" s="3">
        <f>'[1]11.1.mell'!D84+'[1]11.2.mell'!D84</f>
        <v>0</v>
      </c>
      <c r="E85" s="3"/>
      <c r="F85" s="16">
        <f>SUM(D85:E85)</f>
        <v>0</v>
      </c>
    </row>
    <row r="86" spans="1:6" ht="15.75" thickBot="1" x14ac:dyDescent="0.3">
      <c r="A86" s="23" t="s">
        <v>45</v>
      </c>
      <c r="B86" s="53" t="s">
        <v>123</v>
      </c>
      <c r="C86" s="66">
        <f>'[1]11.1.mell'!C85+'[1]11.2.mell'!C85</f>
        <v>0</v>
      </c>
      <c r="D86" s="55">
        <f>'[1]11.1.mell'!D85+'[1]11.2.mell'!D85</f>
        <v>0</v>
      </c>
      <c r="E86" s="56"/>
      <c r="F86" s="69">
        <f>SUM(D86:E86)</f>
        <v>0</v>
      </c>
    </row>
    <row r="87" spans="1:6" ht="15.75" thickBot="1" x14ac:dyDescent="0.3">
      <c r="A87" s="24" t="s">
        <v>46</v>
      </c>
      <c r="B87" s="4" t="s">
        <v>124</v>
      </c>
      <c r="C87" s="26">
        <f>SUM(C77,C84:C86)</f>
        <v>1154777917</v>
      </c>
      <c r="D87" s="26">
        <f>SUM(D77,D84:D86)</f>
        <v>1358748223</v>
      </c>
      <c r="E87" s="26">
        <f>SUM(E77,E84:E86)</f>
        <v>91864866</v>
      </c>
      <c r="F87" s="1">
        <f>F77+F84</f>
        <v>1450613089</v>
      </c>
    </row>
    <row r="89" spans="1:6" x14ac:dyDescent="0.25">
      <c r="D89" s="13"/>
      <c r="E89" s="13"/>
    </row>
    <row r="90" spans="1:6" x14ac:dyDescent="0.25">
      <c r="D90" s="13"/>
      <c r="E90" s="13"/>
    </row>
  </sheetData>
  <mergeCells count="8">
    <mergeCell ref="A1:F1"/>
    <mergeCell ref="B5:F5"/>
    <mergeCell ref="B7:F7"/>
    <mergeCell ref="B55:F55"/>
    <mergeCell ref="B56:C56"/>
    <mergeCell ref="B2:F2"/>
    <mergeCell ref="B3:F3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2018-09-25T05:57:38Z</dcterms:modified>
</cp:coreProperties>
</file>