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1.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E34" i="1" s="1"/>
  <c r="C34" i="1"/>
  <c r="B34" i="1"/>
  <c r="B35" i="1" s="1"/>
  <c r="I32" i="1"/>
  <c r="J32" i="1" s="1"/>
  <c r="H32" i="1"/>
  <c r="G32" i="1"/>
  <c r="G35" i="1" s="1"/>
  <c r="D32" i="1"/>
  <c r="E32" i="1" s="1"/>
  <c r="C32" i="1"/>
  <c r="E31" i="1"/>
  <c r="D31" i="1"/>
  <c r="C31" i="1"/>
  <c r="B31" i="1"/>
  <c r="J30" i="1"/>
  <c r="I30" i="1"/>
  <c r="I35" i="1" s="1"/>
  <c r="H30" i="1"/>
  <c r="H35" i="1" s="1"/>
  <c r="G30" i="1"/>
  <c r="E30" i="1"/>
  <c r="D30" i="1"/>
  <c r="C30" i="1"/>
  <c r="B30" i="1"/>
  <c r="E29" i="1"/>
  <c r="E35" i="1" s="1"/>
  <c r="D29" i="1"/>
  <c r="D35" i="1" s="1"/>
  <c r="C29" i="1"/>
  <c r="C35" i="1" s="1"/>
  <c r="B29" i="1"/>
  <c r="E26" i="1"/>
  <c r="I25" i="1"/>
  <c r="J25" i="1" s="1"/>
  <c r="H25" i="1"/>
  <c r="G25" i="1"/>
  <c r="D25" i="1"/>
  <c r="E25" i="1" s="1"/>
  <c r="C25" i="1"/>
  <c r="B25" i="1"/>
  <c r="B20" i="1" s="1"/>
  <c r="B28" i="1" s="1"/>
  <c r="B38" i="1" s="1"/>
  <c r="E24" i="1"/>
  <c r="D23" i="1"/>
  <c r="C23" i="1"/>
  <c r="E23" i="1" s="1"/>
  <c r="B23" i="1"/>
  <c r="I22" i="1"/>
  <c r="H22" i="1"/>
  <c r="H20" i="1" s="1"/>
  <c r="G22" i="1"/>
  <c r="D22" i="1"/>
  <c r="C22" i="1"/>
  <c r="C20" i="1" s="1"/>
  <c r="C28" i="1" s="1"/>
  <c r="C38" i="1" s="1"/>
  <c r="J21" i="1"/>
  <c r="I21" i="1"/>
  <c r="H21" i="1"/>
  <c r="G21" i="1"/>
  <c r="G20" i="1" s="1"/>
  <c r="C21" i="1"/>
  <c r="E21" i="1" s="1"/>
  <c r="I20" i="1"/>
  <c r="D20" i="1"/>
  <c r="D28" i="1" s="1"/>
  <c r="D38" i="1" s="1"/>
  <c r="I19" i="1"/>
  <c r="H19" i="1"/>
  <c r="J19" i="1" s="1"/>
  <c r="I18" i="1"/>
  <c r="H18" i="1"/>
  <c r="J18" i="1" s="1"/>
  <c r="G18" i="1"/>
  <c r="I17" i="1"/>
  <c r="H17" i="1"/>
  <c r="H9" i="1" s="1"/>
  <c r="H28" i="1" s="1"/>
  <c r="H38" i="1" s="1"/>
  <c r="G17" i="1"/>
  <c r="E17" i="1"/>
  <c r="J16" i="1"/>
  <c r="E16" i="1"/>
  <c r="D16" i="1"/>
  <c r="C16" i="1"/>
  <c r="I15" i="1"/>
  <c r="H15" i="1"/>
  <c r="J15" i="1" s="1"/>
  <c r="G15" i="1"/>
  <c r="E15" i="1"/>
  <c r="J14" i="1"/>
  <c r="I14" i="1"/>
  <c r="H14" i="1"/>
  <c r="D14" i="1"/>
  <c r="C14" i="1"/>
  <c r="E14" i="1" s="1"/>
  <c r="B14" i="1"/>
  <c r="I13" i="1"/>
  <c r="H13" i="1"/>
  <c r="J13" i="1" s="1"/>
  <c r="G13" i="1"/>
  <c r="D13" i="1"/>
  <c r="C13" i="1"/>
  <c r="E13" i="1" s="1"/>
  <c r="B13" i="1"/>
  <c r="I12" i="1"/>
  <c r="H12" i="1"/>
  <c r="J12" i="1" s="1"/>
  <c r="G12" i="1"/>
  <c r="D12" i="1"/>
  <c r="C12" i="1"/>
  <c r="E12" i="1" s="1"/>
  <c r="B12" i="1"/>
  <c r="I11" i="1"/>
  <c r="H11" i="1"/>
  <c r="J11" i="1" s="1"/>
  <c r="G11" i="1"/>
  <c r="I10" i="1"/>
  <c r="I9" i="1" s="1"/>
  <c r="I28" i="1" s="1"/>
  <c r="I38" i="1" s="1"/>
  <c r="H10" i="1"/>
  <c r="J10" i="1" s="1"/>
  <c r="G10" i="1"/>
  <c r="D10" i="1"/>
  <c r="C10" i="1"/>
  <c r="E10" i="1" s="1"/>
  <c r="B10" i="1"/>
  <c r="G9" i="1"/>
  <c r="G28" i="1" s="1"/>
  <c r="G38" i="1" s="1"/>
  <c r="D9" i="1"/>
  <c r="C9" i="1"/>
  <c r="B9" i="1"/>
  <c r="E9" i="1" l="1"/>
  <c r="J35" i="1"/>
  <c r="J17" i="1"/>
  <c r="J9" i="1" s="1"/>
  <c r="E22" i="1"/>
  <c r="E20" i="1" s="1"/>
  <c r="E28" i="1" s="1"/>
  <c r="E38" i="1" s="1"/>
  <c r="J22" i="1"/>
  <c r="J20" i="1" s="1"/>
  <c r="J28" i="1" l="1"/>
  <c r="J38" i="1" s="1"/>
</calcChain>
</file>

<file path=xl/sharedStrings.xml><?xml version="1.0" encoding="utf-8"?>
<sst xmlns="http://schemas.openxmlformats.org/spreadsheetml/2006/main" count="77" uniqueCount="72">
  <si>
    <t>"1. melléklet a 4/2017.(III.08.)önkormányzati rendelethez"</t>
  </si>
  <si>
    <t>FELSŐÖRS KÖZSÉG ÖNKORMÁNYZATA</t>
  </si>
  <si>
    <t>2017. évi költségvetés mérlege (Ft)</t>
  </si>
  <si>
    <t>1. melléklet a 3/2018.(II.28.) önkormányzati rendelethez, hatályos 2018. március 1-től</t>
  </si>
  <si>
    <t>Megnevezés</t>
  </si>
  <si>
    <t>2017. évi eredeti ei.</t>
  </si>
  <si>
    <t>2017. évi  módosított ei. XI.30.</t>
  </si>
  <si>
    <t>Módosítási javaslat</t>
  </si>
  <si>
    <t>2017. évi  módosított ei. XII.31.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</si>
  <si>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</si>
  <si>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</si>
  <si>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</si>
  <si>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</si>
  <si>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</si>
  <si>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</si>
  <si>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</si>
  <si>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</si>
  <si>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</si>
  <si>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</si>
  <si>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Működési bevétel</t>
  </si>
  <si>
    <t>Működési kiadás</t>
  </si>
  <si>
    <t>Önkormányzatok működési támogatásai</t>
  </si>
  <si>
    <t>Személyi juttatások</t>
  </si>
  <si>
    <t>Elvonások és befizetések bevételei</t>
  </si>
  <si>
    <t>Munkáltatót terh.jár. és szoc.hozzáj. adó</t>
  </si>
  <si>
    <t xml:space="preserve">Egyéb műk.c.tám.bev. áh.n belülről </t>
  </si>
  <si>
    <t>Dologi kiadás</t>
  </si>
  <si>
    <t xml:space="preserve">Közhatalmi bevételek </t>
  </si>
  <si>
    <t>Ellátottak pénzbeli juttatásai</t>
  </si>
  <si>
    <t>Működési bevételek</t>
  </si>
  <si>
    <t>Elvonások és befizetések</t>
  </si>
  <si>
    <t>Műk.c.visszat.tám.,kölcs.visszat.áh.n kívülről</t>
  </si>
  <si>
    <t>Egyéb műk.c.támog.áh.n belülre</t>
  </si>
  <si>
    <t>Egyéb működési célú átvett pénzeszk.</t>
  </si>
  <si>
    <t>Műk.c.visszat.támog., kölcs.nyújt.áh.n kívülre</t>
  </si>
  <si>
    <t>Műk.bev.felh.célra</t>
  </si>
  <si>
    <t>Egyéb műk.c.támog.áh.n kívülre</t>
  </si>
  <si>
    <t>Működési tartalék:    - általános</t>
  </si>
  <si>
    <t xml:space="preserve">                - cél</t>
  </si>
  <si>
    <t>Felhalmozási célú bev.</t>
  </si>
  <si>
    <t>Felhalmozási célú kiadás</t>
  </si>
  <si>
    <t>Felhalmozási célú önkorm.i támogatások</t>
  </si>
  <si>
    <t>Beruházások</t>
  </si>
  <si>
    <t xml:space="preserve">Egyéb felhalm.c.tám.bev. áh.n belülről </t>
  </si>
  <si>
    <t>Felújítások</t>
  </si>
  <si>
    <t>Immat. jav.,ingatlanok., egyéb tárgyi e.érték.</t>
  </si>
  <si>
    <t>Egyéb felhalm.c.támog.áh.n belülre</t>
  </si>
  <si>
    <t>Felhalm.c.visszat.tám.,kölcs.visszat.áh.n kívülről</t>
  </si>
  <si>
    <t>Felhalm.c.visszat.támog.kölcs.,nyújt.áh.n kívülre</t>
  </si>
  <si>
    <t>Egyéb felhalmozási célú átvett pénzeszk.</t>
  </si>
  <si>
    <t>Egyéb felhalm.c.támog.áh.n kívülre</t>
  </si>
  <si>
    <t>Műk.bev.felhalm.célra</t>
  </si>
  <si>
    <t>Felhalmozási tartalék: - általános</t>
  </si>
  <si>
    <t xml:space="preserve">                                   - cél</t>
  </si>
  <si>
    <t>Költségvetési bev-ek</t>
  </si>
  <si>
    <t>Költségvetési kiadások</t>
  </si>
  <si>
    <t>Maradvány igénybevétele felj.célra</t>
  </si>
  <si>
    <t>Hosszú lej.hitelek, kölcsönök törlesztése</t>
  </si>
  <si>
    <t>Maradvány igénybevétele műk.célra</t>
  </si>
  <si>
    <t>Áh.n. belüli megelőlegezés visszafizetése</t>
  </si>
  <si>
    <t>Maradvány igénybevétele finanszírozási célra</t>
  </si>
  <si>
    <t>Pénzeszközök lekötött bankbetétként elhelyezése</t>
  </si>
  <si>
    <t>Áh.n belüli megelőlegezés</t>
  </si>
  <si>
    <t>Belföldi értékpapírok kiadásai</t>
  </si>
  <si>
    <t>Lekötött bankbetétek megszüntetése</t>
  </si>
  <si>
    <t>Belföldi értékpapírok bevételei</t>
  </si>
  <si>
    <t xml:space="preserve">Finanszírozási bevételek </t>
  </si>
  <si>
    <t xml:space="preserve">Finanszírozási kiadások </t>
  </si>
  <si>
    <t>Nyitó</t>
  </si>
  <si>
    <t>Záró</t>
  </si>
  <si>
    <t>Bevételek összesen:</t>
  </si>
  <si>
    <t>Kiadás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</si>
</sst>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7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0" fontId="1" fillId="0" borderId="0" xfId="0" applyFont="1" applyFill="1" applyBorder="1"/>
    <xf numFmtId="0" fontId="4" fillId="0" borderId="4" xfId="0" applyFont="1" applyFill="1" applyBorder="1"/>
    <xf numFmtId="3" fontId="3" fillId="0" borderId="5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2" fillId="0" borderId="6" xfId="0" applyFont="1" applyFill="1" applyBorder="1"/>
    <xf numFmtId="3" fontId="1" fillId="0" borderId="6" xfId="0" applyNumberFormat="1" applyFont="1" applyFill="1" applyBorder="1"/>
    <xf numFmtId="3" fontId="1" fillId="0" borderId="7" xfId="0" applyNumberFormat="1" applyFont="1" applyFill="1" applyBorder="1"/>
    <xf numFmtId="0" fontId="2" fillId="0" borderId="7" xfId="0" applyFont="1" applyFill="1" applyBorder="1" applyAlignment="1">
      <alignment horizontal="left"/>
    </xf>
    <xf numFmtId="3" fontId="1" fillId="0" borderId="8" xfId="0" applyNumberFormat="1" applyFont="1" applyFill="1" applyBorder="1"/>
    <xf numFmtId="3" fontId="1" fillId="0" borderId="0" xfId="0" applyNumberFormat="1" applyFont="1" applyFill="1" applyBorder="1"/>
    <xf numFmtId="0" fontId="2" fillId="0" borderId="9" xfId="0" applyFont="1" applyFill="1" applyBorder="1"/>
    <xf numFmtId="3" fontId="1" fillId="0" borderId="9" xfId="0" applyNumberFormat="1" applyFont="1" applyFill="1" applyBorder="1"/>
    <xf numFmtId="0" fontId="2" fillId="0" borderId="10" xfId="0" applyFont="1" applyFill="1" applyBorder="1"/>
    <xf numFmtId="3" fontId="1" fillId="0" borderId="0" xfId="0" applyNumberFormat="1" applyFont="1" applyFill="1"/>
    <xf numFmtId="0" fontId="2" fillId="0" borderId="11" xfId="0" applyFont="1" applyFill="1" applyBorder="1" applyAlignment="1">
      <alignment horizontal="left"/>
    </xf>
    <xf numFmtId="0" fontId="2" fillId="0" borderId="11" xfId="0" applyFont="1" applyFill="1" applyBorder="1"/>
    <xf numFmtId="0" fontId="1" fillId="0" borderId="12" xfId="0" applyFont="1" applyFill="1" applyBorder="1"/>
    <xf numFmtId="0" fontId="1" fillId="0" borderId="8" xfId="0" applyFont="1" applyFill="1" applyBorder="1"/>
    <xf numFmtId="3" fontId="1" fillId="0" borderId="0" xfId="0" applyNumberFormat="1" applyFont="1" applyFill="1" applyBorder="1" applyAlignment="1">
      <alignment horizontal="right"/>
    </xf>
    <xf numFmtId="3" fontId="1" fillId="0" borderId="3" xfId="0" applyNumberFormat="1" applyFont="1" applyFill="1" applyBorder="1"/>
    <xf numFmtId="3" fontId="1" fillId="0" borderId="13" xfId="0" applyNumberFormat="1" applyFont="1" applyFill="1" applyBorder="1"/>
    <xf numFmtId="0" fontId="2" fillId="0" borderId="13" xfId="0" applyFont="1" applyFill="1" applyBorder="1" applyAlignment="1">
      <alignment horizontal="center"/>
    </xf>
    <xf numFmtId="3" fontId="1" fillId="0" borderId="14" xfId="0" applyNumberFormat="1" applyFont="1" applyFill="1" applyBorder="1"/>
    <xf numFmtId="3" fontId="5" fillId="0" borderId="5" xfId="0" applyNumberFormat="1" applyFont="1" applyFill="1" applyBorder="1" applyAlignment="1">
      <alignment horizontal="right"/>
    </xf>
    <xf numFmtId="3" fontId="3" fillId="0" borderId="15" xfId="0" applyNumberFormat="1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righ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1" fillId="0" borderId="10" xfId="0" applyFont="1" applyFill="1" applyBorder="1"/>
    <xf numFmtId="0" fontId="1" fillId="0" borderId="9" xfId="0" applyFont="1" applyFill="1" applyBorder="1"/>
    <xf numFmtId="0" fontId="1" fillId="0" borderId="10" xfId="0" applyFont="1" applyFill="1" applyBorder="1" applyAlignment="1">
      <alignment horizontal="left"/>
    </xf>
    <xf numFmtId="0" fontId="1" fillId="0" borderId="16" xfId="0" applyFont="1" applyFill="1" applyBorder="1"/>
    <xf numFmtId="0" fontId="1" fillId="0" borderId="16" xfId="0" applyFont="1" applyFill="1" applyBorder="1" applyAlignment="1">
      <alignment horizontal="left"/>
    </xf>
    <xf numFmtId="3" fontId="3" fillId="0" borderId="17" xfId="0" applyNumberFormat="1" applyFont="1" applyFill="1" applyBorder="1" applyAlignment="1">
      <alignment horizontal="right"/>
    </xf>
    <xf numFmtId="1" fontId="4" fillId="0" borderId="4" xfId="0" applyNumberFormat="1" applyFont="1" applyFill="1" applyBorder="1" applyAlignment="1">
      <alignment horizontal="left"/>
    </xf>
    <xf numFmtId="3" fontId="3" fillId="0" borderId="15" xfId="0" applyNumberFormat="1" applyFont="1" applyFill="1" applyBorder="1"/>
    <xf numFmtId="3" fontId="3" fillId="0" borderId="4" xfId="0" applyNumberFormat="1" applyFont="1" applyFill="1" applyBorder="1"/>
    <xf numFmtId="0" fontId="2" fillId="0" borderId="8" xfId="0" applyFont="1" applyFill="1" applyBorder="1"/>
    <xf numFmtId="3" fontId="1" fillId="0" borderId="18" xfId="0" applyNumberFormat="1" applyFont="1" applyFill="1" applyBorder="1"/>
    <xf numFmtId="3" fontId="1" fillId="0" borderId="19" xfId="0" applyNumberFormat="1" applyFont="1" applyFill="1" applyBorder="1"/>
    <xf numFmtId="0" fontId="2" fillId="0" borderId="17" xfId="0" applyFont="1" applyFill="1" applyBorder="1" applyAlignment="1">
      <alignment horizontal="left"/>
    </xf>
    <xf numFmtId="0" fontId="1" fillId="0" borderId="19" xfId="0" applyFont="1" applyFill="1" applyBorder="1"/>
    <xf numFmtId="0" fontId="1" fillId="0" borderId="19" xfId="0" applyFont="1" applyFill="1" applyBorder="1" applyAlignment="1">
      <alignment horizontal="left"/>
    </xf>
    <xf numFmtId="0" fontId="2" fillId="0" borderId="12" xfId="0" applyFont="1" applyFill="1" applyBorder="1"/>
    <xf numFmtId="3" fontId="1" fillId="0" borderId="10" xfId="0" applyNumberFormat="1" applyFont="1" applyFill="1" applyBorder="1"/>
    <xf numFmtId="3" fontId="1" fillId="0" borderId="20" xfId="0" applyNumberFormat="1" applyFont="1" applyFill="1" applyBorder="1"/>
    <xf numFmtId="3" fontId="1" fillId="0" borderId="11" xfId="0" applyNumberFormat="1" applyFont="1" applyFill="1" applyBorder="1"/>
    <xf numFmtId="3" fontId="1" fillId="0" borderId="11" xfId="0" applyNumberFormat="1" applyFont="1" applyFill="1" applyBorder="1" applyAlignment="1">
      <alignment horizontal="right"/>
    </xf>
    <xf numFmtId="3" fontId="1" fillId="0" borderId="12" xfId="0" applyNumberFormat="1" applyFont="1" applyFill="1" applyBorder="1"/>
    <xf numFmtId="0" fontId="1" fillId="0" borderId="11" xfId="0" applyFont="1" applyFill="1" applyBorder="1"/>
    <xf numFmtId="3" fontId="1" fillId="0" borderId="21" xfId="0" applyNumberFormat="1" applyFont="1" applyFill="1" applyBorder="1"/>
    <xf numFmtId="3" fontId="5" fillId="0" borderId="11" xfId="0" applyNumberFormat="1" applyFont="1" applyFill="1" applyBorder="1" applyAlignment="1">
      <alignment horizontal="right"/>
    </xf>
    <xf numFmtId="3" fontId="1" fillId="0" borderId="16" xfId="0" applyNumberFormat="1" applyFont="1" applyFill="1" applyBorder="1"/>
    <xf numFmtId="3" fontId="1" fillId="0" borderId="22" xfId="0" applyNumberFormat="1" applyFont="1" applyFill="1" applyBorder="1"/>
    <xf numFmtId="0" fontId="2" fillId="0" borderId="13" xfId="0" applyFont="1" applyFill="1" applyBorder="1" applyAlignment="1">
      <alignment horizontal="left"/>
    </xf>
    <xf numFmtId="0" fontId="1" fillId="0" borderId="23" xfId="0" applyFont="1" applyFill="1" applyBorder="1"/>
    <xf numFmtId="3" fontId="5" fillId="0" borderId="23" xfId="0" applyNumberFormat="1" applyFont="1" applyFill="1" applyBorder="1" applyAlignment="1">
      <alignment horizontal="right"/>
    </xf>
    <xf numFmtId="3" fontId="5" fillId="0" borderId="3" xfId="0" applyNumberFormat="1" applyFont="1" applyFill="1" applyBorder="1"/>
    <xf numFmtId="3" fontId="5" fillId="0" borderId="4" xfId="0" applyNumberFormat="1" applyFont="1" applyFill="1" applyBorder="1"/>
    <xf numFmtId="3" fontId="5" fillId="0" borderId="24" xfId="0" applyNumberFormat="1" applyFont="1" applyFill="1" applyBorder="1"/>
    <xf numFmtId="0" fontId="4" fillId="0" borderId="16" xfId="0" applyFont="1" applyFill="1" applyBorder="1" applyAlignment="1">
      <alignment horizontal="left"/>
    </xf>
    <xf numFmtId="3" fontId="3" fillId="0" borderId="5" xfId="0" applyNumberFormat="1" applyFont="1" applyFill="1" applyBorder="1"/>
    <xf numFmtId="3" fontId="3" fillId="0" borderId="25" xfId="0" applyNumberFormat="1" applyFont="1" applyFill="1" applyBorder="1"/>
    <xf numFmtId="164" fontId="3" fillId="0" borderId="15" xfId="0" applyNumberFormat="1" applyFont="1" applyFill="1" applyBorder="1" applyAlignment="1">
      <alignment horizontal="right"/>
    </xf>
    <xf numFmtId="0" fontId="1" fillId="0" borderId="24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4" fillId="0" borderId="26" xfId="0" applyFont="1" applyFill="1" applyBorder="1"/>
    <xf numFmtId="3" fontId="5" fillId="0" borderId="27" xfId="0" applyNumberFormat="1" applyFont="1" applyFill="1" applyBorder="1"/>
    <xf numFmtId="0" fontId="4" fillId="0" borderId="27" xfId="0" applyFont="1" applyFill="1" applyBorder="1" applyAlignment="1">
      <alignment horizontal="left"/>
    </xf>
    <xf numFmtId="3" fontId="3" fillId="0" borderId="0" xfId="0" applyNumberFormat="1" applyFont="1" applyFill="1" applyBorder="1"/>
    <xf numFmtId="0" fontId="5" fillId="0" borderId="4" xfId="0" applyFont="1" applyFill="1" applyBorder="1"/>
    <xf numFmtId="0" fontId="3" fillId="0" borderId="4" xfId="0" applyFont="1" applyFill="1" applyBorder="1" applyAlignment="1">
      <alignment horizontal="left"/>
    </xf>
    <xf numFmtId="3" fontId="3" fillId="0" borderId="24" xfId="0" applyNumberFormat="1" applyFont="1" applyFill="1" applyBorder="1" applyAlignment="1">
      <alignment horizontal="right"/>
    </xf>
    <xf numFmtId="4" fontId="1" fillId="0" borderId="0" xfId="0" applyNumberFormat="1" applyFont="1" applyFill="1"/>
    <xf numFmtId="0" fontId="6" fillId="0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8_k&#246;lts&#233;gvet&#233;si_rendelet_m&#243;d_2017_mell&#233;k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mell"/>
      <sheetName val="2.mell"/>
      <sheetName val="3.mell"/>
      <sheetName val="4.mell"/>
      <sheetName val="5.mell"/>
      <sheetName val="6.mell"/>
      <sheetName val="7.mell"/>
      <sheetName val="7.1.mell"/>
      <sheetName val="7.2.mell"/>
      <sheetName val="7.3.mell"/>
      <sheetName val="7.4.mell"/>
      <sheetName val="7.5.mell"/>
      <sheetName val="7.6.mell"/>
      <sheetName val="8.mell"/>
      <sheetName val="9.mell"/>
      <sheetName val="10.mell"/>
      <sheetName val="11.mell"/>
      <sheetName val="11.1.mell"/>
      <sheetName val="11.2.mell"/>
      <sheetName val="12.mell"/>
      <sheetName val="13.mell"/>
      <sheetName val="14.mell"/>
      <sheetName val="15.mell"/>
      <sheetName val="16.mell"/>
      <sheetName val="17.mell"/>
    </sheetNames>
    <sheetDataSet>
      <sheetData sheetId="0"/>
      <sheetData sheetId="1"/>
      <sheetData sheetId="2"/>
      <sheetData sheetId="3"/>
      <sheetData sheetId="4"/>
      <sheetData sheetId="5">
        <row r="30">
          <cell r="E30">
            <v>101972082</v>
          </cell>
          <cell r="F30">
            <v>119018525</v>
          </cell>
          <cell r="G30">
            <v>280393</v>
          </cell>
        </row>
        <row r="55">
          <cell r="E55">
            <v>2713454</v>
          </cell>
          <cell r="F55">
            <v>4787248</v>
          </cell>
          <cell r="G55">
            <v>15237024</v>
          </cell>
        </row>
        <row r="69">
          <cell r="F69">
            <v>1593844</v>
          </cell>
        </row>
        <row r="91">
          <cell r="F91">
            <v>36880850</v>
          </cell>
        </row>
        <row r="93">
          <cell r="G93">
            <v>8692717</v>
          </cell>
        </row>
        <row r="119">
          <cell r="E119">
            <v>60950000</v>
          </cell>
          <cell r="F119">
            <v>60950000</v>
          </cell>
          <cell r="G119">
            <v>0</v>
          </cell>
        </row>
        <row r="152">
          <cell r="E152">
            <v>19789580</v>
          </cell>
          <cell r="F152">
            <v>21881458</v>
          </cell>
          <cell r="G152">
            <v>287571</v>
          </cell>
        </row>
        <row r="162">
          <cell r="E162">
            <v>124800</v>
          </cell>
          <cell r="F162">
            <v>124800</v>
          </cell>
          <cell r="G162">
            <v>0</v>
          </cell>
        </row>
        <row r="176">
          <cell r="F176">
            <v>4275900</v>
          </cell>
          <cell r="G176">
            <v>0</v>
          </cell>
        </row>
        <row r="192">
          <cell r="E192">
            <v>6141000</v>
          </cell>
          <cell r="F192">
            <v>7181580</v>
          </cell>
          <cell r="G192">
            <v>0</v>
          </cell>
        </row>
        <row r="201">
          <cell r="E201">
            <v>11972500</v>
          </cell>
          <cell r="F201">
            <v>15283667</v>
          </cell>
          <cell r="G201">
            <v>0</v>
          </cell>
        </row>
        <row r="205">
          <cell r="E205">
            <v>206225623</v>
          </cell>
          <cell r="F205">
            <v>244784596</v>
          </cell>
          <cell r="G205">
            <v>0</v>
          </cell>
        </row>
        <row r="208">
          <cell r="E208">
            <v>3421265</v>
          </cell>
          <cell r="F208">
            <v>3421265</v>
          </cell>
          <cell r="G208">
            <v>0</v>
          </cell>
        </row>
        <row r="213">
          <cell r="F213">
            <v>1060409</v>
          </cell>
          <cell r="G213">
            <v>3944327</v>
          </cell>
        </row>
        <row r="221">
          <cell r="E221">
            <v>200000000</v>
          </cell>
          <cell r="F221">
            <v>218318000</v>
          </cell>
          <cell r="G221">
            <v>0</v>
          </cell>
        </row>
      </sheetData>
      <sheetData sheetId="6"/>
      <sheetData sheetId="7">
        <row r="84">
          <cell r="E84">
            <v>57624217</v>
          </cell>
          <cell r="F84">
            <v>60048572</v>
          </cell>
          <cell r="G84">
            <v>5425194</v>
          </cell>
        </row>
      </sheetData>
      <sheetData sheetId="8">
        <row r="83">
          <cell r="E83">
            <v>12803272</v>
          </cell>
          <cell r="F83">
            <v>13569820</v>
          </cell>
          <cell r="G83">
            <v>681682</v>
          </cell>
        </row>
      </sheetData>
      <sheetData sheetId="9">
        <row r="83">
          <cell r="E83">
            <v>88360013</v>
          </cell>
          <cell r="F83">
            <v>100797038</v>
          </cell>
          <cell r="G83">
            <v>9488585</v>
          </cell>
        </row>
      </sheetData>
      <sheetData sheetId="10">
        <row r="54">
          <cell r="F54">
            <v>2566372</v>
          </cell>
        </row>
        <row r="83">
          <cell r="E83">
            <v>3650000</v>
          </cell>
          <cell r="G83">
            <v>-70777</v>
          </cell>
        </row>
      </sheetData>
      <sheetData sheetId="11">
        <row r="80">
          <cell r="G80">
            <v>0</v>
          </cell>
        </row>
        <row r="82">
          <cell r="G82">
            <v>0</v>
          </cell>
        </row>
      </sheetData>
      <sheetData sheetId="12">
        <row r="77">
          <cell r="G77">
            <v>0</v>
          </cell>
        </row>
      </sheetData>
      <sheetData sheetId="13">
        <row r="11">
          <cell r="C11">
            <v>3432048</v>
          </cell>
        </row>
        <row r="22">
          <cell r="B22">
            <v>15398404</v>
          </cell>
          <cell r="C22">
            <v>15613361</v>
          </cell>
          <cell r="D22">
            <v>0</v>
          </cell>
        </row>
        <row r="52">
          <cell r="B52">
            <v>4249500</v>
          </cell>
          <cell r="C52">
            <v>16525400</v>
          </cell>
        </row>
      </sheetData>
      <sheetData sheetId="14">
        <row r="52">
          <cell r="D52">
            <v>94177351</v>
          </cell>
          <cell r="E52">
            <v>120882788</v>
          </cell>
          <cell r="F52">
            <v>2255054</v>
          </cell>
        </row>
        <row r="73">
          <cell r="D73">
            <v>131560040</v>
          </cell>
          <cell r="E73">
            <v>178974701</v>
          </cell>
          <cell r="F73">
            <v>6437663</v>
          </cell>
        </row>
        <row r="86">
          <cell r="D86">
            <v>452640</v>
          </cell>
          <cell r="E86">
            <v>1295000</v>
          </cell>
          <cell r="F86">
            <v>0</v>
          </cell>
        </row>
        <row r="90">
          <cell r="D90">
            <v>200000000</v>
          </cell>
          <cell r="E90">
            <v>218318000</v>
          </cell>
        </row>
        <row r="106">
          <cell r="D106">
            <v>3421265</v>
          </cell>
          <cell r="E106">
            <v>4481674</v>
          </cell>
          <cell r="F106">
            <v>3944327</v>
          </cell>
        </row>
      </sheetData>
      <sheetData sheetId="15">
        <row r="9">
          <cell r="B9">
            <v>1613602</v>
          </cell>
          <cell r="C9">
            <v>1344824</v>
          </cell>
        </row>
        <row r="10">
          <cell r="C10">
            <v>1712544</v>
          </cell>
          <cell r="D10">
            <v>280304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2"/>
  <sheetViews>
    <sheetView tabSelected="1" workbookViewId="0">
      <selection activeCell="C42" sqref="C42"/>
    </sheetView>
  </sheetViews>
  <sheetFormatPr defaultRowHeight="12" x14ac:dyDescent="0.2"/>
  <cols>
    <col min="1" max="1" width="37.7109375" style="2" bestFit="1" customWidth="1"/>
    <col min="2" max="5" width="14.140625" style="2" customWidth="1"/>
    <col min="6" max="6" width="37.5703125" style="2" bestFit="1" customWidth="1"/>
    <col min="7" max="9" width="14.140625" style="2" customWidth="1"/>
    <col min="10" max="10" width="14.85546875" style="2" customWidth="1"/>
    <col min="11" max="11" width="9.140625" style="2"/>
    <col min="12" max="12" width="10" style="2" bestFit="1" customWidth="1"/>
    <col min="13" max="13" width="10.85546875" style="2" bestFit="1" customWidth="1"/>
    <col min="14" max="16384" width="9.140625" style="2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3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3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3" x14ac:dyDescent="0.2">
      <c r="A4" s="3"/>
      <c r="B4" s="3"/>
      <c r="C4" s="3"/>
      <c r="D4" s="3"/>
      <c r="E4" s="3"/>
      <c r="F4" s="3"/>
      <c r="G4" s="3"/>
    </row>
    <row r="5" spans="1:13" ht="13.5" customHeight="1" thickBot="1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</row>
    <row r="6" spans="1:13" ht="30.75" customHeight="1" x14ac:dyDescent="0.2">
      <c r="A6" s="5" t="s">
        <v>4</v>
      </c>
      <c r="B6" s="5" t="s">
        <v>5</v>
      </c>
      <c r="C6" s="6" t="s">
        <v>6</v>
      </c>
      <c r="D6" s="5" t="s">
        <v>7</v>
      </c>
      <c r="E6" s="6" t="s">
        <v>8</v>
      </c>
      <c r="F6" s="5" t="s">
        <v>4</v>
      </c>
      <c r="G6" s="5" t="s">
        <v>5</v>
      </c>
      <c r="H6" s="6" t="s">
        <v>6</v>
      </c>
      <c r="I6" s="5" t="s">
        <v>7</v>
      </c>
      <c r="J6" s="6" t="s">
        <v>8</v>
      </c>
    </row>
    <row r="7" spans="1:13" ht="13.5" customHeight="1" thickBot="1" x14ac:dyDescent="0.25">
      <c r="A7" s="7"/>
      <c r="B7" s="7"/>
      <c r="C7" s="8"/>
      <c r="D7" s="7"/>
      <c r="E7" s="8"/>
      <c r="F7" s="7"/>
      <c r="G7" s="7"/>
      <c r="H7" s="8"/>
      <c r="I7" s="7"/>
      <c r="J7" s="8"/>
    </row>
    <row r="8" spans="1:13" ht="13.5" thickBot="1" x14ac:dyDescent="0.25">
      <c r="A8" s="9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10"/>
    </row>
    <row r="9" spans="1:13" ht="13.5" thickBot="1" x14ac:dyDescent="0.25">
      <c r="A9" s="11" t="s">
        <v>19</v>
      </c>
      <c r="B9" s="12">
        <f>SUM(B10:B19)</f>
        <v>171726508</v>
      </c>
      <c r="C9" s="12">
        <f t="shared" ref="C9:E9" si="0">SUM(C10:C19)</f>
        <v>200326312</v>
      </c>
      <c r="D9" s="12">
        <f t="shared" si="0"/>
        <v>15804988</v>
      </c>
      <c r="E9" s="12">
        <f t="shared" si="0"/>
        <v>216131300</v>
      </c>
      <c r="F9" s="13" t="s">
        <v>20</v>
      </c>
      <c r="G9" s="12">
        <f>SUM(G10:G19)</f>
        <v>183699008</v>
      </c>
      <c r="H9" s="12">
        <f t="shared" ref="H9:J9" si="1">SUM(H10:H19)</f>
        <v>215609979</v>
      </c>
      <c r="I9" s="12">
        <f t="shared" si="1"/>
        <v>15804988</v>
      </c>
      <c r="J9" s="12">
        <f t="shared" si="1"/>
        <v>231414967</v>
      </c>
      <c r="K9" s="10"/>
    </row>
    <row r="10" spans="1:13" ht="12" customHeight="1" x14ac:dyDescent="0.2">
      <c r="A10" s="14" t="s">
        <v>21</v>
      </c>
      <c r="B10" s="15">
        <f>'[1]6.mell'!E30</f>
        <v>101972082</v>
      </c>
      <c r="C10" s="15">
        <f>'[1]6.mell'!F30</f>
        <v>119018525</v>
      </c>
      <c r="D10" s="15">
        <f>'[1]6.mell'!G30</f>
        <v>280393</v>
      </c>
      <c r="E10" s="16">
        <f>SUM(C10:D10)</f>
        <v>119298918</v>
      </c>
      <c r="F10" s="17" t="s">
        <v>22</v>
      </c>
      <c r="G10" s="18">
        <f>'[1]7.1.mell'!E84</f>
        <v>57624217</v>
      </c>
      <c r="H10" s="18">
        <f>'[1]7.1.mell'!F84</f>
        <v>60048572</v>
      </c>
      <c r="I10" s="18">
        <f>'[1]7.1.mell'!G84</f>
        <v>5425194</v>
      </c>
      <c r="J10" s="15">
        <f>SUM(H10:I10)</f>
        <v>65473766</v>
      </c>
      <c r="K10" s="19"/>
    </row>
    <row r="11" spans="1:13" x14ac:dyDescent="0.2">
      <c r="A11" s="20" t="s">
        <v>23</v>
      </c>
      <c r="B11" s="21"/>
      <c r="C11" s="16"/>
      <c r="D11" s="16"/>
      <c r="E11" s="16"/>
      <c r="F11" s="17" t="s">
        <v>24</v>
      </c>
      <c r="G11" s="18">
        <f>'[1]7.2.mell'!E83</f>
        <v>12803272</v>
      </c>
      <c r="H11" s="18">
        <f>'[1]7.2.mell'!F83</f>
        <v>13569820</v>
      </c>
      <c r="I11" s="18">
        <f>'[1]7.2.mell'!G83</f>
        <v>681682</v>
      </c>
      <c r="J11" s="21">
        <f>SUM(H11:I11)</f>
        <v>14251502</v>
      </c>
      <c r="K11" s="19"/>
    </row>
    <row r="12" spans="1:13" x14ac:dyDescent="0.2">
      <c r="A12" s="22" t="s">
        <v>25</v>
      </c>
      <c r="B12" s="21">
        <f>'[1]6.mell'!E55</f>
        <v>2713454</v>
      </c>
      <c r="C12" s="21">
        <f>'[1]6.mell'!F55</f>
        <v>4787248</v>
      </c>
      <c r="D12" s="21">
        <f>'[1]6.mell'!G55</f>
        <v>15237024</v>
      </c>
      <c r="E12" s="16">
        <f t="shared" ref="E12:E17" si="2">SUM(C12:D12)</f>
        <v>20024272</v>
      </c>
      <c r="F12" s="17" t="s">
        <v>26</v>
      </c>
      <c r="G12" s="18">
        <f>'[1]7.3.mell'!E83</f>
        <v>88360013</v>
      </c>
      <c r="H12" s="18">
        <f>'[1]7.3.mell'!F83</f>
        <v>100797038</v>
      </c>
      <c r="I12" s="18">
        <f>'[1]7.3.mell'!G83</f>
        <v>9488585</v>
      </c>
      <c r="J12" s="21">
        <f t="shared" ref="J12:J18" si="3">SUM(H12:I12)</f>
        <v>110285623</v>
      </c>
      <c r="K12" s="19"/>
      <c r="M12" s="23"/>
    </row>
    <row r="13" spans="1:13" x14ac:dyDescent="0.2">
      <c r="A13" s="20" t="s">
        <v>27</v>
      </c>
      <c r="B13" s="21">
        <f>'[1]6.mell'!E119</f>
        <v>60950000</v>
      </c>
      <c r="C13" s="21">
        <f>'[1]6.mell'!F119</f>
        <v>60950000</v>
      </c>
      <c r="D13" s="21">
        <f>'[1]6.mell'!G119</f>
        <v>0</v>
      </c>
      <c r="E13" s="16">
        <f t="shared" si="2"/>
        <v>60950000</v>
      </c>
      <c r="F13" s="24" t="s">
        <v>28</v>
      </c>
      <c r="G13" s="18">
        <f>'[1]7.4.mell'!E83</f>
        <v>3650000</v>
      </c>
      <c r="H13" s="18">
        <f>'[1]7.4.mell'!F54</f>
        <v>2566372</v>
      </c>
      <c r="I13" s="18">
        <f>'[1]7.4.mell'!G83</f>
        <v>-70777</v>
      </c>
      <c r="J13" s="21">
        <f t="shared" si="3"/>
        <v>2495595</v>
      </c>
      <c r="K13" s="19"/>
    </row>
    <row r="14" spans="1:13" x14ac:dyDescent="0.2">
      <c r="A14" s="20" t="s">
        <v>29</v>
      </c>
      <c r="B14" s="21">
        <f>'[1]6.mell'!E152</f>
        <v>19789580</v>
      </c>
      <c r="C14" s="21">
        <f>'[1]6.mell'!F152</f>
        <v>21881458</v>
      </c>
      <c r="D14" s="21">
        <f>'[1]6.mell'!G152</f>
        <v>287571</v>
      </c>
      <c r="E14" s="16">
        <f t="shared" si="2"/>
        <v>22169029</v>
      </c>
      <c r="F14" s="17" t="s">
        <v>30</v>
      </c>
      <c r="G14" s="18"/>
      <c r="H14" s="18">
        <f>'[1]8.mell'!C11</f>
        <v>3432048</v>
      </c>
      <c r="I14" s="18">
        <f>'[1]7.5.mell'!G80</f>
        <v>0</v>
      </c>
      <c r="J14" s="21">
        <f t="shared" si="3"/>
        <v>3432048</v>
      </c>
      <c r="K14" s="19"/>
    </row>
    <row r="15" spans="1:13" x14ac:dyDescent="0.2">
      <c r="A15" s="20" t="s">
        <v>31</v>
      </c>
      <c r="B15" s="21"/>
      <c r="C15" s="16"/>
      <c r="D15" s="16"/>
      <c r="E15" s="16">
        <f t="shared" si="2"/>
        <v>0</v>
      </c>
      <c r="F15" s="17" t="s">
        <v>32</v>
      </c>
      <c r="G15" s="18">
        <f>'[1]8.mell'!B22</f>
        <v>15398404</v>
      </c>
      <c r="H15" s="18">
        <f>'[1]8.mell'!C22</f>
        <v>15613361</v>
      </c>
      <c r="I15" s="18">
        <f>'[1]8.mell'!D22</f>
        <v>0</v>
      </c>
      <c r="J15" s="21">
        <f t="shared" si="3"/>
        <v>15613361</v>
      </c>
      <c r="K15" s="19"/>
      <c r="M15" s="23"/>
    </row>
    <row r="16" spans="1:13" x14ac:dyDescent="0.2">
      <c r="A16" s="20" t="s">
        <v>33</v>
      </c>
      <c r="B16" s="21"/>
      <c r="C16" s="16">
        <f>'[1]6.mell'!F176</f>
        <v>4275900</v>
      </c>
      <c r="D16" s="16">
        <f>'[1]6.mell'!G176</f>
        <v>0</v>
      </c>
      <c r="E16" s="16">
        <f t="shared" si="2"/>
        <v>4275900</v>
      </c>
      <c r="F16" s="25" t="s">
        <v>34</v>
      </c>
      <c r="G16" s="18"/>
      <c r="H16" s="26"/>
      <c r="I16" s="27"/>
      <c r="J16" s="21">
        <f t="shared" si="3"/>
        <v>0</v>
      </c>
      <c r="K16" s="19"/>
    </row>
    <row r="17" spans="1:13" x14ac:dyDescent="0.2">
      <c r="A17" s="22" t="s">
        <v>35</v>
      </c>
      <c r="B17" s="21">
        <v>-13698608</v>
      </c>
      <c r="C17" s="21">
        <v>-10586819</v>
      </c>
      <c r="D17" s="21"/>
      <c r="E17" s="16">
        <f t="shared" si="2"/>
        <v>-10586819</v>
      </c>
      <c r="F17" s="24" t="s">
        <v>36</v>
      </c>
      <c r="G17" s="18">
        <f>'[1]8.mell'!B52</f>
        <v>4249500</v>
      </c>
      <c r="H17" s="18">
        <f>'[1]8.mell'!C52</f>
        <v>16525400</v>
      </c>
      <c r="I17" s="18">
        <f>'[1]7.5.mell'!G82</f>
        <v>0</v>
      </c>
      <c r="J17" s="21">
        <f t="shared" si="3"/>
        <v>16525400</v>
      </c>
      <c r="K17" s="28"/>
      <c r="M17" s="23"/>
    </row>
    <row r="18" spans="1:13" x14ac:dyDescent="0.2">
      <c r="A18" s="22"/>
      <c r="B18" s="21"/>
      <c r="C18" s="16"/>
      <c r="D18" s="16"/>
      <c r="E18" s="16"/>
      <c r="F18" s="17" t="s">
        <v>37</v>
      </c>
      <c r="G18" s="18">
        <f>'[1]10.mell'!B9</f>
        <v>1613602</v>
      </c>
      <c r="H18" s="18">
        <f>'[1]10.mell'!C9</f>
        <v>1344824</v>
      </c>
      <c r="I18" s="18">
        <f>'[1]7.6.mell'!G77</f>
        <v>0</v>
      </c>
      <c r="J18" s="21">
        <f t="shared" si="3"/>
        <v>1344824</v>
      </c>
      <c r="K18" s="10"/>
    </row>
    <row r="19" spans="1:13" ht="12.75" thickBot="1" x14ac:dyDescent="0.25">
      <c r="A19" s="22"/>
      <c r="B19" s="29"/>
      <c r="C19" s="30"/>
      <c r="D19" s="30"/>
      <c r="E19" s="30"/>
      <c r="F19" s="31" t="s">
        <v>38</v>
      </c>
      <c r="G19" s="32"/>
      <c r="H19" s="18">
        <f>'[1]10.mell'!C10</f>
        <v>1712544</v>
      </c>
      <c r="I19" s="18">
        <f>'[1]10.mell'!D10</f>
        <v>280304</v>
      </c>
      <c r="J19" s="21">
        <f>SUM(H19:I19)</f>
        <v>1992848</v>
      </c>
      <c r="K19" s="10"/>
    </row>
    <row r="20" spans="1:13" ht="13.5" thickBot="1" x14ac:dyDescent="0.25">
      <c r="A20" s="11" t="s">
        <v>39</v>
      </c>
      <c r="B20" s="33">
        <f>SUM(B21:B27)</f>
        <v>19964408</v>
      </c>
      <c r="C20" s="33">
        <f t="shared" ref="C20:D20" si="4">SUM(C21:C27)</f>
        <v>56367893</v>
      </c>
      <c r="D20" s="33">
        <f t="shared" si="4"/>
        <v>8692717</v>
      </c>
      <c r="E20" s="33">
        <f>SUM(E21:E27)</f>
        <v>65060610</v>
      </c>
      <c r="F20" s="13" t="s">
        <v>40</v>
      </c>
      <c r="G20" s="34">
        <f>SUM(G21:G27)</f>
        <v>226190031</v>
      </c>
      <c r="H20" s="35">
        <f t="shared" ref="H20:J20" si="5">SUM(H21:H27)</f>
        <v>301152489</v>
      </c>
      <c r="I20" s="35">
        <f t="shared" si="5"/>
        <v>8692717</v>
      </c>
      <c r="J20" s="35">
        <f t="shared" si="5"/>
        <v>309845206</v>
      </c>
      <c r="K20" s="10"/>
    </row>
    <row r="21" spans="1:13" x14ac:dyDescent="0.2">
      <c r="A21" s="20" t="s">
        <v>41</v>
      </c>
      <c r="B21" s="21"/>
      <c r="C21" s="21">
        <f>'[1]6.mell'!F69</f>
        <v>1593844</v>
      </c>
      <c r="D21" s="21"/>
      <c r="E21" s="21">
        <f>SUM(C21:D21)</f>
        <v>1593844</v>
      </c>
      <c r="F21" s="36" t="s">
        <v>42</v>
      </c>
      <c r="G21" s="18">
        <f>'[1]9.mell'!D52</f>
        <v>94177351</v>
      </c>
      <c r="H21" s="18">
        <f>'[1]9.mell'!E52</f>
        <v>120882788</v>
      </c>
      <c r="I21" s="21">
        <f>'[1]9.mell'!F52</f>
        <v>2255054</v>
      </c>
      <c r="J21" s="15">
        <f>SUM(H21:I21)</f>
        <v>123137842</v>
      </c>
      <c r="K21" s="10"/>
    </row>
    <row r="22" spans="1:13" x14ac:dyDescent="0.2">
      <c r="A22" s="22" t="s">
        <v>43</v>
      </c>
      <c r="B22" s="21"/>
      <c r="C22" s="21">
        <f>'[1]6.mell'!F91</f>
        <v>36880850</v>
      </c>
      <c r="D22" s="21">
        <f>'[1]6.mell'!G93</f>
        <v>8692717</v>
      </c>
      <c r="E22" s="21">
        <f>SUM(C22:D22)</f>
        <v>45573567</v>
      </c>
      <c r="F22" s="22" t="s">
        <v>44</v>
      </c>
      <c r="G22" s="18">
        <f>'[1]9.mell'!D73</f>
        <v>131560040</v>
      </c>
      <c r="H22" s="21">
        <f>'[1]9.mell'!E73</f>
        <v>178974701</v>
      </c>
      <c r="I22" s="21">
        <f>'[1]9.mell'!F73</f>
        <v>6437663</v>
      </c>
      <c r="J22" s="21">
        <f>SUM(H22:I22)</f>
        <v>185412364</v>
      </c>
      <c r="K22" s="10"/>
    </row>
    <row r="23" spans="1:13" x14ac:dyDescent="0.2">
      <c r="A23" s="20" t="s">
        <v>45</v>
      </c>
      <c r="B23" s="21">
        <f>'[1]6.mell'!E162</f>
        <v>124800</v>
      </c>
      <c r="C23" s="21">
        <f>'[1]6.mell'!F162</f>
        <v>124800</v>
      </c>
      <c r="D23" s="21">
        <f>'[1]6.mell'!G162</f>
        <v>0</v>
      </c>
      <c r="E23" s="21">
        <f>SUM(C23:D23)</f>
        <v>124800</v>
      </c>
      <c r="F23" s="37" t="s">
        <v>46</v>
      </c>
      <c r="G23" s="18"/>
      <c r="H23" s="38"/>
      <c r="I23" s="39"/>
      <c r="J23" s="21"/>
      <c r="K23" s="10"/>
    </row>
    <row r="24" spans="1:13" x14ac:dyDescent="0.2">
      <c r="A24" s="20" t="s">
        <v>47</v>
      </c>
      <c r="B24" s="21"/>
      <c r="C24" s="21"/>
      <c r="D24" s="21"/>
      <c r="E24" s="21">
        <f t="shared" ref="E24" si="6">SUM(B24:D24)</f>
        <v>0</v>
      </c>
      <c r="F24" s="36" t="s">
        <v>48</v>
      </c>
      <c r="G24" s="18"/>
      <c r="H24" s="38"/>
      <c r="I24" s="39"/>
      <c r="J24" s="21"/>
      <c r="K24" s="10"/>
    </row>
    <row r="25" spans="1:13" x14ac:dyDescent="0.2">
      <c r="A25" s="20" t="s">
        <v>49</v>
      </c>
      <c r="B25" s="21">
        <f>'[1]6.mell'!E192</f>
        <v>6141000</v>
      </c>
      <c r="C25" s="21">
        <f>'[1]6.mell'!F192</f>
        <v>7181580</v>
      </c>
      <c r="D25" s="21">
        <f>'[1]6.mell'!G192</f>
        <v>0</v>
      </c>
      <c r="E25" s="21">
        <f>SUM(C25:D25)</f>
        <v>7181580</v>
      </c>
      <c r="F25" s="37" t="s">
        <v>50</v>
      </c>
      <c r="G25" s="18">
        <f>'[1]9.mell'!D86</f>
        <v>452640</v>
      </c>
      <c r="H25" s="18">
        <f>'[1]9.mell'!E86</f>
        <v>1295000</v>
      </c>
      <c r="I25" s="18">
        <f>'[1]9.mell'!F86</f>
        <v>0</v>
      </c>
      <c r="J25" s="21">
        <f>SUM(H25:I25)</f>
        <v>1295000</v>
      </c>
      <c r="K25" s="10"/>
    </row>
    <row r="26" spans="1:13" x14ac:dyDescent="0.2">
      <c r="A26" s="20" t="s">
        <v>51</v>
      </c>
      <c r="B26" s="21">
        <v>13698608</v>
      </c>
      <c r="C26" s="21">
        <v>10586819</v>
      </c>
      <c r="D26" s="21"/>
      <c r="E26" s="21">
        <f>SUM(C26:D26)</f>
        <v>10586819</v>
      </c>
      <c r="F26" s="37" t="s">
        <v>52</v>
      </c>
      <c r="G26" s="18"/>
      <c r="H26" s="38"/>
      <c r="I26" s="38"/>
      <c r="J26" s="40"/>
      <c r="K26" s="10"/>
    </row>
    <row r="27" spans="1:13" ht="12.75" thickBot="1" x14ac:dyDescent="0.25">
      <c r="A27" s="22"/>
      <c r="B27" s="21"/>
      <c r="C27" s="21"/>
      <c r="D27" s="21"/>
      <c r="E27" s="21"/>
      <c r="F27" s="37" t="s">
        <v>53</v>
      </c>
      <c r="G27" s="18"/>
      <c r="H27" s="41"/>
      <c r="I27" s="41"/>
      <c r="J27" s="42"/>
      <c r="K27" s="10"/>
    </row>
    <row r="28" spans="1:13" ht="13.5" thickBot="1" x14ac:dyDescent="0.25">
      <c r="A28" s="11" t="s">
        <v>54</v>
      </c>
      <c r="B28" s="43">
        <f>B20+B9</f>
        <v>191690916</v>
      </c>
      <c r="C28" s="12">
        <f t="shared" ref="C28:E28" si="7">C20+C9</f>
        <v>256694205</v>
      </c>
      <c r="D28" s="12">
        <f t="shared" si="7"/>
        <v>24497705</v>
      </c>
      <c r="E28" s="43">
        <f t="shared" si="7"/>
        <v>281191910</v>
      </c>
      <c r="F28" s="44" t="s">
        <v>55</v>
      </c>
      <c r="G28" s="45">
        <f>G9+G20</f>
        <v>409889039</v>
      </c>
      <c r="H28" s="46">
        <f t="shared" ref="H28:J28" si="8">H9+H20</f>
        <v>516762468</v>
      </c>
      <c r="I28" s="46">
        <f t="shared" si="8"/>
        <v>24497705</v>
      </c>
      <c r="J28" s="46">
        <f t="shared" si="8"/>
        <v>541260173</v>
      </c>
      <c r="K28" s="10"/>
    </row>
    <row r="29" spans="1:13" x14ac:dyDescent="0.2">
      <c r="A29" s="47" t="s">
        <v>56</v>
      </c>
      <c r="B29" s="15">
        <f>'[1]6.mell'!E205</f>
        <v>206225623</v>
      </c>
      <c r="C29" s="48">
        <f>'[1]6.mell'!F205</f>
        <v>244784596</v>
      </c>
      <c r="D29" s="15">
        <f>'[1]6.mell'!G205</f>
        <v>0</v>
      </c>
      <c r="E29" s="49">
        <f>SUM(C29:D29)</f>
        <v>244784596</v>
      </c>
      <c r="F29" s="50" t="s">
        <v>57</v>
      </c>
      <c r="G29" s="15"/>
      <c r="H29" s="51"/>
      <c r="I29" s="51"/>
      <c r="J29" s="52"/>
      <c r="K29" s="10"/>
    </row>
    <row r="30" spans="1:13" x14ac:dyDescent="0.2">
      <c r="A30" s="53" t="s">
        <v>58</v>
      </c>
      <c r="B30" s="54">
        <f>'[1]6.mell'!E201</f>
        <v>11972500</v>
      </c>
      <c r="C30" s="55">
        <f>'[1]6.mell'!F201</f>
        <v>15283667</v>
      </c>
      <c r="D30" s="21">
        <f>'[1]6.mell'!G201</f>
        <v>0</v>
      </c>
      <c r="E30" s="56">
        <f>SUM(C30:D30)</f>
        <v>15283667</v>
      </c>
      <c r="F30" s="24" t="s">
        <v>59</v>
      </c>
      <c r="G30" s="21">
        <f>'[1]9.mell'!D106</f>
        <v>3421265</v>
      </c>
      <c r="H30" s="21">
        <f>'[1]9.mell'!E106</f>
        <v>4481674</v>
      </c>
      <c r="I30" s="21">
        <f>'[1]9.mell'!F106</f>
        <v>3944327</v>
      </c>
      <c r="J30" s="57">
        <f>SUM(H30:I30)</f>
        <v>8426001</v>
      </c>
      <c r="K30" s="10"/>
    </row>
    <row r="31" spans="1:13" x14ac:dyDescent="0.2">
      <c r="A31" s="53" t="s">
        <v>60</v>
      </c>
      <c r="B31" s="54">
        <f>'[1]6.mell'!E208</f>
        <v>3421265</v>
      </c>
      <c r="C31" s="58">
        <f>'[1]6.mell'!F208</f>
        <v>3421265</v>
      </c>
      <c r="D31" s="54">
        <f>'[1]6.mell'!G208</f>
        <v>0</v>
      </c>
      <c r="E31" s="56">
        <f>SUM(C31:D31)</f>
        <v>3421265</v>
      </c>
      <c r="F31" s="24" t="s">
        <v>61</v>
      </c>
      <c r="G31" s="21"/>
      <c r="H31" s="59"/>
      <c r="I31" s="59"/>
      <c r="J31" s="57"/>
      <c r="K31" s="10"/>
    </row>
    <row r="32" spans="1:13" x14ac:dyDescent="0.2">
      <c r="A32" s="53" t="s">
        <v>62</v>
      </c>
      <c r="B32" s="54"/>
      <c r="C32" s="55">
        <f>'[1]6.mell'!F213</f>
        <v>1060409</v>
      </c>
      <c r="D32" s="21">
        <f>'[1]6.mell'!G213</f>
        <v>3944327</v>
      </c>
      <c r="E32" s="56">
        <f>SUM(C32:D32)</f>
        <v>5004736</v>
      </c>
      <c r="F32" s="24" t="s">
        <v>63</v>
      </c>
      <c r="G32" s="21">
        <f>'[1]9.mell'!D90</f>
        <v>200000000</v>
      </c>
      <c r="H32" s="55">
        <f>'[1]9.mell'!E90</f>
        <v>218318000</v>
      </c>
      <c r="I32" s="21">
        <f>'[1]9.mell'!F90</f>
        <v>0</v>
      </c>
      <c r="J32" s="57">
        <f t="shared" ref="J32" si="9">SUM(H32:I32)</f>
        <v>218318000</v>
      </c>
      <c r="K32" s="10"/>
    </row>
    <row r="33" spans="1:11" x14ac:dyDescent="0.2">
      <c r="A33" s="53" t="s">
        <v>64</v>
      </c>
      <c r="B33" s="54"/>
      <c r="C33" s="60"/>
      <c r="D33" s="54"/>
      <c r="E33" s="56"/>
      <c r="F33" s="24"/>
      <c r="G33" s="54"/>
      <c r="H33" s="59"/>
      <c r="I33" s="59"/>
      <c r="J33" s="61"/>
      <c r="K33" s="10"/>
    </row>
    <row r="34" spans="1:11" ht="12.75" thickBot="1" x14ac:dyDescent="0.25">
      <c r="A34" s="53" t="s">
        <v>65</v>
      </c>
      <c r="B34" s="62">
        <f>'[1]6.mell'!E221</f>
        <v>200000000</v>
      </c>
      <c r="C34" s="63">
        <f>'[1]6.mell'!F221</f>
        <v>218318000</v>
      </c>
      <c r="D34" s="62">
        <f>'[1]6.mell'!G221</f>
        <v>0</v>
      </c>
      <c r="E34" s="56">
        <f>SUM(C34:D34)</f>
        <v>218318000</v>
      </c>
      <c r="F34" s="64"/>
      <c r="G34" s="29"/>
      <c r="H34" s="65"/>
      <c r="I34" s="65"/>
      <c r="J34" s="66"/>
      <c r="K34" s="10"/>
    </row>
    <row r="35" spans="1:11" ht="12.75" thickBot="1" x14ac:dyDescent="0.25">
      <c r="A35" s="13" t="s">
        <v>66</v>
      </c>
      <c r="B35" s="67">
        <f>SUM(B29:B34)</f>
        <v>421619388</v>
      </c>
      <c r="C35" s="68">
        <f t="shared" ref="C35:E35" si="10">SUM(C29:C34)</f>
        <v>482867937</v>
      </c>
      <c r="D35" s="68">
        <f t="shared" si="10"/>
        <v>3944327</v>
      </c>
      <c r="E35" s="68">
        <f t="shared" si="10"/>
        <v>486812264</v>
      </c>
      <c r="F35" s="13" t="s">
        <v>67</v>
      </c>
      <c r="G35" s="69">
        <f>SUM(G29:G32)</f>
        <v>203421265</v>
      </c>
      <c r="H35" s="69">
        <f t="shared" ref="H35:J35" si="11">SUM(H29:H32)</f>
        <v>222799674</v>
      </c>
      <c r="I35" s="69">
        <f t="shared" si="11"/>
        <v>3944327</v>
      </c>
      <c r="J35" s="68">
        <f t="shared" si="11"/>
        <v>226744001</v>
      </c>
      <c r="K35" s="10"/>
    </row>
    <row r="36" spans="1:11" ht="13.5" thickBot="1" x14ac:dyDescent="0.25">
      <c r="A36" s="70"/>
      <c r="B36" s="71"/>
      <c r="C36" s="72"/>
      <c r="D36" s="72"/>
      <c r="E36" s="72"/>
      <c r="F36" s="70"/>
      <c r="G36" s="73"/>
      <c r="H36" s="74"/>
      <c r="I36" s="75"/>
      <c r="J36" s="76"/>
    </row>
    <row r="37" spans="1:11" ht="13.5" thickBot="1" x14ac:dyDescent="0.25">
      <c r="A37" s="77" t="s">
        <v>68</v>
      </c>
      <c r="B37" s="78"/>
      <c r="C37" s="78"/>
      <c r="D37" s="78"/>
      <c r="E37" s="78"/>
      <c r="F37" s="79" t="s">
        <v>69</v>
      </c>
      <c r="G37" s="80"/>
      <c r="H37" s="74"/>
      <c r="I37" s="75"/>
      <c r="J37" s="76"/>
    </row>
    <row r="38" spans="1:11" ht="13.5" thickBot="1" x14ac:dyDescent="0.25">
      <c r="A38" s="81" t="s">
        <v>70</v>
      </c>
      <c r="B38" s="12">
        <f>B36+B28+B37+B35</f>
        <v>613310304</v>
      </c>
      <c r="C38" s="12">
        <f t="shared" ref="C38:E38" si="12">C36+C28+C37+C35</f>
        <v>739562142</v>
      </c>
      <c r="D38" s="12">
        <f t="shared" si="12"/>
        <v>28442032</v>
      </c>
      <c r="E38" s="12">
        <f t="shared" si="12"/>
        <v>768004174</v>
      </c>
      <c r="F38" s="82" t="s">
        <v>71</v>
      </c>
      <c r="G38" s="83">
        <f>G28+G36+G37+G35</f>
        <v>613310304</v>
      </c>
      <c r="H38" s="83">
        <f t="shared" ref="H38:J38" si="13">H28+H36+H37+H35</f>
        <v>739562142</v>
      </c>
      <c r="I38" s="83">
        <f t="shared" si="13"/>
        <v>28442032</v>
      </c>
      <c r="J38" s="35">
        <f t="shared" si="13"/>
        <v>768004174</v>
      </c>
    </row>
    <row r="39" spans="1:11" x14ac:dyDescent="0.2">
      <c r="B39" s="84"/>
      <c r="C39" s="84"/>
      <c r="D39" s="84"/>
      <c r="E39" s="84"/>
      <c r="F39" s="23"/>
      <c r="G39" s="23"/>
    </row>
    <row r="40" spans="1:11" x14ac:dyDescent="0.2">
      <c r="B40" s="23"/>
      <c r="C40" s="23"/>
      <c r="D40" s="23"/>
      <c r="E40" s="23"/>
      <c r="G40" s="23"/>
      <c r="H40" s="23"/>
      <c r="I40" s="23"/>
      <c r="J40" s="23"/>
    </row>
    <row r="41" spans="1:11" x14ac:dyDescent="0.2">
      <c r="B41" s="23"/>
      <c r="C41" s="23"/>
      <c r="D41" s="23"/>
      <c r="E41" s="23"/>
      <c r="G41" s="23"/>
      <c r="H41" s="23"/>
      <c r="I41" s="23"/>
      <c r="J41" s="23"/>
    </row>
    <row r="42" spans="1:11" x14ac:dyDescent="0.2">
      <c r="B42" s="23"/>
      <c r="C42" s="23"/>
      <c r="D42" s="23"/>
      <c r="E42" s="23"/>
      <c r="F42" s="23"/>
      <c r="G42" s="23"/>
      <c r="J42" s="23"/>
    </row>
    <row r="43" spans="1:11" x14ac:dyDescent="0.2">
      <c r="E43" s="23"/>
    </row>
    <row r="44" spans="1:11" x14ac:dyDescent="0.2">
      <c r="B44" s="23"/>
      <c r="E44" s="23"/>
      <c r="H44" s="23"/>
      <c r="I44" s="23"/>
    </row>
    <row r="45" spans="1:11" x14ac:dyDescent="0.2">
      <c r="E45" s="23"/>
    </row>
    <row r="192" spans="7:7" ht="14.25" x14ac:dyDescent="0.2">
      <c r="G192" s="85"/>
    </row>
  </sheetData>
  <mergeCells count="15">
    <mergeCell ref="F6:F7"/>
    <mergeCell ref="G6:G7"/>
    <mergeCell ref="H6:H7"/>
    <mergeCell ref="I6:I7"/>
    <mergeCell ref="J6:J7"/>
    <mergeCell ref="A1:J1"/>
    <mergeCell ref="A2:J2"/>
    <mergeCell ref="A3:J3"/>
    <mergeCell ref="A4:G4"/>
    <mergeCell ref="A5:J5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2018-02-27T12:47:00Z</dcterms:modified>
</cp:coreProperties>
</file>