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Kercaszomor\2019_05_08\Kercaszomor költségvetés módosítás\"/>
    </mc:Choice>
  </mc:AlternateContent>
  <xr:revisionPtr revIDLastSave="0" documentId="8_{7662B753-3DFC-48CB-A63E-E13A52270F9F}" xr6:coauthVersionLast="41" xr6:coauthVersionMax="41" xr10:uidLastSave="{00000000-0000-0000-0000-000000000000}"/>
  <bookViews>
    <workbookView xWindow="-120" yWindow="-120" windowWidth="29040" windowHeight="15840" xr2:uid="{6BE77D35-FB99-4665-B8B1-912FF972DBC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3" i="1" l="1"/>
  <c r="C33" i="1"/>
  <c r="M32" i="1"/>
  <c r="M34" i="1" s="1"/>
  <c r="G32" i="1"/>
  <c r="G34" i="1" s="1"/>
  <c r="C32" i="1"/>
  <c r="C34" i="1" s="1"/>
  <c r="P25" i="1"/>
  <c r="P33" i="1" s="1"/>
  <c r="O25" i="1"/>
  <c r="O33" i="1" s="1"/>
  <c r="N25" i="1"/>
  <c r="N26" i="1" s="1"/>
  <c r="M25" i="1"/>
  <c r="L25" i="1"/>
  <c r="L33" i="1" s="1"/>
  <c r="K25" i="1"/>
  <c r="K33" i="1" s="1"/>
  <c r="H25" i="1"/>
  <c r="H33" i="1" s="1"/>
  <c r="F25" i="1"/>
  <c r="F33" i="1" s="1"/>
  <c r="E25" i="1"/>
  <c r="E33" i="1" s="1"/>
  <c r="D25" i="1"/>
  <c r="D26" i="1" s="1"/>
  <c r="C25" i="1"/>
  <c r="G21" i="1"/>
  <c r="G20" i="1"/>
  <c r="G25" i="1" s="1"/>
  <c r="G33" i="1" s="1"/>
  <c r="P16" i="1"/>
  <c r="P32" i="1" s="1"/>
  <c r="P34" i="1" s="1"/>
  <c r="O16" i="1"/>
  <c r="O32" i="1" s="1"/>
  <c r="O34" i="1" s="1"/>
  <c r="N16" i="1"/>
  <c r="N32" i="1" s="1"/>
  <c r="M16" i="1"/>
  <c r="M26" i="1" s="1"/>
  <c r="L16" i="1"/>
  <c r="L32" i="1" s="1"/>
  <c r="L34" i="1" s="1"/>
  <c r="K16" i="1"/>
  <c r="K32" i="1" s="1"/>
  <c r="K34" i="1" s="1"/>
  <c r="H16" i="1"/>
  <c r="H32" i="1" s="1"/>
  <c r="G16" i="1"/>
  <c r="G26" i="1" s="1"/>
  <c r="F16" i="1"/>
  <c r="F32" i="1" s="1"/>
  <c r="F34" i="1" s="1"/>
  <c r="E16" i="1"/>
  <c r="E32" i="1" s="1"/>
  <c r="E34" i="1" s="1"/>
  <c r="D16" i="1"/>
  <c r="D32" i="1" s="1"/>
  <c r="C16" i="1"/>
  <c r="C26" i="1" s="1"/>
  <c r="E27" i="1" l="1"/>
  <c r="K27" i="1"/>
  <c r="H34" i="1"/>
  <c r="H26" i="1"/>
  <c r="E26" i="1"/>
  <c r="M27" i="1" s="1"/>
  <c r="K26" i="1"/>
  <c r="C27" i="1" s="1"/>
  <c r="O26" i="1"/>
  <c r="G27" i="1" s="1"/>
  <c r="D33" i="1"/>
  <c r="D34" i="1" s="1"/>
  <c r="N33" i="1"/>
  <c r="N34" i="1" s="1"/>
  <c r="F26" i="1"/>
  <c r="F27" i="1" s="1"/>
  <c r="L26" i="1"/>
  <c r="D27" i="1" s="1"/>
  <c r="P26" i="1"/>
  <c r="H27" i="1" l="1"/>
  <c r="L27" i="1"/>
</calcChain>
</file>

<file path=xl/sharedStrings.xml><?xml version="1.0" encoding="utf-8"?>
<sst xmlns="http://schemas.openxmlformats.org/spreadsheetml/2006/main" count="107" uniqueCount="74">
  <si>
    <t>1. sz. melléklet</t>
  </si>
  <si>
    <t>2/2019. ( V.23. ) önkormányzati rendelethez</t>
  </si>
  <si>
    <t>KERCASZOMOR KÖZSÉG ÖNKORMÁNYZATA
2018. ÉVI MÓDOSÍTOTT BEVÉTELEI ÉS KIADÁSAI KIEMELT ELŐIRÁNYZATONKÉNT ELLÁTANDÓ FELADATOK SZERINTI BONTÁSBAN</t>
  </si>
  <si>
    <t>adatok ezer Ft-ban</t>
  </si>
  <si>
    <t>Ssz.</t>
  </si>
  <si>
    <t>Megnevezés</t>
  </si>
  <si>
    <t>2018. évi eredeti előirányzat összesen</t>
  </si>
  <si>
    <t>Eredeti előirányzatból</t>
  </si>
  <si>
    <t>2018. évi módosított előirányzat összesen</t>
  </si>
  <si>
    <t>Módosított előirányzatból</t>
  </si>
  <si>
    <t>kötelező feladatok</t>
  </si>
  <si>
    <t>önként vállalt feladatok</t>
  </si>
  <si>
    <t>A</t>
  </si>
  <si>
    <t>BEVÉTELEK</t>
  </si>
  <si>
    <t>B</t>
  </si>
  <si>
    <t>KIADÁSOK</t>
  </si>
  <si>
    <t>I.</t>
  </si>
  <si>
    <t>Intézményi működési bevételek</t>
  </si>
  <si>
    <t>Személyi juttatások</t>
  </si>
  <si>
    <t>II.</t>
  </si>
  <si>
    <t>Közhatalmi bevételek</t>
  </si>
  <si>
    <t>Munkaadókat terhelő járulékok és szoc. hozzájárulási adó</t>
  </si>
  <si>
    <t>IV.</t>
  </si>
  <si>
    <t>Támogatások</t>
  </si>
  <si>
    <t>III.</t>
  </si>
  <si>
    <t>Dologi kiadások</t>
  </si>
  <si>
    <t>V.</t>
  </si>
  <si>
    <t>Támogatásértékű működési bevételek</t>
  </si>
  <si>
    <t>Ellátottak pénzbeli juttatásai</t>
  </si>
  <si>
    <t>VI.</t>
  </si>
  <si>
    <t>Működési célú pe. átvétel ÁH-n kivülről</t>
  </si>
  <si>
    <t>Egyéb működési kiadások</t>
  </si>
  <si>
    <t>VII.</t>
  </si>
  <si>
    <t>Támogatási kölcsön igénybevétel, visszatérítés</t>
  </si>
  <si>
    <t>XII.</t>
  </si>
  <si>
    <t>Támogatási kölcsönök nyújtása, törlesztése</t>
  </si>
  <si>
    <t>XIII.</t>
  </si>
  <si>
    <t>Működési tartalék, céltartalék</t>
  </si>
  <si>
    <t>Működési bevételek összesen</t>
  </si>
  <si>
    <t>Működési kiadások összesen</t>
  </si>
  <si>
    <t>Felhalmozási bevétel</t>
  </si>
  <si>
    <t>Intézményi beruházás</t>
  </si>
  <si>
    <t>Felújítás</t>
  </si>
  <si>
    <t>Támogatásértékű felhalmozási bevételek</t>
  </si>
  <si>
    <t>VIII.</t>
  </si>
  <si>
    <t>Kormányzati beruházás</t>
  </si>
  <si>
    <t>Felhalmozási célú pénzeszköz átvétel ÁH-n kivülről</t>
  </si>
  <si>
    <t>IX.</t>
  </si>
  <si>
    <t>Lakástámogatás</t>
  </si>
  <si>
    <t>Támogatási kölcsön igénybev., visszatér.</t>
  </si>
  <si>
    <t>X.</t>
  </si>
  <si>
    <t>Lakásépítés</t>
  </si>
  <si>
    <t>XI.</t>
  </si>
  <si>
    <t>Egyéb felhalmozási kiadás</t>
  </si>
  <si>
    <t>Felhalmozási célú tartalék, céltartalék</t>
  </si>
  <si>
    <t>Felhalmozási bevételek összesen</t>
  </si>
  <si>
    <t>Felhalmozási kiadások összesen</t>
  </si>
  <si>
    <t>BEVÉTELEK ÖSSZESEN</t>
  </si>
  <si>
    <t>KIADÁSOK ÖSSZESEN</t>
  </si>
  <si>
    <t>KÖLTSÉGVETÉSI HIÁNY
(Bevételek össz. &lt; Kiadások össz.)</t>
  </si>
  <si>
    <t>KÖLTSÉGVETÉSI TÖBBLET
(Bevételek össz. &gt; Kiadások össz.)</t>
  </si>
  <si>
    <t>Előző évi pénzmaradvány, vállalkozási maradvány működési célú igénybevétele</t>
  </si>
  <si>
    <t>Előző évi pénzmaradvány, vállalkozási maradvány felhalmozási célú igénybevétele</t>
  </si>
  <si>
    <t>Működési célú finanszírozási bevétel</t>
  </si>
  <si>
    <t>XIV.</t>
  </si>
  <si>
    <t>Működési célú finanszírozási kiadás</t>
  </si>
  <si>
    <t>Felhalmozási célú finanszírozási bevétel</t>
  </si>
  <si>
    <t>Felhalmozási célú finanszírozási kiadás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</si>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</sst>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/>
    <xf numFmtId="0" fontId="1" fillId="0" borderId="19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8" xfId="0" applyFont="1" applyBorder="1"/>
    <xf numFmtId="0" fontId="3" fillId="0" borderId="21" xfId="0" applyFont="1" applyBorder="1"/>
    <xf numFmtId="0" fontId="2" fillId="0" borderId="4" xfId="0" applyFont="1" applyBorder="1"/>
    <xf numFmtId="0" fontId="2" fillId="0" borderId="22" xfId="0" applyFont="1" applyBorder="1"/>
    <xf numFmtId="0" fontId="2" fillId="0" borderId="23" xfId="0" applyFont="1" applyBorder="1"/>
    <xf numFmtId="0" fontId="4" fillId="0" borderId="24" xfId="0" applyFont="1" applyBorder="1"/>
    <xf numFmtId="0" fontId="2" fillId="0" borderId="25" xfId="0" applyFont="1" applyBorder="1" applyAlignment="1">
      <alignment wrapText="1"/>
    </xf>
    <xf numFmtId="3" fontId="4" fillId="2" borderId="25" xfId="0" applyNumberFormat="1" applyFont="1" applyFill="1" applyBorder="1"/>
    <xf numFmtId="3" fontId="4" fillId="0" borderId="25" xfId="0" applyNumberFormat="1" applyFont="1" applyBorder="1"/>
    <xf numFmtId="3" fontId="4" fillId="0" borderId="26" xfId="0" applyNumberFormat="1" applyFont="1" applyBorder="1"/>
    <xf numFmtId="3" fontId="2" fillId="2" borderId="27" xfId="0" applyNumberFormat="1" applyFont="1" applyFill="1" applyBorder="1"/>
    <xf numFmtId="3" fontId="2" fillId="0" borderId="25" xfId="0" applyNumberFormat="1" applyFont="1" applyBorder="1"/>
    <xf numFmtId="3" fontId="2" fillId="0" borderId="26" xfId="0" applyNumberFormat="1" applyFont="1" applyBorder="1"/>
    <xf numFmtId="0" fontId="4" fillId="0" borderId="28" xfId="0" applyFont="1" applyBorder="1"/>
    <xf numFmtId="3" fontId="2" fillId="2" borderId="25" xfId="0" applyNumberFormat="1" applyFont="1" applyFill="1" applyBorder="1"/>
    <xf numFmtId="0" fontId="4" fillId="3" borderId="24" xfId="0" applyFont="1" applyFill="1" applyBorder="1"/>
    <xf numFmtId="0" fontId="2" fillId="3" borderId="25" xfId="0" applyFont="1" applyFill="1" applyBorder="1" applyAlignment="1">
      <alignment wrapText="1"/>
    </xf>
    <xf numFmtId="3" fontId="2" fillId="3" borderId="25" xfId="0" applyNumberFormat="1" applyFont="1" applyFill="1" applyBorder="1"/>
    <xf numFmtId="3" fontId="2" fillId="3" borderId="26" xfId="0" applyNumberFormat="1" applyFont="1" applyFill="1" applyBorder="1"/>
    <xf numFmtId="0" fontId="4" fillId="0" borderId="29" xfId="0" applyFont="1" applyBorder="1"/>
    <xf numFmtId="0" fontId="1" fillId="0" borderId="16" xfId="0" applyFont="1" applyBorder="1" applyAlignment="1">
      <alignment wrapText="1"/>
    </xf>
    <xf numFmtId="3" fontId="1" fillId="2" borderId="16" xfId="0" applyNumberFormat="1" applyFont="1" applyFill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3" fontId="1" fillId="2" borderId="30" xfId="0" applyNumberFormat="1" applyFont="1" applyFill="1" applyBorder="1"/>
    <xf numFmtId="0" fontId="3" fillId="0" borderId="31" xfId="0" applyFont="1" applyBorder="1"/>
    <xf numFmtId="3" fontId="1" fillId="0" borderId="32" xfId="0" applyNumberFormat="1" applyFont="1" applyBorder="1"/>
    <xf numFmtId="0" fontId="4" fillId="0" borderId="33" xfId="0" applyFont="1" applyBorder="1"/>
    <xf numFmtId="0" fontId="2" fillId="0" borderId="22" xfId="0" applyFont="1" applyBorder="1" applyAlignment="1">
      <alignment wrapText="1"/>
    </xf>
    <xf numFmtId="3" fontId="2" fillId="2" borderId="22" xfId="0" applyNumberFormat="1" applyFont="1" applyFill="1" applyBorder="1"/>
    <xf numFmtId="3" fontId="2" fillId="0" borderId="22" xfId="0" applyNumberFormat="1" applyFont="1" applyBorder="1"/>
    <xf numFmtId="3" fontId="2" fillId="0" borderId="23" xfId="0" applyNumberFormat="1" applyFont="1" applyBorder="1"/>
    <xf numFmtId="3" fontId="2" fillId="2" borderId="34" xfId="0" applyNumberFormat="1" applyFont="1" applyFill="1" applyBorder="1"/>
    <xf numFmtId="0" fontId="4" fillId="0" borderId="35" xfId="0" applyFont="1" applyBorder="1"/>
    <xf numFmtId="3" fontId="2" fillId="0" borderId="36" xfId="0" applyNumberFormat="1" applyFont="1" applyBorder="1"/>
    <xf numFmtId="3" fontId="2" fillId="0" borderId="37" xfId="0" applyNumberFormat="1" applyFont="1" applyBorder="1"/>
    <xf numFmtId="0" fontId="4" fillId="0" borderId="38" xfId="0" applyFont="1" applyBorder="1"/>
    <xf numFmtId="0" fontId="1" fillId="0" borderId="11" xfId="0" applyFont="1" applyBorder="1" applyAlignment="1">
      <alignment wrapText="1"/>
    </xf>
    <xf numFmtId="3" fontId="1" fillId="2" borderId="11" xfId="0" applyNumberFormat="1" applyFont="1" applyFill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2" borderId="39" xfId="0" applyNumberFormat="1" applyFont="1" applyFill="1" applyBorder="1"/>
    <xf numFmtId="0" fontId="3" fillId="0" borderId="40" xfId="0" applyFont="1" applyBorder="1"/>
    <xf numFmtId="3" fontId="1" fillId="0" borderId="15" xfId="0" applyNumberFormat="1" applyFont="1" applyBorder="1"/>
    <xf numFmtId="0" fontId="4" fillId="0" borderId="41" xfId="0" applyFont="1" applyBorder="1"/>
    <xf numFmtId="0" fontId="1" fillId="0" borderId="42" xfId="0" applyFont="1" applyBorder="1" applyAlignment="1">
      <alignment wrapText="1"/>
    </xf>
    <xf numFmtId="3" fontId="1" fillId="2" borderId="42" xfId="0" applyNumberFormat="1" applyFont="1" applyFill="1" applyBorder="1"/>
    <xf numFmtId="3" fontId="1" fillId="0" borderId="42" xfId="0" applyNumberFormat="1" applyFont="1" applyBorder="1"/>
    <xf numFmtId="3" fontId="1" fillId="0" borderId="43" xfId="0" applyNumberFormat="1" applyFont="1" applyBorder="1"/>
    <xf numFmtId="3" fontId="1" fillId="2" borderId="44" xfId="0" applyNumberFormat="1" applyFont="1" applyFill="1" applyBorder="1"/>
    <xf numFmtId="3" fontId="1" fillId="0" borderId="10" xfId="0" applyNumberFormat="1" applyFont="1" applyBorder="1"/>
    <xf numFmtId="3" fontId="1" fillId="0" borderId="45" xfId="0" applyNumberFormat="1" applyFont="1" applyBorder="1"/>
    <xf numFmtId="0" fontId="3" fillId="0" borderId="46" xfId="0" applyFont="1" applyBorder="1"/>
    <xf numFmtId="3" fontId="1" fillId="0" borderId="47" xfId="0" applyNumberFormat="1" applyFont="1" applyBorder="1"/>
    <xf numFmtId="3" fontId="2" fillId="0" borderId="42" xfId="0" applyNumberFormat="1" applyFont="1" applyBorder="1"/>
    <xf numFmtId="3" fontId="2" fillId="0" borderId="43" xfId="0" applyNumberFormat="1" applyFont="1" applyBorder="1"/>
    <xf numFmtId="0" fontId="4" fillId="0" borderId="9" xfId="0" applyFont="1" applyBorder="1" applyAlignment="1">
      <alignment horizontal="left" vertical="center"/>
    </xf>
    <xf numFmtId="0" fontId="4" fillId="3" borderId="35" xfId="0" applyFont="1" applyFill="1" applyBorder="1" applyAlignment="1">
      <alignment vertical="center"/>
    </xf>
    <xf numFmtId="0" fontId="2" fillId="3" borderId="22" xfId="0" applyFont="1" applyFill="1" applyBorder="1" applyAlignment="1">
      <alignment wrapText="1"/>
    </xf>
    <xf numFmtId="0" fontId="2" fillId="3" borderId="22" xfId="0" applyFont="1" applyFill="1" applyBorder="1"/>
    <xf numFmtId="0" fontId="2" fillId="3" borderId="36" xfId="0" applyFont="1" applyFill="1" applyBorder="1"/>
    <xf numFmtId="0" fontId="2" fillId="2" borderId="22" xfId="0" applyFont="1" applyFill="1" applyBorder="1"/>
    <xf numFmtId="0" fontId="2" fillId="0" borderId="11" xfId="0" applyFont="1" applyBorder="1" applyAlignment="1">
      <alignment wrapText="1"/>
    </xf>
    <xf numFmtId="3" fontId="2" fillId="2" borderId="11" xfId="0" applyNumberFormat="1" applyFont="1" applyFill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3" fontId="2" fillId="2" borderId="39" xfId="0" applyNumberFormat="1" applyFont="1" applyFill="1" applyBorder="1"/>
    <xf numFmtId="3" fontId="2" fillId="0" borderId="16" xfId="0" applyNumberFormat="1" applyFont="1" applyBorder="1"/>
    <xf numFmtId="3" fontId="2" fillId="0" borderId="17" xfId="0" applyNumberFormat="1" applyFont="1" applyBorder="1"/>
    <xf numFmtId="0" fontId="4" fillId="3" borderId="40" xfId="0" applyFont="1" applyFill="1" applyBorder="1" applyAlignment="1">
      <alignment vertical="center"/>
    </xf>
    <xf numFmtId="0" fontId="2" fillId="3" borderId="11" xfId="0" applyFont="1" applyFill="1" applyBorder="1" applyAlignment="1">
      <alignment wrapText="1"/>
    </xf>
    <xf numFmtId="0" fontId="2" fillId="3" borderId="11" xfId="0" applyFont="1" applyFill="1" applyBorder="1"/>
    <xf numFmtId="0" fontId="2" fillId="3" borderId="15" xfId="0" applyFont="1" applyFill="1" applyBorder="1"/>
    <xf numFmtId="0" fontId="2" fillId="2" borderId="16" xfId="0" applyFont="1" applyFill="1" applyBorder="1"/>
    <xf numFmtId="0" fontId="4" fillId="0" borderId="2" xfId="0" applyFont="1" applyBorder="1" applyAlignment="1">
      <alignment horizontal="left" vertical="center"/>
    </xf>
    <xf numFmtId="0" fontId="2" fillId="0" borderId="19" xfId="0" applyFont="1" applyBorder="1" applyAlignment="1">
      <alignment wrapText="1"/>
    </xf>
    <xf numFmtId="3" fontId="2" fillId="2" borderId="19" xfId="0" applyNumberFormat="1" applyFont="1" applyFill="1" applyBorder="1"/>
    <xf numFmtId="3" fontId="2" fillId="0" borderId="19" xfId="0" applyNumberFormat="1" applyFont="1" applyBorder="1"/>
    <xf numFmtId="3" fontId="2" fillId="0" borderId="20" xfId="0" applyNumberFormat="1" applyFont="1" applyBorder="1"/>
    <xf numFmtId="3" fontId="2" fillId="2" borderId="8" xfId="0" applyNumberFormat="1" applyFont="1" applyFill="1" applyBorder="1"/>
    <xf numFmtId="0" fontId="4" fillId="0" borderId="21" xfId="0" applyFont="1" applyBorder="1" applyAlignment="1">
      <alignment vertical="center"/>
    </xf>
    <xf numFmtId="0" fontId="4" fillId="0" borderId="48" xfId="0" applyFont="1" applyBorder="1" applyAlignment="1">
      <alignment horizontal="left" vertical="center"/>
    </xf>
    <xf numFmtId="0" fontId="2" fillId="0" borderId="16" xfId="0" applyFont="1" applyBorder="1" applyAlignment="1">
      <alignment wrapText="1"/>
    </xf>
    <xf numFmtId="3" fontId="2" fillId="2" borderId="16" xfId="0" applyNumberFormat="1" applyFont="1" applyFill="1" applyBorder="1"/>
    <xf numFmtId="3" fontId="2" fillId="2" borderId="30" xfId="0" applyNumberFormat="1" applyFont="1" applyFill="1" applyBorder="1"/>
    <xf numFmtId="0" fontId="4" fillId="0" borderId="31" xfId="0" applyFont="1" applyBorder="1" applyAlignment="1">
      <alignment vertical="center"/>
    </xf>
    <xf numFmtId="0" fontId="2" fillId="0" borderId="16" xfId="0" applyFont="1" applyBorder="1"/>
    <xf numFmtId="0" fontId="2" fillId="0" borderId="32" xfId="0" applyFont="1" applyBorder="1"/>
    <xf numFmtId="0" fontId="4" fillId="0" borderId="9" xfId="0" applyFont="1" applyBorder="1" applyAlignment="1">
      <alignment vertical="center"/>
    </xf>
    <xf numFmtId="0" fontId="1" fillId="0" borderId="10" xfId="0" applyFont="1" applyBorder="1" applyAlignment="1">
      <alignment wrapText="1"/>
    </xf>
    <xf numFmtId="3" fontId="1" fillId="2" borderId="10" xfId="0" applyNumberFormat="1" applyFont="1" applyFill="1" applyBorder="1"/>
    <xf numFmtId="3" fontId="1" fillId="2" borderId="0" xfId="0" applyNumberFormat="1" applyFont="1" applyFill="1" applyBorder="1"/>
    <xf numFmtId="0" fontId="4" fillId="0" borderId="13" xfId="0" applyFont="1" applyBorder="1" applyAlignment="1">
      <alignment vertical="center"/>
    </xf>
    <xf numFmtId="3" fontId="1" fillId="0" borderId="49" xfId="0" applyNumberFormat="1" applyFont="1" applyBorder="1"/>
    <xf numFmtId="0" fontId="4" fillId="0" borderId="41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48" xfId="0" applyFont="1" applyBorder="1"/>
    <xf numFmtId="0" fontId="1" fillId="0" borderId="14" xfId="0" applyFont="1" applyBorder="1" applyAlignment="1">
      <alignment wrapText="1"/>
    </xf>
    <xf numFmtId="3" fontId="1" fillId="2" borderId="14" xfId="0" applyNumberFormat="1" applyFont="1" applyFill="1" applyBorder="1"/>
    <xf numFmtId="3" fontId="1" fillId="0" borderId="14" xfId="0" applyNumberFormat="1" applyFont="1" applyBorder="1"/>
    <xf numFmtId="3" fontId="1" fillId="0" borderId="50" xfId="0" applyNumberFormat="1" applyFont="1" applyBorder="1"/>
    <xf numFmtId="3" fontId="1" fillId="2" borderId="1" xfId="0" applyNumberFormat="1" applyFont="1" applyFill="1" applyBorder="1"/>
    <xf numFmtId="0" fontId="3" fillId="0" borderId="51" xfId="0" applyFont="1" applyBorder="1"/>
    <xf numFmtId="3" fontId="1" fillId="0" borderId="52" xfId="0" applyNumberFormat="1" applyFont="1" applyBorder="1"/>
    <xf numFmtId="0" fontId="5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1BEBC-C126-4532-9A7D-37CC25919517}">
  <dimension ref="A1:P38"/>
  <sheetViews>
    <sheetView tabSelected="1" workbookViewId="0">
      <selection sqref="A1:P1048576"/>
    </sheetView>
  </sheetViews>
  <sheetFormatPr defaultRowHeight="15" x14ac:dyDescent="0.25"/>
  <cols>
    <col min="1" max="1" width="4.28515625" customWidth="1"/>
    <col min="2" max="2" width="42.28515625" customWidth="1"/>
    <col min="3" max="3" width="10.28515625" customWidth="1"/>
    <col min="4" max="5" width="10.140625" customWidth="1"/>
    <col min="6" max="6" width="10.7109375" customWidth="1"/>
    <col min="7" max="7" width="10.85546875" customWidth="1"/>
    <col min="8" max="8" width="10.28515625" customWidth="1"/>
    <col min="9" max="9" width="4.28515625" customWidth="1"/>
    <col min="10" max="10" width="48.28515625" customWidth="1"/>
    <col min="11" max="12" width="9.42578125" customWidth="1"/>
    <col min="13" max="13" width="9.7109375" customWidth="1"/>
    <col min="14" max="14" width="10.85546875" customWidth="1"/>
    <col min="15" max="15" width="11" customWidth="1"/>
    <col min="16" max="16" width="10.7109375" customWidth="1"/>
  </cols>
  <sheetData>
    <row r="1" spans="1:16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2"/>
      <c r="K1" s="3"/>
      <c r="L1" s="2"/>
      <c r="M1" s="3"/>
      <c r="N1" s="3"/>
      <c r="O1" s="2"/>
      <c r="P1" s="3" t="s">
        <v>0</v>
      </c>
    </row>
    <row r="2" spans="1:16" x14ac:dyDescent="0.25">
      <c r="A2" s="4" t="s">
        <v>1</v>
      </c>
      <c r="B2" s="4"/>
      <c r="C2" s="4"/>
      <c r="D2" s="4"/>
      <c r="E2" s="4"/>
      <c r="F2" s="4"/>
      <c r="G2" s="4"/>
      <c r="H2" s="4"/>
      <c r="I2" s="4" t="s">
        <v>1</v>
      </c>
      <c r="J2" s="4"/>
      <c r="K2" s="4"/>
      <c r="L2" s="4"/>
      <c r="M2" s="4"/>
      <c r="N2" s="4"/>
      <c r="O2" s="4"/>
      <c r="P2" s="4"/>
    </row>
    <row r="3" spans="1:16" x14ac:dyDescent="0.25">
      <c r="A3" s="5" t="s">
        <v>2</v>
      </c>
      <c r="B3" s="6"/>
      <c r="C3" s="6"/>
      <c r="D3" s="6"/>
      <c r="E3" s="6"/>
      <c r="F3" s="6"/>
      <c r="G3" s="6"/>
      <c r="H3" s="6"/>
      <c r="I3" s="5" t="s">
        <v>2</v>
      </c>
      <c r="J3" s="6"/>
      <c r="K3" s="6"/>
      <c r="L3" s="6"/>
      <c r="M3" s="6"/>
      <c r="N3" s="6"/>
      <c r="O3" s="6"/>
      <c r="P3" s="6"/>
    </row>
    <row r="4" spans="1:16" x14ac:dyDescent="0.25">
      <c r="A4" s="7"/>
      <c r="B4" s="8"/>
      <c r="C4" s="8"/>
      <c r="D4" s="8"/>
      <c r="E4" s="8"/>
      <c r="F4" s="8"/>
      <c r="G4" s="8"/>
      <c r="H4" s="8"/>
      <c r="I4" s="9"/>
      <c r="J4" s="8"/>
      <c r="K4" s="8"/>
      <c r="L4" s="8"/>
      <c r="M4" s="8"/>
      <c r="N4" s="8"/>
      <c r="O4" s="2"/>
      <c r="P4" s="2"/>
    </row>
    <row r="5" spans="1:16" ht="15.75" thickBot="1" x14ac:dyDescent="0.3">
      <c r="A5" s="10"/>
      <c r="B5" s="2"/>
      <c r="C5" s="2"/>
      <c r="D5" s="2"/>
      <c r="E5" s="2"/>
      <c r="F5" s="2"/>
      <c r="G5" s="11" t="s">
        <v>3</v>
      </c>
      <c r="H5" s="11"/>
      <c r="I5" s="10"/>
      <c r="J5" s="2"/>
      <c r="K5" s="3"/>
      <c r="L5" s="2"/>
      <c r="M5" s="3"/>
      <c r="N5" s="3"/>
      <c r="O5" s="11" t="s">
        <v>3</v>
      </c>
      <c r="P5" s="11"/>
    </row>
    <row r="6" spans="1:16" ht="15.75" thickTop="1" x14ac:dyDescent="0.25">
      <c r="A6" s="12" t="s">
        <v>4</v>
      </c>
      <c r="B6" s="13" t="s">
        <v>5</v>
      </c>
      <c r="C6" s="14" t="s">
        <v>6</v>
      </c>
      <c r="D6" s="15" t="s">
        <v>7</v>
      </c>
      <c r="E6" s="16"/>
      <c r="F6" s="14" t="s">
        <v>8</v>
      </c>
      <c r="G6" s="17" t="s">
        <v>9</v>
      </c>
      <c r="H6" s="16"/>
      <c r="I6" s="18" t="s">
        <v>4</v>
      </c>
      <c r="J6" s="13" t="s">
        <v>5</v>
      </c>
      <c r="K6" s="14" t="s">
        <v>6</v>
      </c>
      <c r="L6" s="15" t="s">
        <v>7</v>
      </c>
      <c r="M6" s="19"/>
      <c r="N6" s="14" t="s">
        <v>8</v>
      </c>
      <c r="O6" s="20" t="s">
        <v>9</v>
      </c>
      <c r="P6" s="21"/>
    </row>
    <row r="7" spans="1:16" ht="39" thickBot="1" x14ac:dyDescent="0.3">
      <c r="A7" s="22"/>
      <c r="B7" s="23"/>
      <c r="C7" s="24"/>
      <c r="D7" s="25" t="s">
        <v>10</v>
      </c>
      <c r="E7" s="26" t="s">
        <v>11</v>
      </c>
      <c r="F7" s="24"/>
      <c r="G7" s="25" t="s">
        <v>10</v>
      </c>
      <c r="H7" s="26" t="s">
        <v>11</v>
      </c>
      <c r="I7" s="27"/>
      <c r="J7" s="28"/>
      <c r="K7" s="24"/>
      <c r="L7" s="25" t="s">
        <v>10</v>
      </c>
      <c r="M7" s="29" t="s">
        <v>11</v>
      </c>
      <c r="N7" s="30"/>
      <c r="O7" s="31" t="s">
        <v>10</v>
      </c>
      <c r="P7" s="32" t="s">
        <v>11</v>
      </c>
    </row>
    <row r="8" spans="1:16" ht="15.75" thickTop="1" x14ac:dyDescent="0.25">
      <c r="A8" s="33" t="s">
        <v>12</v>
      </c>
      <c r="B8" s="34" t="s">
        <v>13</v>
      </c>
      <c r="C8" s="35"/>
      <c r="D8" s="35"/>
      <c r="E8" s="36"/>
      <c r="F8" s="37"/>
      <c r="G8" s="35"/>
      <c r="H8" s="36"/>
      <c r="I8" s="38" t="s">
        <v>14</v>
      </c>
      <c r="J8" s="34" t="s">
        <v>15</v>
      </c>
      <c r="K8" s="35"/>
      <c r="L8" s="35"/>
      <c r="M8" s="39"/>
      <c r="N8" s="40"/>
      <c r="O8" s="40"/>
      <c r="P8" s="41"/>
    </row>
    <row r="9" spans="1:16" x14ac:dyDescent="0.25">
      <c r="A9" s="42" t="s">
        <v>16</v>
      </c>
      <c r="B9" s="43" t="s">
        <v>17</v>
      </c>
      <c r="C9" s="44">
        <v>950</v>
      </c>
      <c r="D9" s="45">
        <v>850</v>
      </c>
      <c r="E9" s="46">
        <v>100</v>
      </c>
      <c r="F9" s="47">
        <v>950</v>
      </c>
      <c r="G9" s="48">
        <v>850</v>
      </c>
      <c r="H9" s="49">
        <v>100</v>
      </c>
      <c r="I9" s="50" t="s">
        <v>16</v>
      </c>
      <c r="J9" s="43" t="s">
        <v>18</v>
      </c>
      <c r="K9" s="44">
        <v>15848</v>
      </c>
      <c r="L9" s="45">
        <v>16914</v>
      </c>
      <c r="M9" s="45">
        <v>500</v>
      </c>
      <c r="N9" s="51">
        <v>17437</v>
      </c>
      <c r="O9" s="48">
        <v>16414</v>
      </c>
      <c r="P9" s="45">
        <v>500</v>
      </c>
    </row>
    <row r="10" spans="1:16" x14ac:dyDescent="0.25">
      <c r="A10" s="42" t="s">
        <v>19</v>
      </c>
      <c r="B10" s="43" t="s">
        <v>20</v>
      </c>
      <c r="C10" s="44">
        <v>14000</v>
      </c>
      <c r="D10" s="45">
        <v>11443</v>
      </c>
      <c r="E10" s="46">
        <v>2557</v>
      </c>
      <c r="F10" s="47">
        <v>14000</v>
      </c>
      <c r="G10" s="48">
        <v>11443</v>
      </c>
      <c r="H10" s="49">
        <v>2557</v>
      </c>
      <c r="I10" s="50" t="s">
        <v>19</v>
      </c>
      <c r="J10" s="43" t="s">
        <v>21</v>
      </c>
      <c r="K10" s="44">
        <v>2677</v>
      </c>
      <c r="L10" s="45">
        <v>2853</v>
      </c>
      <c r="M10" s="45">
        <v>207</v>
      </c>
      <c r="N10" s="51">
        <v>2940</v>
      </c>
      <c r="O10" s="48">
        <v>2646</v>
      </c>
      <c r="P10" s="45">
        <v>207</v>
      </c>
    </row>
    <row r="11" spans="1:16" x14ac:dyDescent="0.25">
      <c r="A11" s="42" t="s">
        <v>22</v>
      </c>
      <c r="B11" s="43" t="s">
        <v>23</v>
      </c>
      <c r="C11" s="44">
        <v>12470</v>
      </c>
      <c r="D11" s="45">
        <v>12470</v>
      </c>
      <c r="E11" s="46">
        <v>0</v>
      </c>
      <c r="F11" s="47">
        <v>13088</v>
      </c>
      <c r="G11" s="48">
        <v>12546</v>
      </c>
      <c r="H11" s="49"/>
      <c r="I11" s="50" t="s">
        <v>24</v>
      </c>
      <c r="J11" s="43" t="s">
        <v>25</v>
      </c>
      <c r="K11" s="44">
        <v>12088</v>
      </c>
      <c r="L11" s="45">
        <v>11178</v>
      </c>
      <c r="M11" s="45">
        <v>910</v>
      </c>
      <c r="N11" s="51">
        <v>14074</v>
      </c>
      <c r="O11" s="48">
        <v>11178</v>
      </c>
      <c r="P11" s="45">
        <v>910</v>
      </c>
    </row>
    <row r="12" spans="1:16" x14ac:dyDescent="0.25">
      <c r="A12" s="42" t="s">
        <v>26</v>
      </c>
      <c r="B12" s="43" t="s">
        <v>27</v>
      </c>
      <c r="C12" s="44">
        <v>6687</v>
      </c>
      <c r="D12" s="45">
        <v>6687</v>
      </c>
      <c r="E12" s="46">
        <v>0</v>
      </c>
      <c r="F12" s="47">
        <v>12225</v>
      </c>
      <c r="G12" s="48">
        <v>12225</v>
      </c>
      <c r="H12" s="49"/>
      <c r="I12" s="50" t="s">
        <v>22</v>
      </c>
      <c r="J12" s="43" t="s">
        <v>28</v>
      </c>
      <c r="K12" s="44">
        <v>1040</v>
      </c>
      <c r="L12" s="45">
        <v>0</v>
      </c>
      <c r="M12" s="45">
        <v>1040</v>
      </c>
      <c r="N12" s="51">
        <v>1040</v>
      </c>
      <c r="O12" s="48">
        <v>0</v>
      </c>
      <c r="P12" s="45">
        <v>1040</v>
      </c>
    </row>
    <row r="13" spans="1:16" x14ac:dyDescent="0.25">
      <c r="A13" s="42" t="s">
        <v>29</v>
      </c>
      <c r="B13" s="43" t="s">
        <v>30</v>
      </c>
      <c r="C13" s="44">
        <v>0</v>
      </c>
      <c r="D13" s="45">
        <v>0</v>
      </c>
      <c r="E13" s="46">
        <v>0</v>
      </c>
      <c r="F13" s="47">
        <v>0</v>
      </c>
      <c r="G13" s="48"/>
      <c r="H13" s="49">
        <v>0</v>
      </c>
      <c r="I13" s="50" t="s">
        <v>26</v>
      </c>
      <c r="J13" s="43" t="s">
        <v>31</v>
      </c>
      <c r="K13" s="44">
        <v>2595</v>
      </c>
      <c r="L13" s="45">
        <v>2595</v>
      </c>
      <c r="M13" s="45">
        <v>0</v>
      </c>
      <c r="N13" s="51">
        <v>2960</v>
      </c>
      <c r="O13" s="48">
        <v>2595</v>
      </c>
      <c r="P13" s="45">
        <v>0</v>
      </c>
    </row>
    <row r="14" spans="1:16" x14ac:dyDescent="0.25">
      <c r="A14" s="42" t="s">
        <v>32</v>
      </c>
      <c r="B14" s="43" t="s">
        <v>33</v>
      </c>
      <c r="C14" s="44">
        <v>0</v>
      </c>
      <c r="D14" s="45">
        <v>0</v>
      </c>
      <c r="E14" s="46">
        <v>0</v>
      </c>
      <c r="F14" s="47"/>
      <c r="G14" s="48">
        <v>0</v>
      </c>
      <c r="H14" s="49"/>
      <c r="I14" s="50" t="s">
        <v>34</v>
      </c>
      <c r="J14" s="43" t="s">
        <v>35</v>
      </c>
      <c r="K14" s="44">
        <v>0</v>
      </c>
      <c r="L14" s="45">
        <v>0</v>
      </c>
      <c r="M14" s="45">
        <v>0</v>
      </c>
      <c r="N14" s="51"/>
      <c r="O14" s="48">
        <v>0</v>
      </c>
      <c r="P14" s="45">
        <v>0</v>
      </c>
    </row>
    <row r="15" spans="1:16" x14ac:dyDescent="0.25">
      <c r="A15" s="52"/>
      <c r="B15" s="53"/>
      <c r="C15" s="51"/>
      <c r="D15" s="54"/>
      <c r="E15" s="55"/>
      <c r="F15" s="47"/>
      <c r="G15" s="54"/>
      <c r="H15" s="55"/>
      <c r="I15" s="50" t="s">
        <v>36</v>
      </c>
      <c r="J15" s="43" t="s">
        <v>37</v>
      </c>
      <c r="K15" s="44">
        <v>472</v>
      </c>
      <c r="L15" s="45">
        <v>472</v>
      </c>
      <c r="M15" s="45">
        <v>0</v>
      </c>
      <c r="N15" s="51">
        <v>0</v>
      </c>
      <c r="O15" s="48">
        <v>1230</v>
      </c>
      <c r="P15" s="45">
        <v>0</v>
      </c>
    </row>
    <row r="16" spans="1:16" ht="15.75" thickBot="1" x14ac:dyDescent="0.3">
      <c r="A16" s="56"/>
      <c r="B16" s="57" t="s">
        <v>38</v>
      </c>
      <c r="C16" s="58">
        <f>SUM(C9:C15)</f>
        <v>34107</v>
      </c>
      <c r="D16" s="59">
        <f>SUM(D9:D15)</f>
        <v>31450</v>
      </c>
      <c r="E16" s="60">
        <f>SUM(E9:E15)</f>
        <v>2657</v>
      </c>
      <c r="F16" s="61">
        <f>SUM(F9:F14)</f>
        <v>40263</v>
      </c>
      <c r="G16" s="59">
        <f>SUM(G9:G14)</f>
        <v>37064</v>
      </c>
      <c r="H16" s="60">
        <f>SUM(H9:H14)</f>
        <v>2657</v>
      </c>
      <c r="I16" s="62"/>
      <c r="J16" s="57" t="s">
        <v>39</v>
      </c>
      <c r="K16" s="58">
        <f>K9+K10+K11+K12+K13+K15</f>
        <v>34720</v>
      </c>
      <c r="L16" s="59">
        <f>L9+L10+L11+L12+L13+L15</f>
        <v>34012</v>
      </c>
      <c r="M16" s="63">
        <f>M9+M10+M11+M12+M13+M15</f>
        <v>2657</v>
      </c>
      <c r="N16" s="58">
        <f>SUM(N9:N15)</f>
        <v>38451</v>
      </c>
      <c r="O16" s="59">
        <f>SUM(O9:O15)</f>
        <v>34063</v>
      </c>
      <c r="P16" s="60">
        <f>SUM(P9:P15)</f>
        <v>2657</v>
      </c>
    </row>
    <row r="17" spans="1:16" ht="15.75" thickTop="1" x14ac:dyDescent="0.25">
      <c r="A17" s="64" t="s">
        <v>24</v>
      </c>
      <c r="B17" s="65" t="s">
        <v>40</v>
      </c>
      <c r="C17" s="66">
        <v>0</v>
      </c>
      <c r="D17" s="67">
        <v>0</v>
      </c>
      <c r="E17" s="68">
        <v>0</v>
      </c>
      <c r="F17" s="69">
        <v>1700</v>
      </c>
      <c r="G17" s="67">
        <v>1700</v>
      </c>
      <c r="H17" s="68">
        <v>0</v>
      </c>
      <c r="I17" s="70" t="s">
        <v>29</v>
      </c>
      <c r="J17" s="65" t="s">
        <v>41</v>
      </c>
      <c r="K17" s="66">
        <v>2362</v>
      </c>
      <c r="L17" s="67">
        <v>2362</v>
      </c>
      <c r="M17" s="71">
        <v>0</v>
      </c>
      <c r="N17" s="66">
        <v>14006</v>
      </c>
      <c r="O17" s="67">
        <v>13571</v>
      </c>
      <c r="P17" s="68">
        <v>0</v>
      </c>
    </row>
    <row r="18" spans="1:16" x14ac:dyDescent="0.25">
      <c r="A18" s="42" t="s">
        <v>22</v>
      </c>
      <c r="B18" s="43" t="s">
        <v>23</v>
      </c>
      <c r="C18" s="51">
        <v>0</v>
      </c>
      <c r="D18" s="48">
        <v>0</v>
      </c>
      <c r="E18" s="49">
        <v>0</v>
      </c>
      <c r="F18" s="47">
        <v>0</v>
      </c>
      <c r="G18" s="48">
        <v>0</v>
      </c>
      <c r="H18" s="49">
        <v>0</v>
      </c>
      <c r="I18" s="50" t="s">
        <v>32</v>
      </c>
      <c r="J18" s="43" t="s">
        <v>42</v>
      </c>
      <c r="K18" s="51">
        <v>8282</v>
      </c>
      <c r="L18" s="48">
        <v>8282</v>
      </c>
      <c r="M18" s="72">
        <v>0</v>
      </c>
      <c r="N18" s="51">
        <v>8282</v>
      </c>
      <c r="O18" s="48">
        <v>8282</v>
      </c>
      <c r="P18" s="49">
        <v>0</v>
      </c>
    </row>
    <row r="19" spans="1:16" x14ac:dyDescent="0.25">
      <c r="A19" s="42" t="s">
        <v>26</v>
      </c>
      <c r="B19" s="43" t="s">
        <v>43</v>
      </c>
      <c r="C19" s="51">
        <v>15386</v>
      </c>
      <c r="D19" s="48">
        <v>15386</v>
      </c>
      <c r="E19" s="49">
        <v>0</v>
      </c>
      <c r="F19" s="47">
        <v>15235</v>
      </c>
      <c r="G19" s="48">
        <v>15235</v>
      </c>
      <c r="H19" s="49">
        <v>0</v>
      </c>
      <c r="I19" s="50" t="s">
        <v>44</v>
      </c>
      <c r="J19" s="43" t="s">
        <v>45</v>
      </c>
      <c r="K19" s="51">
        <v>0</v>
      </c>
      <c r="L19" s="48">
        <v>0</v>
      </c>
      <c r="M19" s="72">
        <v>0</v>
      </c>
      <c r="N19" s="51"/>
      <c r="O19" s="48"/>
      <c r="P19" s="49">
        <v>0</v>
      </c>
    </row>
    <row r="20" spans="1:16" x14ac:dyDescent="0.25">
      <c r="A20" s="42" t="s">
        <v>29</v>
      </c>
      <c r="B20" s="43" t="s">
        <v>46</v>
      </c>
      <c r="C20" s="51">
        <v>0</v>
      </c>
      <c r="D20" s="48">
        <v>0</v>
      </c>
      <c r="E20" s="49">
        <v>0</v>
      </c>
      <c r="F20" s="47">
        <v>0</v>
      </c>
      <c r="G20" s="48">
        <f t="shared" ref="G20:G21" si="0">SUM(C20:F20)</f>
        <v>0</v>
      </c>
      <c r="H20" s="49">
        <v>0</v>
      </c>
      <c r="I20" s="50" t="s">
        <v>47</v>
      </c>
      <c r="J20" s="43" t="s">
        <v>48</v>
      </c>
      <c r="K20" s="51">
        <v>0</v>
      </c>
      <c r="L20" s="48">
        <v>0</v>
      </c>
      <c r="M20" s="72">
        <v>0</v>
      </c>
      <c r="N20" s="51"/>
      <c r="O20" s="48"/>
      <c r="P20" s="49">
        <v>0</v>
      </c>
    </row>
    <row r="21" spans="1:16" x14ac:dyDescent="0.25">
      <c r="A21" s="42" t="s">
        <v>32</v>
      </c>
      <c r="B21" s="43" t="s">
        <v>49</v>
      </c>
      <c r="C21" s="51">
        <v>0</v>
      </c>
      <c r="D21" s="48">
        <v>0</v>
      </c>
      <c r="E21" s="49">
        <v>0</v>
      </c>
      <c r="F21" s="47">
        <v>0</v>
      </c>
      <c r="G21" s="48">
        <f t="shared" si="0"/>
        <v>0</v>
      </c>
      <c r="H21" s="49">
        <v>0</v>
      </c>
      <c r="I21" s="50" t="s">
        <v>50</v>
      </c>
      <c r="J21" s="43" t="s">
        <v>51</v>
      </c>
      <c r="K21" s="51">
        <v>0</v>
      </c>
      <c r="L21" s="48">
        <v>0</v>
      </c>
      <c r="M21" s="72">
        <v>0</v>
      </c>
      <c r="N21" s="51"/>
      <c r="O21" s="48"/>
      <c r="P21" s="49">
        <v>0</v>
      </c>
    </row>
    <row r="22" spans="1:16" x14ac:dyDescent="0.25">
      <c r="A22" s="52"/>
      <c r="B22" s="53"/>
      <c r="C22" s="51"/>
      <c r="D22" s="54"/>
      <c r="E22" s="55"/>
      <c r="F22" s="47"/>
      <c r="G22" s="54"/>
      <c r="H22" s="55"/>
      <c r="I22" s="50" t="s">
        <v>52</v>
      </c>
      <c r="J22" s="43" t="s">
        <v>53</v>
      </c>
      <c r="K22" s="51">
        <v>240</v>
      </c>
      <c r="L22" s="48">
        <v>240</v>
      </c>
      <c r="M22" s="72">
        <v>0</v>
      </c>
      <c r="N22" s="51">
        <v>578</v>
      </c>
      <c r="O22" s="48">
        <v>578</v>
      </c>
      <c r="P22" s="49">
        <v>0</v>
      </c>
    </row>
    <row r="23" spans="1:16" x14ac:dyDescent="0.25">
      <c r="A23" s="52"/>
      <c r="B23" s="53"/>
      <c r="C23" s="51"/>
      <c r="D23" s="54"/>
      <c r="E23" s="55"/>
      <c r="F23" s="47"/>
      <c r="G23" s="54"/>
      <c r="H23" s="55"/>
      <c r="I23" s="50" t="s">
        <v>34</v>
      </c>
      <c r="J23" s="43" t="s">
        <v>35</v>
      </c>
      <c r="K23" s="51">
        <v>0</v>
      </c>
      <c r="L23" s="48">
        <v>0</v>
      </c>
      <c r="M23" s="72">
        <v>0</v>
      </c>
      <c r="N23" s="51"/>
      <c r="O23" s="48"/>
      <c r="P23" s="49">
        <v>0</v>
      </c>
    </row>
    <row r="24" spans="1:16" x14ac:dyDescent="0.25">
      <c r="A24" s="52"/>
      <c r="B24" s="53"/>
      <c r="C24" s="51"/>
      <c r="D24" s="54"/>
      <c r="E24" s="55"/>
      <c r="F24" s="47"/>
      <c r="G24" s="54"/>
      <c r="H24" s="55"/>
      <c r="I24" s="50" t="s">
        <v>36</v>
      </c>
      <c r="J24" s="43" t="s">
        <v>54</v>
      </c>
      <c r="K24" s="51">
        <v>10790</v>
      </c>
      <c r="L24" s="48">
        <v>10790</v>
      </c>
      <c r="M24" s="72">
        <v>0</v>
      </c>
      <c r="N24" s="51">
        <v>9166</v>
      </c>
      <c r="O24" s="48">
        <v>10790</v>
      </c>
      <c r="P24" s="49">
        <v>0</v>
      </c>
    </row>
    <row r="25" spans="1:16" ht="15.75" thickBot="1" x14ac:dyDescent="0.3">
      <c r="A25" s="73"/>
      <c r="B25" s="74" t="s">
        <v>55</v>
      </c>
      <c r="C25" s="75">
        <f>SUM(C17:C24)</f>
        <v>15386</v>
      </c>
      <c r="D25" s="76">
        <f>SUM(D17:D24)</f>
        <v>15386</v>
      </c>
      <c r="E25" s="77">
        <f>SUM(E17:E24)</f>
        <v>0</v>
      </c>
      <c r="F25" s="78">
        <f>SUM(F17:F21)</f>
        <v>16935</v>
      </c>
      <c r="G25" s="59">
        <f>SUM(G17:G21)</f>
        <v>16935</v>
      </c>
      <c r="H25" s="60">
        <f>SUM(H17:H21)</f>
        <v>0</v>
      </c>
      <c r="I25" s="79"/>
      <c r="J25" s="74" t="s">
        <v>56</v>
      </c>
      <c r="K25" s="75">
        <f t="shared" ref="K25:P25" si="1">SUM(K17:K24)</f>
        <v>21674</v>
      </c>
      <c r="L25" s="76">
        <f t="shared" si="1"/>
        <v>21674</v>
      </c>
      <c r="M25" s="80">
        <f t="shared" si="1"/>
        <v>0</v>
      </c>
      <c r="N25" s="75">
        <f t="shared" si="1"/>
        <v>32032</v>
      </c>
      <c r="O25" s="76">
        <f t="shared" si="1"/>
        <v>33221</v>
      </c>
      <c r="P25" s="77">
        <f t="shared" si="1"/>
        <v>0</v>
      </c>
    </row>
    <row r="26" spans="1:16" ht="16.5" thickTop="1" thickBot="1" x14ac:dyDescent="0.3">
      <c r="A26" s="81"/>
      <c r="B26" s="82" t="s">
        <v>57</v>
      </c>
      <c r="C26" s="83">
        <f>C16+C25</f>
        <v>49493</v>
      </c>
      <c r="D26" s="84">
        <f>D16+D25</f>
        <v>46836</v>
      </c>
      <c r="E26" s="85">
        <f>E16+E25</f>
        <v>2657</v>
      </c>
      <c r="F26" s="86">
        <f>SUM(F16,F25)</f>
        <v>57198</v>
      </c>
      <c r="G26" s="87">
        <f>SUM(G16,G25)</f>
        <v>53999</v>
      </c>
      <c r="H26" s="88">
        <f>SUM(H16,H25)</f>
        <v>2657</v>
      </c>
      <c r="I26" s="89"/>
      <c r="J26" s="82" t="s">
        <v>58</v>
      </c>
      <c r="K26" s="83">
        <f>K16+K25</f>
        <v>56394</v>
      </c>
      <c r="L26" s="84">
        <f>L16+L25</f>
        <v>55686</v>
      </c>
      <c r="M26" s="90">
        <f>M16+M25</f>
        <v>2657</v>
      </c>
      <c r="N26" s="83">
        <f>SUM(N16,N25)</f>
        <v>70483</v>
      </c>
      <c r="O26" s="84">
        <f>SUM(O16,O25)</f>
        <v>67284</v>
      </c>
      <c r="P26" s="85">
        <f>SUM(P16,P25)</f>
        <v>2657</v>
      </c>
    </row>
    <row r="27" spans="1:16" ht="27.75" thickTop="1" thickBot="1" x14ac:dyDescent="0.3">
      <c r="A27" s="81"/>
      <c r="B27" s="82" t="s">
        <v>59</v>
      </c>
      <c r="C27" s="83">
        <f>IF(K26&gt;C26,C26-K26,0)</f>
        <v>-6901</v>
      </c>
      <c r="D27" s="84">
        <f>IF(L26&gt;D26,D26-L26,0)</f>
        <v>-8850</v>
      </c>
      <c r="E27" s="85">
        <f>IF(M26&gt;E26,E26-M26,0)</f>
        <v>0</v>
      </c>
      <c r="F27" s="86">
        <f>IF(N26&gt;F26,F26-N26,0)</f>
        <v>-13285</v>
      </c>
      <c r="G27" s="84">
        <f>IF(O26&gt;G26,G26-O26,0)</f>
        <v>-13285</v>
      </c>
      <c r="H27" s="85">
        <f>IF(H26&gt;P26,H26-P26,0)</f>
        <v>0</v>
      </c>
      <c r="I27" s="89"/>
      <c r="J27" s="82" t="s">
        <v>60</v>
      </c>
      <c r="K27" s="83">
        <f>IF(C26&gt;K26,C26-K26,0)</f>
        <v>0</v>
      </c>
      <c r="L27" s="84">
        <f>IF(D26&gt;L26,D26-L26,0)</f>
        <v>0</v>
      </c>
      <c r="M27" s="90">
        <f>IF(E26&gt;M26,E26-M26,0)</f>
        <v>0</v>
      </c>
      <c r="N27" s="83"/>
      <c r="O27" s="91">
        <v>0</v>
      </c>
      <c r="P27" s="92">
        <v>0</v>
      </c>
    </row>
    <row r="28" spans="1:16" ht="27" thickTop="1" x14ac:dyDescent="0.25">
      <c r="A28" s="93" t="s">
        <v>44</v>
      </c>
      <c r="B28" s="65" t="s">
        <v>61</v>
      </c>
      <c r="C28" s="66">
        <v>1682</v>
      </c>
      <c r="D28" s="67">
        <v>1682</v>
      </c>
      <c r="E28" s="68">
        <v>0</v>
      </c>
      <c r="F28" s="69">
        <v>0</v>
      </c>
      <c r="G28" s="67">
        <v>0</v>
      </c>
      <c r="H28" s="68">
        <v>0</v>
      </c>
      <c r="I28" s="94"/>
      <c r="J28" s="95"/>
      <c r="K28" s="66"/>
      <c r="L28" s="96"/>
      <c r="M28" s="97"/>
      <c r="N28" s="98"/>
      <c r="O28" s="67"/>
      <c r="P28" s="68"/>
    </row>
    <row r="29" spans="1:16" ht="27" thickBot="1" x14ac:dyDescent="0.3">
      <c r="A29" s="93"/>
      <c r="B29" s="99" t="s">
        <v>62</v>
      </c>
      <c r="C29" s="100">
        <v>5718</v>
      </c>
      <c r="D29" s="101">
        <v>5718</v>
      </c>
      <c r="E29" s="102">
        <v>0</v>
      </c>
      <c r="F29" s="103">
        <v>9613</v>
      </c>
      <c r="G29" s="104">
        <v>9613</v>
      </c>
      <c r="H29" s="105">
        <v>0</v>
      </c>
      <c r="I29" s="106"/>
      <c r="J29" s="107"/>
      <c r="K29" s="100"/>
      <c r="L29" s="108"/>
      <c r="M29" s="109"/>
      <c r="N29" s="110"/>
      <c r="O29" s="104"/>
      <c r="P29" s="105"/>
    </row>
    <row r="30" spans="1:16" ht="15.75" thickTop="1" x14ac:dyDescent="0.25">
      <c r="A30" s="111" t="s">
        <v>47</v>
      </c>
      <c r="B30" s="112" t="s">
        <v>63</v>
      </c>
      <c r="C30" s="113">
        <v>0</v>
      </c>
      <c r="D30" s="114">
        <v>0</v>
      </c>
      <c r="E30" s="115">
        <v>0</v>
      </c>
      <c r="F30" s="116">
        <v>0</v>
      </c>
      <c r="G30" s="67">
        <v>0</v>
      </c>
      <c r="H30" s="68">
        <v>0</v>
      </c>
      <c r="I30" s="117" t="s">
        <v>64</v>
      </c>
      <c r="J30" s="112" t="s">
        <v>65</v>
      </c>
      <c r="K30" s="113">
        <v>499</v>
      </c>
      <c r="L30" s="35">
        <v>499</v>
      </c>
      <c r="M30" s="39">
        <v>0</v>
      </c>
      <c r="N30" s="66">
        <v>499</v>
      </c>
      <c r="O30" s="67">
        <v>499</v>
      </c>
      <c r="P30" s="68">
        <v>0</v>
      </c>
    </row>
    <row r="31" spans="1:16" ht="15.75" thickBot="1" x14ac:dyDescent="0.3">
      <c r="A31" s="118"/>
      <c r="B31" s="119" t="s">
        <v>66</v>
      </c>
      <c r="C31" s="120">
        <v>0</v>
      </c>
      <c r="D31" s="104">
        <v>0</v>
      </c>
      <c r="E31" s="105">
        <v>0</v>
      </c>
      <c r="F31" s="121">
        <v>4171</v>
      </c>
      <c r="G31" s="101">
        <v>4171</v>
      </c>
      <c r="H31" s="102">
        <v>0</v>
      </c>
      <c r="I31" s="122"/>
      <c r="J31" s="119" t="s">
        <v>67</v>
      </c>
      <c r="K31" s="120">
        <v>0</v>
      </c>
      <c r="L31" s="123">
        <v>0</v>
      </c>
      <c r="M31" s="124">
        <v>0</v>
      </c>
      <c r="N31" s="100">
        <v>0</v>
      </c>
      <c r="O31" s="101">
        <v>0</v>
      </c>
      <c r="P31" s="102">
        <v>0</v>
      </c>
    </row>
    <row r="32" spans="1:16" ht="16.5" thickTop="1" thickBot="1" x14ac:dyDescent="0.3">
      <c r="A32" s="125"/>
      <c r="B32" s="126" t="s">
        <v>68</v>
      </c>
      <c r="C32" s="127">
        <f>C16+C28+C30</f>
        <v>35789</v>
      </c>
      <c r="D32" s="87">
        <f>D16+D28+D30</f>
        <v>33132</v>
      </c>
      <c r="E32" s="88">
        <f>E16+E28+E30</f>
        <v>2657</v>
      </c>
      <c r="F32" s="128">
        <f>SUM(F16,F28,F30)</f>
        <v>40263</v>
      </c>
      <c r="G32" s="84">
        <f>SUM(G16,G28,G30)</f>
        <v>37064</v>
      </c>
      <c r="H32" s="85">
        <f>SUM(H16,H28,H30)</f>
        <v>2657</v>
      </c>
      <c r="I32" s="129"/>
      <c r="J32" s="126" t="s">
        <v>69</v>
      </c>
      <c r="K32" s="127">
        <f>K16+K28+K30</f>
        <v>35219</v>
      </c>
      <c r="L32" s="87">
        <f>L16+L28+L30</f>
        <v>34511</v>
      </c>
      <c r="M32" s="130">
        <f>M16+M28+M30</f>
        <v>2657</v>
      </c>
      <c r="N32" s="83">
        <f>SUM(N16,N30)</f>
        <v>38950</v>
      </c>
      <c r="O32" s="84">
        <f>SUM(O16,O30)</f>
        <v>34562</v>
      </c>
      <c r="P32" s="85">
        <f>SUM(P16,P30)</f>
        <v>2657</v>
      </c>
    </row>
    <row r="33" spans="1:16" ht="16.5" thickTop="1" thickBot="1" x14ac:dyDescent="0.3">
      <c r="A33" s="131"/>
      <c r="B33" s="82" t="s">
        <v>70</v>
      </c>
      <c r="C33" s="83">
        <f>C25+C29+C31</f>
        <v>21104</v>
      </c>
      <c r="D33" s="84">
        <f>D25+D29+D31</f>
        <v>21104</v>
      </c>
      <c r="E33" s="85">
        <f>E25+E29+E31</f>
        <v>0</v>
      </c>
      <c r="F33" s="86">
        <f>SUM(F25,F29,F31)</f>
        <v>30719</v>
      </c>
      <c r="G33" s="84">
        <f>SUM(G25,G29,G31)</f>
        <v>30719</v>
      </c>
      <c r="H33" s="85">
        <f>SUM(H25,H29,H31)</f>
        <v>0</v>
      </c>
      <c r="I33" s="132"/>
      <c r="J33" s="82" t="s">
        <v>71</v>
      </c>
      <c r="K33" s="83">
        <f>K25+K29+K31</f>
        <v>21674</v>
      </c>
      <c r="L33" s="84">
        <f>L25+L29+L31</f>
        <v>21674</v>
      </c>
      <c r="M33" s="90">
        <f>M25+M29+M31</f>
        <v>0</v>
      </c>
      <c r="N33" s="83">
        <f>SUM(N25,N31)</f>
        <v>32032</v>
      </c>
      <c r="O33" s="84">
        <f>SUM(O25,O31)</f>
        <v>33221</v>
      </c>
      <c r="P33" s="85">
        <f>SUM(P25,P31)</f>
        <v>0</v>
      </c>
    </row>
    <row r="34" spans="1:16" ht="16.5" thickTop="1" thickBot="1" x14ac:dyDescent="0.3">
      <c r="A34" s="133"/>
      <c r="B34" s="134" t="s">
        <v>72</v>
      </c>
      <c r="C34" s="135">
        <f>SUM(C32:C33)</f>
        <v>56893</v>
      </c>
      <c r="D34" s="136">
        <f>SUM(D32:D33)</f>
        <v>54236</v>
      </c>
      <c r="E34" s="137">
        <f>SUM(E32:E33)</f>
        <v>2657</v>
      </c>
      <c r="F34" s="138">
        <f>SUM(F32:F33)</f>
        <v>70982</v>
      </c>
      <c r="G34" s="84">
        <f>SUM(G32,G33)</f>
        <v>67783</v>
      </c>
      <c r="H34" s="85">
        <f>SUM(H32,H33)</f>
        <v>2657</v>
      </c>
      <c r="I34" s="139"/>
      <c r="J34" s="134" t="s">
        <v>73</v>
      </c>
      <c r="K34" s="135">
        <f>SUM(K32:K33)</f>
        <v>56893</v>
      </c>
      <c r="L34" s="136">
        <f>SUM(L32:L33)</f>
        <v>56185</v>
      </c>
      <c r="M34" s="140">
        <f>SUM(M32:M33)</f>
        <v>2657</v>
      </c>
      <c r="N34" s="83">
        <f>SUM(N32,N33)</f>
        <v>70982</v>
      </c>
      <c r="O34" s="84">
        <f>SUM(O32,O33)</f>
        <v>67783</v>
      </c>
      <c r="P34" s="85">
        <f>SUM(P32,P33)</f>
        <v>2657</v>
      </c>
    </row>
    <row r="35" spans="1:16" ht="15.75" thickTop="1" x14ac:dyDescent="0.25"/>
    <row r="38" spans="1:16" ht="15.75" x14ac:dyDescent="0.25">
      <c r="G38" s="141"/>
      <c r="H38" s="141"/>
    </row>
  </sheetData>
  <mergeCells count="21">
    <mergeCell ref="A28:A29"/>
    <mergeCell ref="A30:A31"/>
    <mergeCell ref="I30:I31"/>
    <mergeCell ref="I6:I7"/>
    <mergeCell ref="J6:J7"/>
    <mergeCell ref="K6:K7"/>
    <mergeCell ref="L6:M6"/>
    <mergeCell ref="N6:N7"/>
    <mergeCell ref="O6:P6"/>
    <mergeCell ref="A6:A7"/>
    <mergeCell ref="B6:B7"/>
    <mergeCell ref="C6:C7"/>
    <mergeCell ref="D6:E6"/>
    <mergeCell ref="F6:F7"/>
    <mergeCell ref="G6:H6"/>
    <mergeCell ref="A2:H2"/>
    <mergeCell ref="I2:P2"/>
    <mergeCell ref="A3:H3"/>
    <mergeCell ref="I3:P3"/>
    <mergeCell ref="G5:H5"/>
    <mergeCell ref="O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2020-01-20T08:56:34Z</dcterms:created>
  <dcterms:modified xsi:type="dcterms:W3CDTF">2020-01-20T08:56:53Z</dcterms:modified>
</cp:coreProperties>
</file>