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38AA1106-A2E4-4153-99BC-ED34CF3A3A63}" xr6:coauthVersionLast="31" xr6:coauthVersionMax="31" xr10:uidLastSave="{00000000-0000-0000-0000-000000000000}"/>
  <bookViews>
    <workbookView xWindow="0" yWindow="0" windowWidth="21600" windowHeight="8925" xr2:uid="{BC07CA1F-112B-4210-A5AB-E4AC63F0B54D}"/>
  </bookViews>
  <sheets>
    <sheet name="3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G36" i="1" s="1"/>
  <c r="E36" i="1"/>
  <c r="D36" i="1"/>
  <c r="C36" i="1"/>
  <c r="C35" i="1" s="1"/>
  <c r="F35" i="1"/>
  <c r="E35" i="1"/>
  <c r="D35" i="1"/>
  <c r="F33" i="1"/>
  <c r="E33" i="1"/>
  <c r="D33" i="1"/>
  <c r="C33" i="1"/>
  <c r="F32" i="1"/>
  <c r="G32" i="1" s="1"/>
  <c r="E32" i="1"/>
  <c r="D32" i="1"/>
  <c r="C32" i="1"/>
  <c r="F16" i="1"/>
  <c r="E16" i="1"/>
  <c r="D16" i="1"/>
  <c r="C16" i="1"/>
  <c r="C15" i="1" s="1"/>
  <c r="E15" i="1"/>
  <c r="D15" i="1"/>
  <c r="F14" i="1"/>
  <c r="E14" i="1"/>
  <c r="D14" i="1"/>
  <c r="C14" i="1"/>
  <c r="F13" i="1"/>
  <c r="E13" i="1"/>
  <c r="D13" i="1"/>
  <c r="C13" i="1"/>
  <c r="F12" i="1"/>
  <c r="E12" i="1"/>
  <c r="D12" i="1"/>
  <c r="D11" i="1" s="1"/>
  <c r="C12" i="1"/>
  <c r="F11" i="1"/>
  <c r="G11" i="1" s="1"/>
  <c r="E11" i="1"/>
  <c r="E34" i="1" s="1"/>
  <c r="C11" i="1"/>
  <c r="F10" i="1"/>
  <c r="E10" i="1"/>
  <c r="D10" i="1"/>
  <c r="C10" i="1"/>
  <c r="C34" i="1" s="1"/>
  <c r="G2" i="1"/>
  <c r="C37" i="1" l="1"/>
  <c r="D34" i="1"/>
  <c r="D37" i="1" s="1"/>
  <c r="E37" i="1"/>
  <c r="G16" i="1"/>
  <c r="F15" i="1"/>
  <c r="G15" i="1" s="1"/>
  <c r="G35" i="1"/>
  <c r="G10" i="1"/>
  <c r="F34" i="1" l="1"/>
  <c r="G34" i="1" l="1"/>
  <c r="F37" i="1"/>
  <c r="G37" i="1" s="1"/>
</calcChain>
</file>

<file path=xl/sharedStrings.xml><?xml version="1.0" encoding="utf-8"?>
<sst xmlns="http://schemas.openxmlformats.org/spreadsheetml/2006/main" count="51" uniqueCount="51">
  <si>
    <t>3. melléklet</t>
  </si>
  <si>
    <t>Balatonakali Önkormányzat 2017. évi összevont működési bevételei</t>
  </si>
  <si>
    <t>adatok Ft-ban</t>
  </si>
  <si>
    <t>Sor-   sz</t>
  </si>
  <si>
    <t>Megnevezés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</si>
  <si>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</si>
  <si>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</si>
  <si>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</si>
  <si>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</si>
  <si>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</si>
  <si>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</si>
  <si>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</si>
  <si>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</si>
  <si>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</si>
  <si>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</si>
  <si>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</si>
  <si>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</si>
  <si>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</si>
  <si>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 I.</t>
  </si>
  <si>
    <t>Működési bevételek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</si>
  <si>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</si>
  <si>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</si>
  <si>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</si>
  <si>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</si>
  <si>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</si>
  <si>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</si>
  <si>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célú támogatások ÁH-n belülről</t>
  </si>
  <si>
    <t>3. Önkormányzatok működési támogatásai</t>
  </si>
  <si>
    <t>3.1 Önkormányzati hivatal működési támogatása</t>
  </si>
  <si>
    <t xml:space="preserve">3.2 Településüzemeltetés támogatása </t>
  </si>
  <si>
    <t>3.3 Egyéb kötelező feladat ellátása</t>
  </si>
  <si>
    <t>3.4 Üdülőhelyi feladatok</t>
  </si>
  <si>
    <t>3.5 Lakott külterülettel kapcsolatos feladatok támogatása</t>
  </si>
  <si>
    <t>3.6 Bérkompenzáció</t>
  </si>
  <si>
    <t>3.7 Település arculati kézikönyv támogatása</t>
  </si>
  <si>
    <t>3.8 Önkormányzat egyes köznevelési feladatainak támogatása - óvodapedagógusok bértámogatása</t>
  </si>
  <si>
    <t>3.9 Önkormányzat egyes köznevelési feladatainak támogatása - óvodaműködtetés támogatása</t>
  </si>
  <si>
    <t>3.10 Szociális étkeztetés</t>
  </si>
  <si>
    <t>3.11 Gyermekétkeztetés támogatása</t>
  </si>
  <si>
    <t>3.12 Hozzájárulás a pénzbeli szociális ellátáshoz</t>
  </si>
  <si>
    <t>3.13 Könyvtári,közművelődési feladatok támogatása</t>
  </si>
  <si>
    <t>3.14 Helyi önkormányzatok kiegészítő támogatásai</t>
  </si>
  <si>
    <t>3.15 Lakossági víz- és csatornaszolgáltatás támogatása</t>
  </si>
  <si>
    <t>4. Egyéb működési célú támogatások ÁH-n belülről</t>
  </si>
  <si>
    <t> 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</si>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</sst>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9"/>
      <name val="Times New Roman"/>
      <family val="1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3" fontId="9" fillId="0" borderId="10" xfId="0" applyNumberFormat="1" applyFont="1" applyBorder="1" applyAlignment="1">
      <alignment horizontal="right" vertical="center"/>
    </xf>
    <xf numFmtId="9" fontId="9" fillId="0" borderId="1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3" fontId="9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3" fontId="11" fillId="0" borderId="15" xfId="0" applyNumberFormat="1" applyFont="1" applyBorder="1" applyAlignment="1">
      <alignment horizontal="right" vertical="center"/>
    </xf>
    <xf numFmtId="9" fontId="11" fillId="0" borderId="16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vertical="center"/>
    </xf>
    <xf numFmtId="3" fontId="11" fillId="0" borderId="18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3" fontId="2" fillId="0" borderId="20" xfId="0" applyNumberFormat="1" applyFont="1" applyBorder="1" applyAlignment="1">
      <alignment horizontal="right" vertical="center"/>
    </xf>
    <xf numFmtId="9" fontId="2" fillId="0" borderId="16" xfId="0" applyNumberFormat="1" applyFont="1" applyBorder="1" applyAlignment="1">
      <alignment horizontal="right" vertical="center"/>
    </xf>
    <xf numFmtId="0" fontId="12" fillId="0" borderId="21" xfId="0" applyFont="1" applyBorder="1"/>
    <xf numFmtId="3" fontId="11" fillId="0" borderId="2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64" fontId="11" fillId="0" borderId="15" xfId="0" applyNumberFormat="1" applyFont="1" applyBorder="1" applyAlignment="1">
      <alignment horizontal="left" vertical="center"/>
    </xf>
    <xf numFmtId="0" fontId="11" fillId="0" borderId="15" xfId="0" applyFont="1" applyBorder="1" applyAlignment="1">
      <alignment vertical="center" wrapText="1"/>
    </xf>
    <xf numFmtId="0" fontId="11" fillId="0" borderId="21" xfId="0" applyFont="1" applyBorder="1" applyAlignment="1">
      <alignment vertical="center"/>
    </xf>
    <xf numFmtId="3" fontId="11" fillId="0" borderId="21" xfId="0" applyNumberFormat="1" applyFont="1" applyBorder="1" applyAlignment="1">
      <alignment vertical="center"/>
    </xf>
    <xf numFmtId="3" fontId="11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9" fontId="2" fillId="0" borderId="22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3" fontId="9" fillId="0" borderId="24" xfId="0" applyNumberFormat="1" applyFont="1" applyBorder="1" applyAlignment="1">
      <alignment horizontal="right" vertical="center"/>
    </xf>
    <xf numFmtId="9" fontId="9" fillId="0" borderId="25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26" xfId="0" applyFont="1" applyBorder="1" applyAlignment="1">
      <alignment horizontal="center" vertical="center"/>
    </xf>
    <xf numFmtId="3" fontId="8" fillId="0" borderId="24" xfId="0" applyNumberFormat="1" applyFont="1" applyBorder="1" applyAlignment="1">
      <alignment horizontal="right" vertical="center"/>
    </xf>
    <xf numFmtId="9" fontId="8" fillId="0" borderId="25" xfId="0" applyNumberFormat="1" applyFont="1" applyBorder="1" applyAlignment="1">
      <alignment horizontal="right" vertical="center"/>
    </xf>
    <xf numFmtId="9" fontId="2" fillId="0" borderId="27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vertical="center"/>
    </xf>
    <xf numFmtId="3" fontId="11" fillId="0" borderId="29" xfId="0" applyNumberFormat="1" applyFont="1" applyBorder="1" applyAlignment="1">
      <alignment horizontal="right" vertical="center"/>
    </xf>
    <xf numFmtId="9" fontId="11" fillId="0" borderId="30" xfId="0" applyNumberFormat="1" applyFont="1" applyBorder="1" applyAlignment="1">
      <alignment horizontal="right" vertical="center"/>
    </xf>
    <xf numFmtId="0" fontId="8" fillId="2" borderId="31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9" fontId="8" fillId="2" borderId="7" xfId="0" applyNumberFormat="1" applyFont="1" applyFill="1" applyBorder="1" applyAlignment="1">
      <alignment horizontal="right" vertical="center"/>
    </xf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>
        <row r="9">
          <cell r="C9">
            <v>64409292</v>
          </cell>
          <cell r="D9">
            <v>64409292</v>
          </cell>
          <cell r="E9">
            <v>82389293</v>
          </cell>
          <cell r="F9">
            <v>82562911</v>
          </cell>
        </row>
        <row r="19">
          <cell r="C19">
            <v>92172726</v>
          </cell>
          <cell r="D19">
            <v>81516833</v>
          </cell>
          <cell r="E19">
            <v>81516832</v>
          </cell>
          <cell r="F19">
            <v>81516832</v>
          </cell>
        </row>
      </sheetData>
      <sheetData sheetId="2"/>
      <sheetData sheetId="3"/>
      <sheetData sheetId="4"/>
      <sheetData sheetId="5"/>
      <sheetData sheetId="6">
        <row r="63">
          <cell r="D63">
            <v>652747</v>
          </cell>
          <cell r="E63">
            <v>1205395</v>
          </cell>
          <cell r="F63">
            <v>1672047</v>
          </cell>
          <cell r="G63">
            <v>2884299</v>
          </cell>
        </row>
        <row r="68">
          <cell r="D68">
            <v>49000000</v>
          </cell>
          <cell r="E68">
            <v>49000000</v>
          </cell>
          <cell r="F68">
            <v>49000000</v>
          </cell>
          <cell r="G68">
            <v>49000000</v>
          </cell>
        </row>
        <row r="69">
          <cell r="D69">
            <v>29100000</v>
          </cell>
          <cell r="E69">
            <v>29100000</v>
          </cell>
          <cell r="F69">
            <v>29100000</v>
          </cell>
          <cell r="G69">
            <v>29261000</v>
          </cell>
        </row>
        <row r="73">
          <cell r="D73">
            <v>200000</v>
          </cell>
          <cell r="E73">
            <v>200000</v>
          </cell>
          <cell r="F73">
            <v>200000</v>
          </cell>
          <cell r="G73">
            <v>39000</v>
          </cell>
        </row>
        <row r="87">
          <cell r="D87">
            <v>0</v>
          </cell>
          <cell r="E87">
            <v>4000400</v>
          </cell>
          <cell r="F87">
            <v>4050400</v>
          </cell>
          <cell r="G87">
            <v>4050400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F4A0-AD6E-4E30-96DE-C720D7B007FE}">
  <dimension ref="A1:I38"/>
  <sheetViews>
    <sheetView tabSelected="1" zoomScaleNormal="100" workbookViewId="0"/>
  </sheetViews>
  <sheetFormatPr defaultRowHeight="12.75" x14ac:dyDescent="0.2"/>
  <cols>
    <col min="1" max="1" width="5.7109375" style="71" customWidth="1"/>
    <col min="2" max="2" width="40.7109375" style="71" customWidth="1"/>
    <col min="3" max="7" width="9.7109375" style="71" customWidth="1"/>
    <col min="8" max="8" width="9.7109375" customWidth="1"/>
    <col min="9" max="9" width="12.7109375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3" t="s">
        <v>0</v>
      </c>
    </row>
    <row r="2" spans="1:8" s="1" customFormat="1" ht="15" customHeight="1" x14ac:dyDescent="0.2">
      <c r="B2" s="2"/>
      <c r="C2" s="3"/>
      <c r="D2" s="3"/>
      <c r="E2" s="3"/>
      <c r="F2" s="3"/>
      <c r="G2" s="3" t="str">
        <f>'[1]1.sz. melléklet'!G2</f>
        <v>az  3/2018. (IV.05.)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7"/>
    </row>
    <row r="5" spans="1:8" s="1" customFormat="1" ht="15" customHeight="1" x14ac:dyDescent="0.2">
      <c r="A5" s="8"/>
      <c r="B5" s="8"/>
      <c r="C5" s="8"/>
      <c r="D5" s="8"/>
      <c r="E5" s="8"/>
      <c r="F5" s="8"/>
      <c r="G5" s="8"/>
    </row>
    <row r="6" spans="1:8" s="1" customFormat="1" ht="15" customHeight="1" thickBot="1" x14ac:dyDescent="0.25">
      <c r="A6" s="9"/>
      <c r="B6" s="9"/>
      <c r="C6" s="10"/>
      <c r="D6" s="11"/>
      <c r="E6" s="11"/>
      <c r="F6" s="11"/>
      <c r="G6" s="12" t="s">
        <v>2</v>
      </c>
    </row>
    <row r="7" spans="1:8" s="1" customFormat="1" ht="36.75" thickTop="1" x14ac:dyDescent="0.2">
      <c r="A7" s="13" t="s">
        <v>3</v>
      </c>
      <c r="B7" s="14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6" t="s">
        <v>9</v>
      </c>
    </row>
    <row r="8" spans="1:8" s="1" customFormat="1" ht="15" customHeight="1" thickBot="1" x14ac:dyDescent="0.25">
      <c r="A8" s="17" t="s">
        <v>10</v>
      </c>
      <c r="B8" s="18" t="s">
        <v>11</v>
      </c>
      <c r="C8" s="19" t="s">
        <v>12</v>
      </c>
      <c r="D8" s="19" t="s">
        <v>13</v>
      </c>
      <c r="E8" s="19" t="s">
        <v>14</v>
      </c>
      <c r="F8" s="19" t="s">
        <v>15</v>
      </c>
      <c r="G8" s="20" t="s">
        <v>16</v>
      </c>
    </row>
    <row r="9" spans="1:8" s="1" customFormat="1" ht="15" customHeight="1" thickTop="1" x14ac:dyDescent="0.2">
      <c r="A9" s="21" t="s">
        <v>17</v>
      </c>
      <c r="B9" s="21"/>
      <c r="C9" s="21"/>
      <c r="D9" s="21"/>
      <c r="E9" s="21"/>
      <c r="F9" s="21"/>
      <c r="G9" s="21"/>
    </row>
    <row r="10" spans="1:8" s="26" customFormat="1" ht="15" customHeight="1" x14ac:dyDescent="0.2">
      <c r="A10" s="22" t="s">
        <v>18</v>
      </c>
      <c r="B10" s="23" t="s">
        <v>19</v>
      </c>
      <c r="C10" s="24">
        <f>'[1]2.sz. melléklet'!C9</f>
        <v>64409292</v>
      </c>
      <c r="D10" s="24">
        <f>'[1]2.sz. melléklet'!D9</f>
        <v>64409292</v>
      </c>
      <c r="E10" s="24">
        <f>'[1]2.sz. melléklet'!E9</f>
        <v>82389293</v>
      </c>
      <c r="F10" s="24">
        <f>'[1]2.sz. melléklet'!F9</f>
        <v>82562911</v>
      </c>
      <c r="G10" s="25">
        <f>F10/C10</f>
        <v>1.2818478271737563</v>
      </c>
    </row>
    <row r="11" spans="1:8" s="1" customFormat="1" ht="15" customHeight="1" x14ac:dyDescent="0.2">
      <c r="A11" s="27" t="s">
        <v>20</v>
      </c>
      <c r="B11" s="28" t="s">
        <v>21</v>
      </c>
      <c r="C11" s="29">
        <f>SUM(C12:C14)</f>
        <v>78300000</v>
      </c>
      <c r="D11" s="29">
        <f>SUM(D12:D14)</f>
        <v>78300000</v>
      </c>
      <c r="E11" s="29">
        <f>SUM(E12:E14)</f>
        <v>78300000</v>
      </c>
      <c r="F11" s="29">
        <f>SUM(F12:F14)</f>
        <v>78300000</v>
      </c>
      <c r="G11" s="25">
        <f>F11/C11</f>
        <v>1</v>
      </c>
    </row>
    <row r="12" spans="1:8" s="1" customFormat="1" ht="15" customHeight="1" x14ac:dyDescent="0.2">
      <c r="A12" s="30"/>
      <c r="B12" s="31" t="s">
        <v>22</v>
      </c>
      <c r="C12" s="32">
        <f>'[1]7.sz. melléklet'!D68</f>
        <v>49000000</v>
      </c>
      <c r="D12" s="32">
        <f>'[1]7.sz. melléklet'!E68</f>
        <v>49000000</v>
      </c>
      <c r="E12" s="32">
        <f>'[1]7.sz. melléklet'!F68</f>
        <v>49000000</v>
      </c>
      <c r="F12" s="32">
        <f>'[1]7.sz. melléklet'!G68</f>
        <v>49000000</v>
      </c>
      <c r="G12" s="33"/>
    </row>
    <row r="13" spans="1:8" s="1" customFormat="1" ht="15" customHeight="1" x14ac:dyDescent="0.2">
      <c r="A13" s="30"/>
      <c r="B13" s="31" t="s">
        <v>23</v>
      </c>
      <c r="C13" s="32">
        <f>'[1]7.sz. melléklet'!D69</f>
        <v>29100000</v>
      </c>
      <c r="D13" s="32">
        <f>'[1]7.sz. melléklet'!E69</f>
        <v>29100000</v>
      </c>
      <c r="E13" s="32">
        <f>'[1]7.sz. melléklet'!F69</f>
        <v>29100000</v>
      </c>
      <c r="F13" s="32">
        <f>'[1]7.sz. melléklet'!G69</f>
        <v>29261000</v>
      </c>
      <c r="G13" s="33"/>
    </row>
    <row r="14" spans="1:8" s="1" customFormat="1" ht="15" customHeight="1" x14ac:dyDescent="0.2">
      <c r="A14" s="34"/>
      <c r="B14" s="35" t="s">
        <v>24</v>
      </c>
      <c r="C14" s="36">
        <f>'[1]7.sz. melléklet'!D73</f>
        <v>200000</v>
      </c>
      <c r="D14" s="36">
        <f>'[1]7.sz. melléklet'!E73</f>
        <v>200000</v>
      </c>
      <c r="E14" s="36">
        <f>'[1]7.sz. melléklet'!F73</f>
        <v>200000</v>
      </c>
      <c r="F14" s="36">
        <f>'[1]7.sz. melléklet'!G73</f>
        <v>39000</v>
      </c>
      <c r="G14" s="33"/>
    </row>
    <row r="15" spans="1:8" s="1" customFormat="1" ht="15" customHeight="1" x14ac:dyDescent="0.2">
      <c r="A15" s="37" t="s">
        <v>25</v>
      </c>
      <c r="B15" s="38" t="s">
        <v>26</v>
      </c>
      <c r="C15" s="39">
        <f>C16+C32</f>
        <v>60653936</v>
      </c>
      <c r="D15" s="39">
        <f>D16+D32</f>
        <v>63115716</v>
      </c>
      <c r="E15" s="39">
        <f>E16+E32</f>
        <v>72693824</v>
      </c>
      <c r="F15" s="39">
        <f>F16+F32</f>
        <v>76013947</v>
      </c>
      <c r="G15" s="25">
        <f t="shared" ref="G15:G16" si="0">F15/C15</f>
        <v>1.2532401359740282</v>
      </c>
    </row>
    <row r="16" spans="1:8" s="1" customFormat="1" ht="15" customHeight="1" x14ac:dyDescent="0.2">
      <c r="A16" s="40"/>
      <c r="B16" s="41" t="s">
        <v>27</v>
      </c>
      <c r="C16" s="42">
        <f>SUM(C17:C30)</f>
        <v>60001189</v>
      </c>
      <c r="D16" s="42">
        <f>SUM(D17:D31)</f>
        <v>61910321</v>
      </c>
      <c r="E16" s="42">
        <f>SUM(E17:E31)</f>
        <v>71021777</v>
      </c>
      <c r="F16" s="42">
        <f>SUM(F17:F31)</f>
        <v>73129648</v>
      </c>
      <c r="G16" s="43">
        <f t="shared" si="0"/>
        <v>1.21880331404766</v>
      </c>
    </row>
    <row r="17" spans="1:9" s="1" customFormat="1" ht="15" customHeight="1" x14ac:dyDescent="0.2">
      <c r="A17" s="30"/>
      <c r="B17" s="31" t="s">
        <v>28</v>
      </c>
      <c r="C17" s="44"/>
      <c r="D17" s="45"/>
      <c r="E17" s="45"/>
      <c r="F17" s="45"/>
      <c r="G17" s="33"/>
    </row>
    <row r="18" spans="1:9" s="1" customFormat="1" ht="15" customHeight="1" x14ac:dyDescent="0.2">
      <c r="A18" s="30"/>
      <c r="B18" s="31" t="s">
        <v>29</v>
      </c>
      <c r="C18" s="45">
        <v>16218665</v>
      </c>
      <c r="D18" s="45">
        <v>16218665</v>
      </c>
      <c r="E18" s="45">
        <v>16218665</v>
      </c>
      <c r="F18" s="45">
        <v>16218665</v>
      </c>
      <c r="G18" s="33"/>
    </row>
    <row r="19" spans="1:9" s="1" customFormat="1" ht="15" customHeight="1" x14ac:dyDescent="0.2">
      <c r="A19" s="30"/>
      <c r="B19" s="31" t="s">
        <v>30</v>
      </c>
      <c r="C19" s="45">
        <v>4222236</v>
      </c>
      <c r="D19" s="45">
        <v>4222236</v>
      </c>
      <c r="E19" s="45">
        <v>4222236</v>
      </c>
      <c r="F19" s="45">
        <v>4222236</v>
      </c>
      <c r="G19" s="33"/>
    </row>
    <row r="20" spans="1:9" s="1" customFormat="1" ht="15" customHeight="1" x14ac:dyDescent="0.2">
      <c r="A20" s="30"/>
      <c r="B20" s="31" t="s">
        <v>31</v>
      </c>
      <c r="C20" s="45">
        <v>19046000</v>
      </c>
      <c r="D20" s="45">
        <v>19046000</v>
      </c>
      <c r="E20" s="45">
        <v>19046000</v>
      </c>
      <c r="F20" s="45">
        <v>19046000</v>
      </c>
      <c r="G20" s="33"/>
      <c r="H20" s="46"/>
    </row>
    <row r="21" spans="1:9" s="1" customFormat="1" ht="15" customHeight="1" x14ac:dyDescent="0.2">
      <c r="A21" s="30"/>
      <c r="B21" s="47" t="s">
        <v>32</v>
      </c>
      <c r="C21" s="45">
        <v>135150</v>
      </c>
      <c r="D21" s="45">
        <v>135150</v>
      </c>
      <c r="E21" s="45">
        <v>135150</v>
      </c>
      <c r="F21" s="45">
        <v>135150</v>
      </c>
      <c r="G21" s="33"/>
      <c r="H21" s="46"/>
      <c r="I21" s="46"/>
    </row>
    <row r="22" spans="1:9" s="1" customFormat="1" ht="15" customHeight="1" x14ac:dyDescent="0.2">
      <c r="A22" s="30"/>
      <c r="B22" s="47" t="s">
        <v>33</v>
      </c>
      <c r="C22" s="45">
        <v>56769</v>
      </c>
      <c r="D22" s="45">
        <v>56769</v>
      </c>
      <c r="E22" s="45">
        <v>56769</v>
      </c>
      <c r="F22" s="45">
        <v>56769</v>
      </c>
      <c r="G22" s="33"/>
    </row>
    <row r="23" spans="1:9" s="1" customFormat="1" ht="15" customHeight="1" x14ac:dyDescent="0.2">
      <c r="A23" s="30"/>
      <c r="B23" s="47" t="s">
        <v>34</v>
      </c>
      <c r="C23" s="45"/>
      <c r="D23" s="45"/>
      <c r="E23" s="45"/>
      <c r="F23" s="45">
        <v>1000000</v>
      </c>
      <c r="G23" s="33"/>
    </row>
    <row r="24" spans="1:9" s="1" customFormat="1" ht="24" x14ac:dyDescent="0.2">
      <c r="A24" s="30"/>
      <c r="B24" s="48" t="s">
        <v>35</v>
      </c>
      <c r="C24" s="45">
        <v>11685910</v>
      </c>
      <c r="D24" s="45">
        <v>11685910</v>
      </c>
      <c r="E24" s="45">
        <v>11685910</v>
      </c>
      <c r="F24" s="45">
        <v>12052910</v>
      </c>
      <c r="G24" s="33"/>
    </row>
    <row r="25" spans="1:9" s="1" customFormat="1" ht="24" x14ac:dyDescent="0.2">
      <c r="A25" s="30"/>
      <c r="B25" s="48" t="s">
        <v>36</v>
      </c>
      <c r="C25" s="45">
        <v>1470600</v>
      </c>
      <c r="D25" s="45">
        <v>1470600</v>
      </c>
      <c r="E25" s="45">
        <v>1470600</v>
      </c>
      <c r="F25" s="45">
        <v>1470600</v>
      </c>
      <c r="G25" s="33"/>
      <c r="H25" s="46"/>
    </row>
    <row r="26" spans="1:9" s="1" customFormat="1" ht="15" customHeight="1" x14ac:dyDescent="0.2">
      <c r="A26" s="30"/>
      <c r="B26" s="48" t="s">
        <v>37</v>
      </c>
      <c r="C26" s="45">
        <v>55360</v>
      </c>
      <c r="D26" s="45">
        <v>55360</v>
      </c>
      <c r="E26" s="45">
        <v>55360</v>
      </c>
      <c r="F26" s="45">
        <v>55360</v>
      </c>
      <c r="G26" s="33"/>
    </row>
    <row r="27" spans="1:9" s="1" customFormat="1" ht="15" customHeight="1" x14ac:dyDescent="0.2">
      <c r="A27" s="30"/>
      <c r="B27" s="31" t="s">
        <v>38</v>
      </c>
      <c r="C27" s="45">
        <v>1014499</v>
      </c>
      <c r="D27" s="45">
        <v>1014499</v>
      </c>
      <c r="E27" s="45">
        <v>1014499</v>
      </c>
      <c r="F27" s="45">
        <v>1083511</v>
      </c>
      <c r="G27" s="33"/>
    </row>
    <row r="28" spans="1:9" s="1" customFormat="1" ht="15" customHeight="1" x14ac:dyDescent="0.2">
      <c r="A28" s="30"/>
      <c r="B28" s="31" t="s">
        <v>39</v>
      </c>
      <c r="C28" s="45">
        <v>4896000</v>
      </c>
      <c r="D28" s="45">
        <v>4896000</v>
      </c>
      <c r="E28" s="45">
        <v>4896000</v>
      </c>
      <c r="F28" s="45">
        <v>4896000</v>
      </c>
      <c r="G28" s="33"/>
    </row>
    <row r="29" spans="1:9" s="1" customFormat="1" ht="15" customHeight="1" x14ac:dyDescent="0.2">
      <c r="A29" s="30"/>
      <c r="B29" s="31" t="s">
        <v>40</v>
      </c>
      <c r="C29" s="45">
        <v>1200000</v>
      </c>
      <c r="D29" s="45">
        <v>1200000</v>
      </c>
      <c r="E29" s="45">
        <v>1200000</v>
      </c>
      <c r="F29" s="45">
        <v>1340910</v>
      </c>
      <c r="G29" s="33"/>
    </row>
    <row r="30" spans="1:9" s="1" customFormat="1" ht="15" customHeight="1" x14ac:dyDescent="0.2">
      <c r="A30" s="30"/>
      <c r="B30" s="47" t="s">
        <v>41</v>
      </c>
      <c r="C30" s="49">
        <v>0</v>
      </c>
      <c r="D30" s="50">
        <v>1909132</v>
      </c>
      <c r="E30" s="50">
        <v>2043088</v>
      </c>
      <c r="F30" s="50">
        <v>2574037</v>
      </c>
      <c r="G30" s="33"/>
    </row>
    <row r="31" spans="1:9" s="1" customFormat="1" ht="15" customHeight="1" x14ac:dyDescent="0.2">
      <c r="A31" s="30"/>
      <c r="B31" s="47" t="s">
        <v>42</v>
      </c>
      <c r="C31" s="50">
        <v>0</v>
      </c>
      <c r="D31" s="50">
        <v>0</v>
      </c>
      <c r="E31" s="50">
        <v>8977500</v>
      </c>
      <c r="F31" s="50">
        <v>8977500</v>
      </c>
      <c r="G31" s="51"/>
    </row>
    <row r="32" spans="1:9" s="1" customFormat="1" ht="15" customHeight="1" x14ac:dyDescent="0.2">
      <c r="A32" s="34"/>
      <c r="B32" s="52" t="s">
        <v>43</v>
      </c>
      <c r="C32" s="53">
        <f>'[1]7.sz. melléklet'!D63</f>
        <v>652747</v>
      </c>
      <c r="D32" s="53">
        <f>'[1]7.sz. melléklet'!E63</f>
        <v>1205395</v>
      </c>
      <c r="E32" s="53">
        <f>'[1]7.sz. melléklet'!F63</f>
        <v>1672047</v>
      </c>
      <c r="F32" s="53">
        <f>'[1]7.sz. melléklet'!G63</f>
        <v>2884299</v>
      </c>
      <c r="G32" s="54">
        <f>F32/C32</f>
        <v>4.4187089331701257</v>
      </c>
    </row>
    <row r="33" spans="1:7" s="59" customFormat="1" ht="15" customHeight="1" x14ac:dyDescent="0.2">
      <c r="A33" s="55" t="s">
        <v>44</v>
      </c>
      <c r="B33" s="56" t="s">
        <v>45</v>
      </c>
      <c r="C33" s="57">
        <f>'[1]7.sz. melléklet'!D87</f>
        <v>0</v>
      </c>
      <c r="D33" s="57">
        <f>'[1]7.sz. melléklet'!E87</f>
        <v>4000400</v>
      </c>
      <c r="E33" s="57">
        <f>'[1]7.sz. melléklet'!F87</f>
        <v>4050400</v>
      </c>
      <c r="F33" s="57">
        <f>'[1]7.sz. melléklet'!G87</f>
        <v>4050400</v>
      </c>
      <c r="G33" s="58"/>
    </row>
    <row r="34" spans="1:7" s="1" customFormat="1" ht="15" customHeight="1" x14ac:dyDescent="0.2">
      <c r="A34" s="60" t="s">
        <v>46</v>
      </c>
      <c r="B34" s="60"/>
      <c r="C34" s="61">
        <f>C10+C11+C15+C33</f>
        <v>203363228</v>
      </c>
      <c r="D34" s="61">
        <f>D10+D11+D15+D33</f>
        <v>209825408</v>
      </c>
      <c r="E34" s="61">
        <f>E10+E11+E15+E33</f>
        <v>237433517</v>
      </c>
      <c r="F34" s="61">
        <f>F10+F11+F15+F33</f>
        <v>240927258</v>
      </c>
      <c r="G34" s="62">
        <f t="shared" ref="G34:G37" si="1">F34/C34</f>
        <v>1.1847139739540327</v>
      </c>
    </row>
    <row r="35" spans="1:7" s="1" customFormat="1" ht="15" customHeight="1" x14ac:dyDescent="0.2">
      <c r="A35" s="40" t="s">
        <v>47</v>
      </c>
      <c r="B35" s="41" t="s">
        <v>48</v>
      </c>
      <c r="C35" s="42">
        <f>SUM(C36)</f>
        <v>92172726</v>
      </c>
      <c r="D35" s="42">
        <f>SUM(D36)</f>
        <v>81516833</v>
      </c>
      <c r="E35" s="42">
        <f>SUM(E36)</f>
        <v>81516832</v>
      </c>
      <c r="F35" s="42">
        <f>SUM(F36)</f>
        <v>81516832</v>
      </c>
      <c r="G35" s="63">
        <f t="shared" si="1"/>
        <v>0.88439211399693218</v>
      </c>
    </row>
    <row r="36" spans="1:7" s="1" customFormat="1" ht="15" customHeight="1" thickBot="1" x14ac:dyDescent="0.25">
      <c r="A36" s="64"/>
      <c r="B36" s="65" t="s">
        <v>49</v>
      </c>
      <c r="C36" s="66">
        <f>'[1]2.sz. melléklet'!C19</f>
        <v>92172726</v>
      </c>
      <c r="D36" s="66">
        <f>'[1]2.sz. melléklet'!D19</f>
        <v>81516833</v>
      </c>
      <c r="E36" s="66">
        <f>'[1]2.sz. melléklet'!E19</f>
        <v>81516832</v>
      </c>
      <c r="F36" s="66">
        <f>'[1]2.sz. melléklet'!F19</f>
        <v>81516832</v>
      </c>
      <c r="G36" s="67">
        <f t="shared" si="1"/>
        <v>0.88439211399693218</v>
      </c>
    </row>
    <row r="37" spans="1:7" s="1" customFormat="1" ht="15" customHeight="1" thickTop="1" thickBot="1" x14ac:dyDescent="0.25">
      <c r="A37" s="68" t="s">
        <v>50</v>
      </c>
      <c r="B37" s="68"/>
      <c r="C37" s="69">
        <f>C35+C34</f>
        <v>295535954</v>
      </c>
      <c r="D37" s="69">
        <f>D35+D34</f>
        <v>291342241</v>
      </c>
      <c r="E37" s="69">
        <f>E35+E34</f>
        <v>318950349</v>
      </c>
      <c r="F37" s="69">
        <f>F35+F34</f>
        <v>322444090</v>
      </c>
      <c r="G37" s="70">
        <f t="shared" si="1"/>
        <v>1.091048603852782</v>
      </c>
    </row>
    <row r="38" spans="1:7" ht="13.5" thickTop="1" x14ac:dyDescent="0.2"/>
  </sheetData>
  <sheetProtection selectLockedCells="1" selectUnlockedCells="1"/>
  <mergeCells count="4">
    <mergeCell ref="A4:G4"/>
    <mergeCell ref="A9:G9"/>
    <mergeCell ref="A34:B34"/>
    <mergeCell ref="A37:B37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2018-04-04T07:58:57Z</dcterms:created>
  <dcterms:modified xsi:type="dcterms:W3CDTF">2018-04-04T07:59:08Z</dcterms:modified>
</cp:coreProperties>
</file>