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 módosítás\2018_12_31\Mellékletek\"/>
    </mc:Choice>
  </mc:AlternateContent>
  <xr:revisionPtr revIDLastSave="0" documentId="8_{2B460153-DBCD-41EA-BDB2-2743D4DA35C0}" xr6:coauthVersionLast="43" xr6:coauthVersionMax="43" xr10:uidLastSave="{00000000-0000-0000-0000-000000000000}"/>
  <bookViews>
    <workbookView xWindow="-120" yWindow="-120" windowWidth="21840" windowHeight="13140" xr2:uid="{2EC31DD3-5987-4503-AB68-A0CE625AD04D}"/>
  </bookViews>
  <sheets>
    <sheet name="7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3" i="1" l="1"/>
  <c r="H92" i="1"/>
  <c r="G91" i="1"/>
  <c r="F91" i="1"/>
  <c r="H91" i="1" s="1"/>
  <c r="E91" i="1"/>
  <c r="D91" i="1"/>
  <c r="H90" i="1"/>
  <c r="G89" i="1"/>
  <c r="F89" i="1"/>
  <c r="E89" i="1"/>
  <c r="D89" i="1"/>
  <c r="H89" i="1" s="1"/>
  <c r="G87" i="1"/>
  <c r="F87" i="1"/>
  <c r="E87" i="1"/>
  <c r="D87" i="1"/>
  <c r="G84" i="1"/>
  <c r="F84" i="1"/>
  <c r="E84" i="1"/>
  <c r="D84" i="1"/>
  <c r="H83" i="1"/>
  <c r="H82" i="1"/>
  <c r="H81" i="1"/>
  <c r="H80" i="1"/>
  <c r="H79" i="1"/>
  <c r="H78" i="1"/>
  <c r="H77" i="1"/>
  <c r="H76" i="1"/>
  <c r="G75" i="1"/>
  <c r="F75" i="1"/>
  <c r="E75" i="1"/>
  <c r="D75" i="1"/>
  <c r="H75" i="1" s="1"/>
  <c r="H74" i="1"/>
  <c r="H73" i="1"/>
  <c r="H72" i="1"/>
  <c r="H71" i="1"/>
  <c r="G70" i="1"/>
  <c r="F70" i="1"/>
  <c r="H70" i="1" s="1"/>
  <c r="E70" i="1"/>
  <c r="D70" i="1"/>
  <c r="H69" i="1"/>
  <c r="G68" i="1"/>
  <c r="E68" i="1"/>
  <c r="D68" i="1"/>
  <c r="H67" i="1"/>
  <c r="H66" i="1"/>
  <c r="G65" i="1"/>
  <c r="G95" i="1" s="1"/>
  <c r="F65" i="1"/>
  <c r="H65" i="1" s="1"/>
  <c r="E65" i="1"/>
  <c r="D65" i="1"/>
  <c r="H64" i="1"/>
  <c r="H63" i="1"/>
  <c r="G62" i="1"/>
  <c r="F62" i="1"/>
  <c r="E62" i="1"/>
  <c r="E95" i="1" s="1"/>
  <c r="D62" i="1"/>
  <c r="D95" i="1" s="1"/>
  <c r="H57" i="1"/>
  <c r="H54" i="1"/>
  <c r="H53" i="1"/>
  <c r="G52" i="1"/>
  <c r="F52" i="1"/>
  <c r="E52" i="1"/>
  <c r="D52" i="1"/>
  <c r="H52" i="1" s="1"/>
  <c r="H51" i="1"/>
  <c r="G48" i="1"/>
  <c r="F48" i="1"/>
  <c r="H48" i="1" s="1"/>
  <c r="E48" i="1"/>
  <c r="D48" i="1"/>
  <c r="H47" i="1"/>
  <c r="H46" i="1"/>
  <c r="G45" i="1"/>
  <c r="F45" i="1"/>
  <c r="E45" i="1"/>
  <c r="D45" i="1"/>
  <c r="H45" i="1" s="1"/>
  <c r="H44" i="1"/>
  <c r="H43" i="1"/>
  <c r="H42" i="1"/>
  <c r="H41" i="1"/>
  <c r="H40" i="1"/>
  <c r="G38" i="1"/>
  <c r="F38" i="1"/>
  <c r="H38" i="1" s="1"/>
  <c r="E38" i="1"/>
  <c r="D38" i="1"/>
  <c r="H37" i="1"/>
  <c r="H36" i="1"/>
  <c r="H35" i="1"/>
  <c r="H34" i="1"/>
  <c r="G33" i="1"/>
  <c r="F33" i="1"/>
  <c r="E33" i="1"/>
  <c r="D33" i="1"/>
  <c r="H33" i="1" s="1"/>
  <c r="H32" i="1"/>
  <c r="H31" i="1"/>
  <c r="H29" i="1"/>
  <c r="H28" i="1"/>
  <c r="H27" i="1"/>
  <c r="G26" i="1"/>
  <c r="F26" i="1"/>
  <c r="H26" i="1" s="1"/>
  <c r="E26" i="1"/>
  <c r="E21" i="1" s="1"/>
  <c r="D26" i="1"/>
  <c r="H25" i="1"/>
  <c r="H24" i="1"/>
  <c r="H23" i="1"/>
  <c r="H22" i="1"/>
  <c r="G21" i="1"/>
  <c r="F21" i="1"/>
  <c r="H21" i="1" s="1"/>
  <c r="D21" i="1"/>
  <c r="H20" i="1"/>
  <c r="H19" i="1"/>
  <c r="H18" i="1"/>
  <c r="H17" i="1"/>
  <c r="G16" i="1"/>
  <c r="F16" i="1"/>
  <c r="E16" i="1"/>
  <c r="D16" i="1"/>
  <c r="H16" i="1" s="1"/>
  <c r="H15" i="1"/>
  <c r="H14" i="1"/>
  <c r="H13" i="1"/>
  <c r="H12" i="1"/>
  <c r="H11" i="1"/>
  <c r="H10" i="1"/>
  <c r="H9" i="1"/>
  <c r="G8" i="1"/>
  <c r="G7" i="1" s="1"/>
  <c r="G55" i="1" s="1"/>
  <c r="F8" i="1"/>
  <c r="F7" i="1" s="1"/>
  <c r="E8" i="1"/>
  <c r="D8" i="1"/>
  <c r="H8" i="1" s="1"/>
  <c r="E7" i="1"/>
  <c r="E55" i="1" s="1"/>
  <c r="D7" i="1"/>
  <c r="D55" i="1" s="1"/>
  <c r="H2" i="1"/>
  <c r="H7" i="1" l="1"/>
  <c r="F55" i="1"/>
  <c r="H55" i="1" s="1"/>
  <c r="F95" i="1"/>
  <c r="H95" i="1" s="1"/>
  <c r="H62" i="1"/>
  <c r="F68" i="1"/>
  <c r="H68" i="1" s="1"/>
</calcChain>
</file>

<file path=xl/sharedStrings.xml><?xml version="1.0" encoding="utf-8"?>
<sst xmlns="http://schemas.openxmlformats.org/spreadsheetml/2006/main" count="265" uniqueCount="228">
  <si>
    <t>7. melléklet</t>
  </si>
  <si>
    <t>Balatonakali Önkormányzat kiadásai</t>
  </si>
  <si>
    <t>adatok Ft-ban</t>
  </si>
  <si>
    <t>Sor-   sz</t>
  </si>
  <si>
    <t>Megnevezés</t>
  </si>
  <si>
    <t>Rovat száma</t>
  </si>
  <si>
    <t>2018. évi előirányzat</t>
  </si>
  <si>
    <r>
      <t xml:space="preserve">2018. évi mód.előir. </t>
    </r>
    <r>
      <rPr>
        <sz val="8"/>
        <rFont val="Times New Roman"/>
        <family val="1"/>
        <charset val="238"/>
      </rPr>
      <t>(2018.X.04.)</t>
    </r>
  </si>
  <si>
    <r>
      <t xml:space="preserve">2018. évi mód.előir. </t>
    </r>
    <r>
      <rPr>
        <sz val="8"/>
        <rFont val="Times New Roman"/>
        <family val="1"/>
        <charset val="238"/>
      </rPr>
      <t>(2018.XI.30)</t>
    </r>
  </si>
  <si>
    <r>
      <t xml:space="preserve">2018. évi mód.előir. </t>
    </r>
    <r>
      <rPr>
        <sz val="8"/>
        <rFont val="Times New Roman"/>
        <family val="1"/>
        <charset val="238"/>
      </rPr>
      <t>(2019.V.06)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</si>
  <si>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</si>
  <si>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</si>
  <si>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</si>
  <si>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</si>
  <si>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</si>
  <si>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</si>
  <si>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</si>
  <si>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</si>
  <si>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H.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</si>
  <si>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</si>
  <si>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</si>
  <si>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</si>
  <si>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</si>
  <si>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</si>
  <si>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</si>
  <si>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</si>
  <si>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</si>
  <si>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1.1.2. Normatív jutalmak</t>
  </si>
  <si>
    <t>K1102</t>
  </si>
  <si>
    <t>1.1.3 Készenléti, ügyeleti, helyettesítési díj</t>
  </si>
  <si>
    <t>K1104</t>
  </si>
  <si>
    <t>1.1.4. Béren kívüli juttatások</t>
  </si>
  <si>
    <t>K1107</t>
  </si>
  <si>
    <t>1.1.5. Közlekedési költségtérítés</t>
  </si>
  <si>
    <t>K1109</t>
  </si>
  <si>
    <t>1.1.6. Egyéb költségtérítések</t>
  </si>
  <si>
    <t>K1110</t>
  </si>
  <si>
    <t>1.1.7. Foglalkoztatottak egyéb személyi juttatásai</t>
  </si>
  <si>
    <t>K1113</t>
  </si>
  <si>
    <t>1.2</t>
  </si>
  <si>
    <t>Külső személyi juttatások</t>
  </si>
  <si>
    <t>K12</t>
  </si>
  <si>
    <t>1.2.1 Választott tisztségviselők juttatásai</t>
  </si>
  <si>
    <t>K121</t>
  </si>
  <si>
    <t>1.2.2 Munkavégzésre irányuló egyéb jogviszony</t>
  </si>
  <si>
    <t>K122</t>
  </si>
  <si>
    <t>1.2.3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</si>
  <si>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</si>
  <si>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</si>
  <si>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</si>
  <si>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</si>
  <si>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</si>
  <si>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</si>
  <si>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</si>
  <si>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</si>
  <si>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</si>
  <si>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</si>
  <si>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</si>
  <si>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</si>
  <si>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</si>
  <si>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</si>
  <si>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</si>
  <si>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</si>
  <si>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</si>
  <si>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</si>
  <si>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</si>
  <si>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</si>
  <si>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</si>
  <si>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</si>
  <si>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</si>
  <si>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</si>
  <si>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3.5.2 Fizetendő általános forgalmi adó</t>
  </si>
  <si>
    <t>K352</t>
  </si>
  <si>
    <t>3.5.3 Kamatkiadások</t>
  </si>
  <si>
    <t>K353</t>
  </si>
  <si>
    <t>3.5.4 Egyéb pénzügyi műveletek kiadásai</t>
  </si>
  <si>
    <t>K354</t>
  </si>
  <si>
    <t>3.5.4 Egyéb dologi kiadások</t>
  </si>
  <si>
    <t>K355</t>
  </si>
  <si>
    <t>4.</t>
  </si>
  <si>
    <t>Ellátottak pénzbeli juttatásai</t>
  </si>
  <si>
    <t>K4</t>
  </si>
  <si>
    <t>5.</t>
  </si>
  <si>
    <t>Egyéb működési célú kiadások</t>
  </si>
  <si>
    <t>K5</t>
  </si>
  <si>
    <t>5.1</t>
  </si>
  <si>
    <t>Elvonások és befizetések</t>
  </si>
  <si>
    <t>K502</t>
  </si>
  <si>
    <t>5.2</t>
  </si>
  <si>
    <t>Egyéb működési célú támogatások ÁH-n belülre</t>
  </si>
  <si>
    <t>K506</t>
  </si>
  <si>
    <t>5.3</t>
  </si>
  <si>
    <t>Egyéb működési célú támogatások ÁH-n kívülre</t>
  </si>
  <si>
    <t>K512</t>
  </si>
  <si>
    <t>5.4</t>
  </si>
  <si>
    <t>Tartalékok</t>
  </si>
  <si>
    <t>K513</t>
  </si>
  <si>
    <t>6.</t>
  </si>
  <si>
    <t>Beruházások</t>
  </si>
  <si>
    <t>K6</t>
  </si>
  <si>
    <t>6.1</t>
  </si>
  <si>
    <t>Immateriális javak beszerzése, létesítése</t>
  </si>
  <si>
    <t>K61</t>
  </si>
  <si>
    <t>6.2</t>
  </si>
  <si>
    <t>Ingatlanok beszerzése, létesítése</t>
  </si>
  <si>
    <t>K62</t>
  </si>
  <si>
    <t>6.3</t>
  </si>
  <si>
    <t>Informatikai eszközök beszerzése, létesítése</t>
  </si>
  <si>
    <t>K63</t>
  </si>
  <si>
    <t>6.4</t>
  </si>
  <si>
    <t>Egyéb tárgyi eszközök beszerzése, létesítése</t>
  </si>
  <si>
    <t>K64</t>
  </si>
  <si>
    <t>6.5</t>
  </si>
  <si>
    <t>Meglévő részesedések növeléséhez kapcs.kiadások</t>
  </si>
  <si>
    <t>K66</t>
  </si>
  <si>
    <t>6.6</t>
  </si>
  <si>
    <t>Beruházási célú előzetesen felszámított ÁFA</t>
  </si>
  <si>
    <t>K67</t>
  </si>
  <si>
    <t>7.</t>
  </si>
  <si>
    <t>Felújítások</t>
  </si>
  <si>
    <t>K7</t>
  </si>
  <si>
    <t>7.1</t>
  </si>
  <si>
    <t>Ingatlanok felújítása</t>
  </si>
  <si>
    <t>K71</t>
  </si>
  <si>
    <t>7.2</t>
  </si>
  <si>
    <t>Felújítási célú előzetesen felszámított ÁFA</t>
  </si>
  <si>
    <t>K74</t>
  </si>
  <si>
    <t>8.</t>
  </si>
  <si>
    <t>Egyéb felhalmozási célú kiadások</t>
  </si>
  <si>
    <t>K8</t>
  </si>
  <si>
    <t>8.1</t>
  </si>
  <si>
    <t>Egyéb felhamozási célú támogatások ÁH-n belülre</t>
  </si>
  <si>
    <t>K84</t>
  </si>
  <si>
    <t>8.2</t>
  </si>
  <si>
    <t>Felhalmozási célú visszatérítendő támogatások, kölcsönök nyújtása ÁH-n kívülre</t>
  </si>
  <si>
    <t>K89</t>
  </si>
  <si>
    <t>8.3</t>
  </si>
  <si>
    <t>Egyéb felhalmozási célú támogatások ÁH-n kívülre</t>
  </si>
  <si>
    <t>9.</t>
  </si>
  <si>
    <t>Finanszírozási kiadások</t>
  </si>
  <si>
    <t>K91</t>
  </si>
  <si>
    <t>9.1</t>
  </si>
  <si>
    <t>ÁH-n belüli megelőlegezések visszafizetése</t>
  </si>
  <si>
    <t>K914</t>
  </si>
  <si>
    <t>9.2</t>
  </si>
  <si>
    <t xml:space="preserve">Központi, irányító szervi támogatás </t>
  </si>
  <si>
    <t>K915</t>
  </si>
  <si>
    <t>Kiadás összesen</t>
  </si>
  <si>
    <t>7. melléklet folytatása</t>
  </si>
  <si>
    <t>Balatonakali Önkormányzat bevételei</t>
  </si>
  <si>
    <t xml:space="preserve">1. </t>
  </si>
  <si>
    <t>Működési célú támogatások ÁH-n belülről</t>
  </si>
  <si>
    <t>B1</t>
  </si>
  <si>
    <t>Önkormányzatok működési támogatásai</t>
  </si>
  <si>
    <t>B11</t>
  </si>
  <si>
    <t>Egyéb működési célú támogatások ÁH-n belülről</t>
  </si>
  <si>
    <t>B16</t>
  </si>
  <si>
    <t>Felhalmozási célú támogatások ÁH-n belülről</t>
  </si>
  <si>
    <t>B2</t>
  </si>
  <si>
    <t>2.1</t>
  </si>
  <si>
    <t>Felhalmozási célú önkormányzati támogatások</t>
  </si>
  <si>
    <t>B21</t>
  </si>
  <si>
    <t>2.2</t>
  </si>
  <si>
    <t>Egyéb felhalmozási célú támogatások ÁH-n belülről</t>
  </si>
  <si>
    <t>B25</t>
  </si>
  <si>
    <t>Közhatalmi bevételek</t>
  </si>
  <si>
    <t>B3</t>
  </si>
  <si>
    <t>Vagyoni típusú adók</t>
  </si>
  <si>
    <t>B34</t>
  </si>
  <si>
    <t>Termékek és szolgáltatások adói</t>
  </si>
  <si>
    <t>B35</t>
  </si>
  <si>
    <t>3.2.1 Értékesítési és forgalmi adók</t>
  </si>
  <si>
    <t>B351</t>
  </si>
  <si>
    <t>3.2.2 Gépjárműadók</t>
  </si>
  <si>
    <t>B352</t>
  </si>
  <si>
    <t>3.2.3Egyéb áruhasználati és szolgáltatási adók</t>
  </si>
  <si>
    <t>B355</t>
  </si>
  <si>
    <t>Egyéb közhatalmi bevételek</t>
  </si>
  <si>
    <t>B36</t>
  </si>
  <si>
    <t>Működési bevételek</t>
  </si>
  <si>
    <t>B4</t>
  </si>
  <si>
    <t>4.1</t>
  </si>
  <si>
    <t>Készletértékesítés ellenértéke</t>
  </si>
  <si>
    <t>B401</t>
  </si>
  <si>
    <t>4.2</t>
  </si>
  <si>
    <t>Szolgáltatások ellenértéke</t>
  </si>
  <si>
    <t>B402</t>
  </si>
  <si>
    <t>4.3</t>
  </si>
  <si>
    <t>Közvetített szolgáltatások ellenértéke</t>
  </si>
  <si>
    <t>B403</t>
  </si>
  <si>
    <t>4.4</t>
  </si>
  <si>
    <t>Tulajdonosi bevételek</t>
  </si>
  <si>
    <t>B404</t>
  </si>
  <si>
    <t>4.5</t>
  </si>
  <si>
    <t>Kiszámlázott általános forgalmi adó</t>
  </si>
  <si>
    <t>B406</t>
  </si>
  <si>
    <t>4.6</t>
  </si>
  <si>
    <t>Általános forgalmi adó visszatérítése</t>
  </si>
  <si>
    <t>B407</t>
  </si>
  <si>
    <t>4.7</t>
  </si>
  <si>
    <t>Kamatbevételek</t>
  </si>
  <si>
    <t>B408</t>
  </si>
  <si>
    <t>4.8</t>
  </si>
  <si>
    <t>Egyéb működési bevételek</t>
  </si>
  <si>
    <t>B411</t>
  </si>
  <si>
    <t>Felhalmozási bevételek</t>
  </si>
  <si>
    <t xml:space="preserve">B5 </t>
  </si>
  <si>
    <t>Ingatlanok értékesítése</t>
  </si>
  <si>
    <t>B52</t>
  </si>
  <si>
    <t>Egyéb tárgyi eszközök értékesítése</t>
  </si>
  <si>
    <t>B53</t>
  </si>
  <si>
    <t>Működési célú átvett pénzeszközök</t>
  </si>
  <si>
    <t>B6</t>
  </si>
  <si>
    <t>Egyéb működési célú átvett pénzeszközök</t>
  </si>
  <si>
    <t>B63</t>
  </si>
  <si>
    <t>Felhalmozási célú átvett pénzeszközök</t>
  </si>
  <si>
    <t>B7</t>
  </si>
  <si>
    <t>Egyéb felhalmozási célú átvett pénzeszközök</t>
  </si>
  <si>
    <t>B75</t>
  </si>
  <si>
    <t>Belföldi finanszírozás bevételei</t>
  </si>
  <si>
    <t>B81</t>
  </si>
  <si>
    <t>Forgatási célú belföldi értékpapírok beváltása</t>
  </si>
  <si>
    <t>B812</t>
  </si>
  <si>
    <t>Maradvány igénybevétele</t>
  </si>
  <si>
    <t>B813</t>
  </si>
  <si>
    <t>ÁH-n belüli megelőlegezések</t>
  </si>
  <si>
    <t>B814</t>
  </si>
  <si>
    <t>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</si>
</sst>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2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3" fontId="6" fillId="0" borderId="8" xfId="0" applyNumberFormat="1" applyFont="1" applyBorder="1" applyAlignment="1">
      <alignment horizontal="right" vertical="center"/>
    </xf>
    <xf numFmtId="9" fontId="6" fillId="0" borderId="9" xfId="0" applyNumberFormat="1" applyFont="1" applyBorder="1" applyAlignment="1">
      <alignment horizontal="right" vertical="center"/>
    </xf>
    <xf numFmtId="3" fontId="0" fillId="0" borderId="0" xfId="0" applyNumberFormat="1"/>
    <xf numFmtId="49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3" fontId="2" fillId="0" borderId="12" xfId="0" applyNumberFormat="1" applyFont="1" applyBorder="1" applyAlignment="1">
      <alignment horizontal="right" vertical="center"/>
    </xf>
    <xf numFmtId="9" fontId="2" fillId="0" borderId="9" xfId="0" applyNumberFormat="1" applyFont="1" applyBorder="1" applyAlignment="1">
      <alignment horizontal="right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3" fontId="3" fillId="0" borderId="13" xfId="0" applyNumberFormat="1" applyFont="1" applyBorder="1" applyAlignment="1">
      <alignment vertical="center"/>
    </xf>
    <xf numFmtId="9" fontId="3" fillId="0" borderId="9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9" fontId="7" fillId="0" borderId="9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3" fontId="6" fillId="0" borderId="11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vertical="center"/>
    </xf>
    <xf numFmtId="14" fontId="3" fillId="0" borderId="11" xfId="0" applyNumberFormat="1" applyFont="1" applyBorder="1" applyAlignment="1">
      <alignment vertical="center"/>
    </xf>
    <xf numFmtId="0" fontId="0" fillId="0" borderId="0" xfId="0" applyFont="1"/>
    <xf numFmtId="49" fontId="2" fillId="0" borderId="14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8" fillId="0" borderId="0" xfId="0" applyFont="1"/>
    <xf numFmtId="49" fontId="6" fillId="0" borderId="14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3" fontId="6" fillId="0" borderId="12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vertical="center"/>
    </xf>
    <xf numFmtId="3" fontId="2" fillId="0" borderId="16" xfId="0" applyNumberFormat="1" applyFont="1" applyBorder="1" applyAlignment="1">
      <alignment horizontal="right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3" fontId="6" fillId="0" borderId="19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3" fontId="2" fillId="0" borderId="18" xfId="0" applyNumberFormat="1" applyFont="1" applyBorder="1" applyAlignment="1">
      <alignment horizontal="right" vertical="center"/>
    </xf>
    <xf numFmtId="49" fontId="2" fillId="0" borderId="2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21" xfId="0" applyNumberFormat="1" applyFont="1" applyBorder="1" applyAlignment="1">
      <alignment horizontal="right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3" fontId="6" fillId="2" borderId="24" xfId="0" applyNumberFormat="1" applyFont="1" applyFill="1" applyBorder="1" applyAlignment="1">
      <alignment horizontal="right" vertical="center"/>
    </xf>
    <xf numFmtId="9" fontId="6" fillId="2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6" fillId="0" borderId="26" xfId="0" applyFont="1" applyBorder="1" applyAlignment="1">
      <alignment vertical="center"/>
    </xf>
    <xf numFmtId="3" fontId="6" fillId="0" borderId="27" xfId="0" applyNumberFormat="1" applyFont="1" applyBorder="1" applyAlignment="1">
      <alignment horizontal="right" vertical="center"/>
    </xf>
    <xf numFmtId="9" fontId="6" fillId="0" borderId="28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9" fontId="2" fillId="0" borderId="28" xfId="0" applyNumberFormat="1" applyFont="1" applyBorder="1" applyAlignment="1">
      <alignment horizontal="right" vertical="center"/>
    </xf>
    <xf numFmtId="0" fontId="1" fillId="0" borderId="0" xfId="0" applyFont="1"/>
    <xf numFmtId="0" fontId="2" fillId="0" borderId="30" xfId="0" applyFont="1" applyBorder="1" applyAlignment="1">
      <alignment vertical="center"/>
    </xf>
    <xf numFmtId="3" fontId="2" fillId="0" borderId="13" xfId="0" applyNumberFormat="1" applyFont="1" applyBorder="1" applyAlignment="1">
      <alignment horizontal="right" vertical="center"/>
    </xf>
    <xf numFmtId="0" fontId="6" fillId="0" borderId="29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3" fontId="6" fillId="0" borderId="13" xfId="0" applyNumberFormat="1" applyFont="1" applyBorder="1" applyAlignment="1">
      <alignment horizontal="right" vertical="center"/>
    </xf>
    <xf numFmtId="0" fontId="2" fillId="0" borderId="26" xfId="0" applyFont="1" applyBorder="1" applyAlignment="1">
      <alignment vertical="center"/>
    </xf>
    <xf numFmtId="3" fontId="2" fillId="0" borderId="8" xfId="0" applyNumberFormat="1" applyFont="1" applyBorder="1" applyAlignment="1">
      <alignment horizontal="right" vertical="center"/>
    </xf>
    <xf numFmtId="3" fontId="6" fillId="0" borderId="31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9" fontId="3" fillId="0" borderId="28" xfId="0" applyNumberFormat="1" applyFont="1" applyBorder="1" applyAlignment="1">
      <alignment horizontal="right" vertical="center"/>
    </xf>
    <xf numFmtId="3" fontId="2" fillId="0" borderId="13" xfId="0" applyNumberFormat="1" applyFont="1" applyBorder="1"/>
    <xf numFmtId="0" fontId="2" fillId="0" borderId="13" xfId="0" applyFont="1" applyBorder="1" applyAlignment="1">
      <alignment horizontal="left" vertical="center" wrapText="1"/>
    </xf>
    <xf numFmtId="3" fontId="6" fillId="0" borderId="29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3" fontId="6" fillId="0" borderId="16" xfId="0" applyNumberFormat="1" applyFont="1" applyBorder="1" applyAlignment="1">
      <alignment horizontal="right" vertical="center"/>
    </xf>
    <xf numFmtId="9" fontId="6" fillId="0" borderId="33" xfId="0" applyNumberFormat="1" applyFont="1" applyBorder="1" applyAlignment="1">
      <alignment horizontal="right" vertical="center"/>
    </xf>
    <xf numFmtId="0" fontId="2" fillId="0" borderId="34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3" fontId="2" fillId="0" borderId="36" xfId="0" applyNumberFormat="1" applyFont="1" applyBorder="1" applyAlignment="1">
      <alignment horizontal="right" vertical="center"/>
    </xf>
    <xf numFmtId="9" fontId="2" fillId="0" borderId="33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3" fontId="2" fillId="0" borderId="37" xfId="0" applyNumberFormat="1" applyFont="1" applyBorder="1" applyAlignment="1">
      <alignment horizontal="right" vertical="center"/>
    </xf>
    <xf numFmtId="0" fontId="2" fillId="0" borderId="21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3" fontId="2" fillId="0" borderId="39" xfId="0" applyNumberFormat="1" applyFont="1" applyBorder="1" applyAlignment="1">
      <alignment horizontal="right" vertical="center"/>
    </xf>
    <xf numFmtId="3" fontId="2" fillId="0" borderId="38" xfId="0" applyNumberFormat="1" applyFont="1" applyBorder="1" applyAlignment="1">
      <alignment horizontal="right" vertical="center"/>
    </xf>
    <xf numFmtId="9" fontId="2" fillId="0" borderId="40" xfId="0" applyNumberFormat="1" applyFont="1" applyBorder="1" applyAlignment="1">
      <alignment horizontal="right" vertical="center"/>
    </xf>
    <xf numFmtId="0" fontId="6" fillId="2" borderId="38" xfId="0" applyFont="1" applyFill="1" applyBorder="1" applyAlignment="1">
      <alignment horizontal="center" vertical="center"/>
    </xf>
    <xf numFmtId="3" fontId="6" fillId="2" borderId="41" xfId="0" applyNumberFormat="1" applyFont="1" applyFill="1" applyBorder="1" applyAlignment="1">
      <alignment horizontal="right" vertical="center"/>
    </xf>
    <xf numFmtId="0" fontId="9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8/K&#246;lts&#233;gvet&#233;s%20m&#243;dos&#237;t&#225;s/2018_12_31/Mell&#233;kletek%20a%202018.%20&#233;vi%20m&#243;dos&#237;tott%20k&#246;lts&#233;gvet&#233;si%20rendelethez%20(2018_12_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</sheetNames>
    <sheetDataSet>
      <sheetData sheetId="0">
        <row r="2">
          <cell r="G2" t="str">
            <v>az 5/2019. (V.06.)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B0CE7-979B-4A85-9378-15400FB9F2E5}">
  <dimension ref="A1:K96"/>
  <sheetViews>
    <sheetView tabSelected="1" zoomScaleNormal="100" workbookViewId="0"/>
  </sheetViews>
  <sheetFormatPr defaultRowHeight="15" customHeight="1" x14ac:dyDescent="0.2"/>
  <cols>
    <col min="1" max="1" width="5.7109375" style="1" customWidth="1"/>
    <col min="2" max="2" width="35.7109375" style="1" customWidth="1"/>
    <col min="3" max="3" width="5.7109375" style="1" customWidth="1"/>
    <col min="4" max="4" width="10.28515625" style="1" customWidth="1"/>
    <col min="5" max="7" width="10.28515625" style="116" customWidth="1"/>
    <col min="8" max="8" width="9.140625" customWidth="1"/>
    <col min="11" max="11" width="11.140625" bestFit="1" customWidth="1"/>
  </cols>
  <sheetData>
    <row r="1" spans="1:11" ht="15" customHeight="1" x14ac:dyDescent="0.2">
      <c r="B1" s="2"/>
      <c r="C1" s="2"/>
      <c r="D1" s="2"/>
      <c r="E1" s="2"/>
      <c r="F1" s="2"/>
      <c r="G1" s="2"/>
      <c r="H1" s="3" t="s">
        <v>0</v>
      </c>
    </row>
    <row r="2" spans="1:11" ht="15" customHeight="1" x14ac:dyDescent="0.2">
      <c r="A2" s="2"/>
      <c r="B2" s="2"/>
      <c r="C2" s="2"/>
      <c r="D2" s="2"/>
      <c r="E2" s="2"/>
      <c r="F2" s="2"/>
      <c r="G2" s="2"/>
      <c r="H2" s="3" t="str">
        <f>'[1]1.sz. melléklet'!G2</f>
        <v>az 5/2019. (V.06.) önkormányzati rendelethez</v>
      </c>
    </row>
    <row r="3" spans="1:11" ht="15" customHeight="1" x14ac:dyDescent="0.2">
      <c r="A3" s="4" t="s">
        <v>1</v>
      </c>
      <c r="B3" s="4"/>
      <c r="C3" s="4"/>
      <c r="D3" s="4"/>
      <c r="E3" s="4"/>
      <c r="F3" s="4"/>
      <c r="G3" s="4"/>
      <c r="H3" s="4"/>
    </row>
    <row r="4" spans="1:11" ht="12.75" customHeight="1" thickBot="1" x14ac:dyDescent="0.25">
      <c r="A4" s="5"/>
      <c r="B4" s="6"/>
      <c r="C4" s="6"/>
      <c r="D4" s="7"/>
      <c r="E4" s="8"/>
      <c r="F4" s="8"/>
      <c r="G4" s="8"/>
      <c r="H4" s="9" t="s">
        <v>2</v>
      </c>
    </row>
    <row r="5" spans="1:11" ht="39" customHeight="1" thickTop="1" x14ac:dyDescent="0.2">
      <c r="A5" s="10" t="s">
        <v>3</v>
      </c>
      <c r="B5" s="11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3" t="s">
        <v>10</v>
      </c>
    </row>
    <row r="6" spans="1:11" ht="13.5" customHeight="1" thickBot="1" x14ac:dyDescent="0.25">
      <c r="A6" s="14" t="s">
        <v>11</v>
      </c>
      <c r="B6" s="15" t="s">
        <v>12</v>
      </c>
      <c r="C6" s="16" t="s">
        <v>13</v>
      </c>
      <c r="D6" s="16" t="s">
        <v>14</v>
      </c>
      <c r="E6" s="16" t="s">
        <v>15</v>
      </c>
      <c r="F6" s="16" t="s">
        <v>16</v>
      </c>
      <c r="G6" s="16" t="s">
        <v>17</v>
      </c>
      <c r="H6" s="17" t="s">
        <v>18</v>
      </c>
    </row>
    <row r="7" spans="1:11" ht="15" customHeight="1" thickTop="1" x14ac:dyDescent="0.2">
      <c r="A7" s="18" t="s">
        <v>19</v>
      </c>
      <c r="B7" s="19" t="s">
        <v>20</v>
      </c>
      <c r="C7" s="19" t="s">
        <v>21</v>
      </c>
      <c r="D7" s="20">
        <f>D8+D16</f>
        <v>48217569</v>
      </c>
      <c r="E7" s="20">
        <f>E8+E16</f>
        <v>49358888</v>
      </c>
      <c r="F7" s="20">
        <f>F8+F16</f>
        <v>53697027</v>
      </c>
      <c r="G7" s="20">
        <f>G8+G16</f>
        <v>51676131</v>
      </c>
      <c r="H7" s="21">
        <f>F7/D7</f>
        <v>1.1136402791273032</v>
      </c>
      <c r="K7" s="22"/>
    </row>
    <row r="8" spans="1:11" ht="15" customHeight="1" x14ac:dyDescent="0.2">
      <c r="A8" s="23" t="s">
        <v>22</v>
      </c>
      <c r="B8" s="24" t="s">
        <v>23</v>
      </c>
      <c r="C8" s="24" t="s">
        <v>24</v>
      </c>
      <c r="D8" s="25">
        <f>SUM(D9:D15)</f>
        <v>32558468</v>
      </c>
      <c r="E8" s="25">
        <f>SUM(E9:E15)</f>
        <v>35767187</v>
      </c>
      <c r="F8" s="25">
        <f>SUM(F9:F15)</f>
        <v>39927116</v>
      </c>
      <c r="G8" s="25">
        <f>SUM(G9:G15)</f>
        <v>39676387</v>
      </c>
      <c r="H8" s="26">
        <f t="shared" ref="H8:H55" si="0">F8/D8</f>
        <v>1.2263204767497045</v>
      </c>
    </row>
    <row r="9" spans="1:11" ht="15" customHeight="1" x14ac:dyDescent="0.2">
      <c r="A9" s="27"/>
      <c r="B9" s="28" t="s">
        <v>25</v>
      </c>
      <c r="C9" s="28" t="s">
        <v>26</v>
      </c>
      <c r="D9" s="29">
        <v>29698452</v>
      </c>
      <c r="E9" s="29">
        <v>32734032</v>
      </c>
      <c r="F9" s="29">
        <v>33757327</v>
      </c>
      <c r="G9" s="29">
        <v>33594105</v>
      </c>
      <c r="H9" s="30">
        <f t="shared" si="0"/>
        <v>1.1366695812966952</v>
      </c>
    </row>
    <row r="10" spans="1:11" ht="15" customHeight="1" x14ac:dyDescent="0.2">
      <c r="A10" s="27"/>
      <c r="B10" s="28" t="s">
        <v>27</v>
      </c>
      <c r="C10" s="28" t="s">
        <v>28</v>
      </c>
      <c r="D10" s="31">
        <v>163000</v>
      </c>
      <c r="E10" s="31">
        <v>163000</v>
      </c>
      <c r="F10" s="31">
        <v>2907000</v>
      </c>
      <c r="G10" s="31">
        <v>2826080</v>
      </c>
      <c r="H10" s="30">
        <f t="shared" si="0"/>
        <v>17.834355828220858</v>
      </c>
    </row>
    <row r="11" spans="1:11" ht="15" customHeight="1" x14ac:dyDescent="0.2">
      <c r="A11" s="27"/>
      <c r="B11" s="28" t="s">
        <v>29</v>
      </c>
      <c r="C11" s="28" t="s">
        <v>30</v>
      </c>
      <c r="D11" s="32">
        <v>62000</v>
      </c>
      <c r="E11" s="32">
        <v>62000</v>
      </c>
      <c r="F11" s="32">
        <v>62000</v>
      </c>
      <c r="G11" s="32">
        <v>46500</v>
      </c>
      <c r="H11" s="30">
        <f t="shared" si="0"/>
        <v>1</v>
      </c>
    </row>
    <row r="12" spans="1:11" ht="15" customHeight="1" x14ac:dyDescent="0.2">
      <c r="A12" s="27"/>
      <c r="B12" s="28" t="s">
        <v>31</v>
      </c>
      <c r="C12" s="28" t="s">
        <v>32</v>
      </c>
      <c r="D12" s="29">
        <v>2020176</v>
      </c>
      <c r="E12" s="29">
        <v>2138415</v>
      </c>
      <c r="F12" s="29">
        <v>2283619</v>
      </c>
      <c r="G12" s="29">
        <v>2283518</v>
      </c>
      <c r="H12" s="30">
        <f t="shared" si="0"/>
        <v>1.1304059646288245</v>
      </c>
    </row>
    <row r="13" spans="1:11" ht="15" customHeight="1" x14ac:dyDescent="0.2">
      <c r="A13" s="27"/>
      <c r="B13" s="28" t="s">
        <v>33</v>
      </c>
      <c r="C13" s="28" t="s">
        <v>34</v>
      </c>
      <c r="D13" s="29">
        <v>93240</v>
      </c>
      <c r="E13" s="29">
        <v>93240</v>
      </c>
      <c r="F13" s="29">
        <v>113240</v>
      </c>
      <c r="G13" s="29">
        <v>114120</v>
      </c>
      <c r="H13" s="30">
        <f t="shared" si="0"/>
        <v>1.2145002145002144</v>
      </c>
    </row>
    <row r="14" spans="1:11" ht="15" customHeight="1" x14ac:dyDescent="0.2">
      <c r="A14" s="27"/>
      <c r="B14" s="28" t="s">
        <v>35</v>
      </c>
      <c r="C14" s="28" t="s">
        <v>36</v>
      </c>
      <c r="D14" s="29">
        <v>100000</v>
      </c>
      <c r="E14" s="29">
        <v>100000</v>
      </c>
      <c r="F14" s="29">
        <v>100000</v>
      </c>
      <c r="G14" s="29">
        <v>0</v>
      </c>
      <c r="H14" s="30">
        <f t="shared" si="0"/>
        <v>1</v>
      </c>
    </row>
    <row r="15" spans="1:11" ht="15" customHeight="1" x14ac:dyDescent="0.2">
      <c r="A15" s="27"/>
      <c r="B15" s="28" t="s">
        <v>37</v>
      </c>
      <c r="C15" s="28" t="s">
        <v>38</v>
      </c>
      <c r="D15" s="29">
        <v>421600</v>
      </c>
      <c r="E15" s="29">
        <v>476500</v>
      </c>
      <c r="F15" s="29">
        <v>703930</v>
      </c>
      <c r="G15" s="29">
        <v>812064</v>
      </c>
      <c r="H15" s="30">
        <f t="shared" si="0"/>
        <v>1.6696631878557875</v>
      </c>
    </row>
    <row r="16" spans="1:11" ht="15" customHeight="1" x14ac:dyDescent="0.2">
      <c r="A16" s="23" t="s">
        <v>39</v>
      </c>
      <c r="B16" s="24" t="s">
        <v>40</v>
      </c>
      <c r="C16" s="24" t="s">
        <v>41</v>
      </c>
      <c r="D16" s="33">
        <f>SUM(D17:D19)</f>
        <v>15659101</v>
      </c>
      <c r="E16" s="33">
        <f>SUM(E17:E19)</f>
        <v>13591701</v>
      </c>
      <c r="F16" s="33">
        <f>SUM(F17:F19)</f>
        <v>13769911</v>
      </c>
      <c r="G16" s="33">
        <f>SUM(G17:G19)</f>
        <v>11999744</v>
      </c>
      <c r="H16" s="26">
        <f t="shared" si="0"/>
        <v>0.87935514305706308</v>
      </c>
    </row>
    <row r="17" spans="1:8" ht="15" customHeight="1" x14ac:dyDescent="0.2">
      <c r="A17" s="27"/>
      <c r="B17" s="28" t="s">
        <v>42</v>
      </c>
      <c r="C17" s="28" t="s">
        <v>43</v>
      </c>
      <c r="D17" s="29">
        <v>8216720</v>
      </c>
      <c r="E17" s="29">
        <v>8216720</v>
      </c>
      <c r="F17" s="29">
        <v>8675420</v>
      </c>
      <c r="G17" s="29">
        <v>8675420</v>
      </c>
      <c r="H17" s="30">
        <f t="shared" si="0"/>
        <v>1.0558251954551208</v>
      </c>
    </row>
    <row r="18" spans="1:8" ht="15" customHeight="1" x14ac:dyDescent="0.2">
      <c r="A18" s="27"/>
      <c r="B18" s="28" t="s">
        <v>44</v>
      </c>
      <c r="C18" s="28" t="s">
        <v>45</v>
      </c>
      <c r="D18" s="29">
        <v>5807381</v>
      </c>
      <c r="E18" s="29">
        <v>3367381</v>
      </c>
      <c r="F18" s="29">
        <v>3245461</v>
      </c>
      <c r="G18" s="29">
        <v>2457337</v>
      </c>
      <c r="H18" s="34">
        <f t="shared" si="0"/>
        <v>0.55885105523470913</v>
      </c>
    </row>
    <row r="19" spans="1:8" ht="15" customHeight="1" x14ac:dyDescent="0.2">
      <c r="A19" s="27"/>
      <c r="B19" s="28" t="s">
        <v>46</v>
      </c>
      <c r="C19" s="28" t="s">
        <v>47</v>
      </c>
      <c r="D19" s="29">
        <v>1635000</v>
      </c>
      <c r="E19" s="29">
        <v>2007600</v>
      </c>
      <c r="F19" s="29">
        <v>1849030</v>
      </c>
      <c r="G19" s="29">
        <v>866987</v>
      </c>
      <c r="H19" s="34">
        <f t="shared" si="0"/>
        <v>1.1309051987767584</v>
      </c>
    </row>
    <row r="20" spans="1:8" ht="15" customHeight="1" x14ac:dyDescent="0.2">
      <c r="A20" s="35" t="s">
        <v>48</v>
      </c>
      <c r="B20" s="36" t="s">
        <v>49</v>
      </c>
      <c r="C20" s="36" t="s">
        <v>50</v>
      </c>
      <c r="D20" s="37">
        <v>10362093</v>
      </c>
      <c r="E20" s="37">
        <v>10602276</v>
      </c>
      <c r="F20" s="37">
        <v>11365944</v>
      </c>
      <c r="G20" s="37">
        <v>10803467</v>
      </c>
      <c r="H20" s="21">
        <f t="shared" si="0"/>
        <v>1.096877242850455</v>
      </c>
    </row>
    <row r="21" spans="1:8" ht="15" customHeight="1" x14ac:dyDescent="0.2">
      <c r="A21" s="35" t="s">
        <v>51</v>
      </c>
      <c r="B21" s="36" t="s">
        <v>52</v>
      </c>
      <c r="C21" s="36" t="s">
        <v>53</v>
      </c>
      <c r="D21" s="38">
        <f>SUM(D22:D26)</f>
        <v>121506703</v>
      </c>
      <c r="E21" s="38">
        <f>SUM(E22:E26)</f>
        <v>127667931</v>
      </c>
      <c r="F21" s="38">
        <f>SUM(F22:F26)</f>
        <v>128167931</v>
      </c>
      <c r="G21" s="38">
        <f>SUM(G22:G26)</f>
        <v>126521237</v>
      </c>
      <c r="H21" s="21">
        <f t="shared" si="0"/>
        <v>1.0548218973565597</v>
      </c>
    </row>
    <row r="22" spans="1:8" ht="15" customHeight="1" x14ac:dyDescent="0.2">
      <c r="A22" s="23" t="s">
        <v>54</v>
      </c>
      <c r="B22" s="24" t="s">
        <v>55</v>
      </c>
      <c r="C22" s="24" t="s">
        <v>56</v>
      </c>
      <c r="D22" s="39">
        <v>12249000</v>
      </c>
      <c r="E22" s="39">
        <v>12249000</v>
      </c>
      <c r="F22" s="39">
        <v>12249000</v>
      </c>
      <c r="G22" s="39">
        <v>12249000</v>
      </c>
      <c r="H22" s="26">
        <f t="shared" si="0"/>
        <v>1</v>
      </c>
    </row>
    <row r="23" spans="1:8" ht="15" customHeight="1" x14ac:dyDescent="0.2">
      <c r="A23" s="23" t="s">
        <v>57</v>
      </c>
      <c r="B23" s="24" t="s">
        <v>58</v>
      </c>
      <c r="C23" s="24" t="s">
        <v>59</v>
      </c>
      <c r="D23" s="39">
        <v>2923000</v>
      </c>
      <c r="E23" s="39">
        <v>3336000</v>
      </c>
      <c r="F23" s="39">
        <v>3336000</v>
      </c>
      <c r="G23" s="39">
        <v>3336000</v>
      </c>
      <c r="H23" s="26">
        <f t="shared" si="0"/>
        <v>1.1412931919261033</v>
      </c>
    </row>
    <row r="24" spans="1:8" ht="15" customHeight="1" x14ac:dyDescent="0.2">
      <c r="A24" s="23" t="s">
        <v>60</v>
      </c>
      <c r="B24" s="24" t="s">
        <v>61</v>
      </c>
      <c r="C24" s="24" t="s">
        <v>62</v>
      </c>
      <c r="D24" s="39">
        <v>63889000</v>
      </c>
      <c r="E24" s="39">
        <v>65229117</v>
      </c>
      <c r="F24" s="39">
        <v>65729117</v>
      </c>
      <c r="G24" s="39">
        <v>64082423</v>
      </c>
      <c r="H24" s="26">
        <f t="shared" si="0"/>
        <v>1.0288017812142936</v>
      </c>
    </row>
    <row r="25" spans="1:8" ht="15" customHeight="1" x14ac:dyDescent="0.2">
      <c r="A25" s="23" t="s">
        <v>63</v>
      </c>
      <c r="B25" s="24" t="s">
        <v>64</v>
      </c>
      <c r="C25" s="24" t="s">
        <v>65</v>
      </c>
      <c r="D25" s="39">
        <v>395000</v>
      </c>
      <c r="E25" s="39">
        <v>395000</v>
      </c>
      <c r="F25" s="39">
        <v>395000</v>
      </c>
      <c r="G25" s="39">
        <v>395000</v>
      </c>
      <c r="H25" s="26">
        <f t="shared" si="0"/>
        <v>1</v>
      </c>
    </row>
    <row r="26" spans="1:8" ht="15" customHeight="1" x14ac:dyDescent="0.2">
      <c r="A26" s="23" t="s">
        <v>66</v>
      </c>
      <c r="B26" s="24" t="s">
        <v>67</v>
      </c>
      <c r="C26" s="24" t="s">
        <v>68</v>
      </c>
      <c r="D26" s="33">
        <f>SUM(D27:D31)</f>
        <v>42050703</v>
      </c>
      <c r="E26" s="33">
        <f>SUM(E27:E31)</f>
        <v>46458814</v>
      </c>
      <c r="F26" s="33">
        <f>SUM(F27:F31)</f>
        <v>46458814</v>
      </c>
      <c r="G26" s="33">
        <f>SUM(G27:G31)</f>
        <v>46458814</v>
      </c>
      <c r="H26" s="26">
        <f t="shared" si="0"/>
        <v>1.1048284733789111</v>
      </c>
    </row>
    <row r="27" spans="1:8" ht="15" customHeight="1" x14ac:dyDescent="0.2">
      <c r="A27" s="27"/>
      <c r="B27" s="28" t="s">
        <v>69</v>
      </c>
      <c r="C27" s="28" t="s">
        <v>70</v>
      </c>
      <c r="D27" s="29">
        <v>14576000</v>
      </c>
      <c r="E27" s="29">
        <v>14810500</v>
      </c>
      <c r="F27" s="29">
        <v>14810500</v>
      </c>
      <c r="G27" s="29">
        <v>14810500</v>
      </c>
      <c r="H27" s="30">
        <f t="shared" si="0"/>
        <v>1.016088090010977</v>
      </c>
    </row>
    <row r="28" spans="1:8" ht="15" customHeight="1" x14ac:dyDescent="0.2">
      <c r="A28" s="27"/>
      <c r="B28" s="40" t="s">
        <v>71</v>
      </c>
      <c r="C28" s="28" t="s">
        <v>72</v>
      </c>
      <c r="D28" s="29">
        <v>25965703</v>
      </c>
      <c r="E28" s="29">
        <v>30139314</v>
      </c>
      <c r="F28" s="29">
        <v>30139314</v>
      </c>
      <c r="G28" s="29">
        <v>30139314</v>
      </c>
      <c r="H28" s="30">
        <f t="shared" si="0"/>
        <v>1.1607355287087739</v>
      </c>
    </row>
    <row r="29" spans="1:8" ht="15" customHeight="1" x14ac:dyDescent="0.2">
      <c r="A29" s="27"/>
      <c r="B29" s="40" t="s">
        <v>73</v>
      </c>
      <c r="C29" s="28" t="s">
        <v>74</v>
      </c>
      <c r="D29" s="29">
        <v>40000</v>
      </c>
      <c r="E29" s="29">
        <v>40000</v>
      </c>
      <c r="F29" s="29">
        <v>40000</v>
      </c>
      <c r="G29" s="29">
        <v>40000</v>
      </c>
      <c r="H29" s="30">
        <f t="shared" si="0"/>
        <v>1</v>
      </c>
    </row>
    <row r="30" spans="1:8" ht="15" customHeight="1" x14ac:dyDescent="0.2">
      <c r="A30" s="27"/>
      <c r="B30" s="40" t="s">
        <v>75</v>
      </c>
      <c r="C30" s="28" t="s">
        <v>76</v>
      </c>
      <c r="D30" s="29">
        <v>0</v>
      </c>
      <c r="E30" s="29">
        <v>0</v>
      </c>
      <c r="F30" s="29">
        <v>4000</v>
      </c>
      <c r="G30" s="29">
        <v>4000</v>
      </c>
      <c r="H30" s="30"/>
    </row>
    <row r="31" spans="1:8" s="41" customFormat="1" ht="15" customHeight="1" x14ac:dyDescent="0.2">
      <c r="A31" s="27"/>
      <c r="B31" s="40" t="s">
        <v>77</v>
      </c>
      <c r="C31" s="28" t="s">
        <v>78</v>
      </c>
      <c r="D31" s="29">
        <v>1469000</v>
      </c>
      <c r="E31" s="29">
        <v>1469000</v>
      </c>
      <c r="F31" s="29">
        <v>1465000</v>
      </c>
      <c r="G31" s="29">
        <v>1465000</v>
      </c>
      <c r="H31" s="30">
        <f t="shared" si="0"/>
        <v>0.99727705922396193</v>
      </c>
    </row>
    <row r="32" spans="1:8" s="41" customFormat="1" ht="15" customHeight="1" x14ac:dyDescent="0.2">
      <c r="A32" s="35" t="s">
        <v>79</v>
      </c>
      <c r="B32" s="36" t="s">
        <v>80</v>
      </c>
      <c r="C32" s="36" t="s">
        <v>81</v>
      </c>
      <c r="D32" s="38">
        <v>4990000</v>
      </c>
      <c r="E32" s="38">
        <v>4990000</v>
      </c>
      <c r="F32" s="38">
        <v>4990000</v>
      </c>
      <c r="G32" s="38">
        <v>4990000</v>
      </c>
      <c r="H32" s="21">
        <f t="shared" si="0"/>
        <v>1</v>
      </c>
    </row>
    <row r="33" spans="1:8" s="41" customFormat="1" ht="15" customHeight="1" x14ac:dyDescent="0.2">
      <c r="A33" s="35" t="s">
        <v>82</v>
      </c>
      <c r="B33" s="36" t="s">
        <v>83</v>
      </c>
      <c r="C33" s="36" t="s">
        <v>84</v>
      </c>
      <c r="D33" s="38">
        <f>SUM(D34:D37)</f>
        <v>100506928</v>
      </c>
      <c r="E33" s="38">
        <f>SUM(E34:E37)</f>
        <v>93392961</v>
      </c>
      <c r="F33" s="38">
        <f>SUM(F34:F37)</f>
        <v>96941154</v>
      </c>
      <c r="G33" s="38">
        <f>SUM(G34:G37)</f>
        <v>107215721</v>
      </c>
      <c r="H33" s="21">
        <f t="shared" si="0"/>
        <v>0.96452210737154354</v>
      </c>
    </row>
    <row r="34" spans="1:8" s="41" customFormat="1" ht="15" customHeight="1" x14ac:dyDescent="0.2">
      <c r="A34" s="23" t="s">
        <v>85</v>
      </c>
      <c r="B34" s="24" t="s">
        <v>86</v>
      </c>
      <c r="C34" s="24" t="s">
        <v>87</v>
      </c>
      <c r="D34" s="39">
        <v>800000</v>
      </c>
      <c r="E34" s="39">
        <v>1035980</v>
      </c>
      <c r="F34" s="39">
        <v>1035980</v>
      </c>
      <c r="G34" s="39">
        <v>1035980</v>
      </c>
      <c r="H34" s="21">
        <f t="shared" si="0"/>
        <v>1.294975</v>
      </c>
    </row>
    <row r="35" spans="1:8" s="41" customFormat="1" ht="15" customHeight="1" x14ac:dyDescent="0.2">
      <c r="A35" s="23" t="s">
        <v>88</v>
      </c>
      <c r="B35" s="24" t="s">
        <v>89</v>
      </c>
      <c r="C35" s="24" t="s">
        <v>90</v>
      </c>
      <c r="D35" s="39">
        <v>17905900</v>
      </c>
      <c r="E35" s="39">
        <v>18110900</v>
      </c>
      <c r="F35" s="39">
        <v>21237900</v>
      </c>
      <c r="G35" s="39">
        <v>21237900</v>
      </c>
      <c r="H35" s="26">
        <f t="shared" si="0"/>
        <v>1.1860839164744581</v>
      </c>
    </row>
    <row r="36" spans="1:8" s="41" customFormat="1" ht="15" customHeight="1" x14ac:dyDescent="0.2">
      <c r="A36" s="23" t="s">
        <v>91</v>
      </c>
      <c r="B36" s="24" t="s">
        <v>92</v>
      </c>
      <c r="C36" s="24" t="s">
        <v>93</v>
      </c>
      <c r="D36" s="39">
        <v>7604000</v>
      </c>
      <c r="E36" s="39">
        <v>7754000</v>
      </c>
      <c r="F36" s="39">
        <v>16361000</v>
      </c>
      <c r="G36" s="39">
        <v>16361000</v>
      </c>
      <c r="H36" s="26">
        <f t="shared" si="0"/>
        <v>2.1516307206733298</v>
      </c>
    </row>
    <row r="37" spans="1:8" s="41" customFormat="1" ht="15" customHeight="1" x14ac:dyDescent="0.2">
      <c r="A37" s="23" t="s">
        <v>94</v>
      </c>
      <c r="B37" s="24" t="s">
        <v>95</v>
      </c>
      <c r="C37" s="24" t="s">
        <v>96</v>
      </c>
      <c r="D37" s="39">
        <v>74197028</v>
      </c>
      <c r="E37" s="39">
        <v>66492081</v>
      </c>
      <c r="F37" s="39">
        <v>58306274</v>
      </c>
      <c r="G37" s="39">
        <v>68580841</v>
      </c>
      <c r="H37" s="26">
        <f t="shared" si="0"/>
        <v>0.78583031654583257</v>
      </c>
    </row>
    <row r="38" spans="1:8" s="41" customFormat="1" ht="15" customHeight="1" x14ac:dyDescent="0.2">
      <c r="A38" s="35" t="s">
        <v>97</v>
      </c>
      <c r="B38" s="36" t="s">
        <v>98</v>
      </c>
      <c r="C38" s="36" t="s">
        <v>99</v>
      </c>
      <c r="D38" s="38">
        <f t="shared" ref="D38:G38" si="1">SUM(D39:D44)</f>
        <v>220629529</v>
      </c>
      <c r="E38" s="38">
        <f t="shared" si="1"/>
        <v>209406332</v>
      </c>
      <c r="F38" s="38">
        <f t="shared" si="1"/>
        <v>205542332</v>
      </c>
      <c r="G38" s="38">
        <f t="shared" si="1"/>
        <v>204242332</v>
      </c>
      <c r="H38" s="21">
        <f t="shared" si="0"/>
        <v>0.93161750800818688</v>
      </c>
    </row>
    <row r="39" spans="1:8" s="44" customFormat="1" ht="15" customHeight="1" x14ac:dyDescent="0.2">
      <c r="A39" s="42" t="s">
        <v>100</v>
      </c>
      <c r="B39" s="43" t="s">
        <v>101</v>
      </c>
      <c r="C39" s="43" t="s">
        <v>102</v>
      </c>
      <c r="D39" s="25">
        <v>0</v>
      </c>
      <c r="E39" s="25">
        <v>274000</v>
      </c>
      <c r="F39" s="25">
        <v>274000</v>
      </c>
      <c r="G39" s="25">
        <v>274000</v>
      </c>
      <c r="H39" s="26"/>
    </row>
    <row r="40" spans="1:8" s="41" customFormat="1" ht="15" customHeight="1" x14ac:dyDescent="0.2">
      <c r="A40" s="42" t="s">
        <v>103</v>
      </c>
      <c r="B40" s="43" t="s">
        <v>104</v>
      </c>
      <c r="C40" s="43" t="s">
        <v>105</v>
      </c>
      <c r="D40" s="39">
        <v>159058209</v>
      </c>
      <c r="E40" s="39">
        <v>151007401</v>
      </c>
      <c r="F40" s="39">
        <v>149928401</v>
      </c>
      <c r="G40" s="39">
        <v>148723401</v>
      </c>
      <c r="H40" s="26">
        <f t="shared" si="0"/>
        <v>0.94260083740789513</v>
      </c>
    </row>
    <row r="41" spans="1:8" s="41" customFormat="1" ht="15" customHeight="1" x14ac:dyDescent="0.2">
      <c r="A41" s="42" t="s">
        <v>106</v>
      </c>
      <c r="B41" s="43" t="s">
        <v>107</v>
      </c>
      <c r="C41" s="43" t="s">
        <v>108</v>
      </c>
      <c r="D41" s="39">
        <v>1230000</v>
      </c>
      <c r="E41" s="39">
        <v>1018000</v>
      </c>
      <c r="F41" s="39">
        <v>1036000</v>
      </c>
      <c r="G41" s="39">
        <v>1036000</v>
      </c>
      <c r="H41" s="26">
        <f t="shared" si="0"/>
        <v>0.84227642276422765</v>
      </c>
    </row>
    <row r="42" spans="1:8" s="44" customFormat="1" ht="15" customHeight="1" x14ac:dyDescent="0.2">
      <c r="A42" s="42" t="s">
        <v>109</v>
      </c>
      <c r="B42" s="43" t="s">
        <v>110</v>
      </c>
      <c r="C42" s="43" t="s">
        <v>111</v>
      </c>
      <c r="D42" s="39">
        <v>22952500</v>
      </c>
      <c r="E42" s="39">
        <v>25390500</v>
      </c>
      <c r="F42" s="39">
        <v>23418500</v>
      </c>
      <c r="G42" s="39">
        <v>23418500</v>
      </c>
      <c r="H42" s="26">
        <f t="shared" si="0"/>
        <v>1.0203027992593399</v>
      </c>
    </row>
    <row r="43" spans="1:8" s="41" customFormat="1" ht="15" customHeight="1" x14ac:dyDescent="0.2">
      <c r="A43" s="42" t="s">
        <v>112</v>
      </c>
      <c r="B43" s="43" t="s">
        <v>113</v>
      </c>
      <c r="C43" s="43" t="s">
        <v>114</v>
      </c>
      <c r="D43" s="39">
        <v>14220000</v>
      </c>
      <c r="E43" s="39">
        <v>14220000</v>
      </c>
      <c r="F43" s="39">
        <v>14220000</v>
      </c>
      <c r="G43" s="39">
        <v>14220000</v>
      </c>
      <c r="H43" s="26">
        <f t="shared" si="0"/>
        <v>1</v>
      </c>
    </row>
    <row r="44" spans="1:8" s="41" customFormat="1" ht="15" customHeight="1" x14ac:dyDescent="0.2">
      <c r="A44" s="42" t="s">
        <v>115</v>
      </c>
      <c r="B44" s="43" t="s">
        <v>116</v>
      </c>
      <c r="C44" s="43" t="s">
        <v>117</v>
      </c>
      <c r="D44" s="39">
        <v>23168820</v>
      </c>
      <c r="E44" s="39">
        <v>17496431</v>
      </c>
      <c r="F44" s="39">
        <v>16665431</v>
      </c>
      <c r="G44" s="39">
        <v>16570431</v>
      </c>
      <c r="H44" s="26">
        <f t="shared" si="0"/>
        <v>0.71930426322963359</v>
      </c>
    </row>
    <row r="45" spans="1:8" s="41" customFormat="1" ht="15" customHeight="1" x14ac:dyDescent="0.2">
      <c r="A45" s="45" t="s">
        <v>118</v>
      </c>
      <c r="B45" s="46" t="s">
        <v>119</v>
      </c>
      <c r="C45" s="46" t="s">
        <v>120</v>
      </c>
      <c r="D45" s="47">
        <f>SUM(D46:D47)</f>
        <v>27864000</v>
      </c>
      <c r="E45" s="47">
        <f>SUM(E46:E47)</f>
        <v>40181000</v>
      </c>
      <c r="F45" s="47">
        <f>SUM(F46:F47)</f>
        <v>44091000</v>
      </c>
      <c r="G45" s="47">
        <f>SUM(G46:G47)</f>
        <v>45454500</v>
      </c>
      <c r="H45" s="21">
        <f t="shared" si="0"/>
        <v>1.5823643410852712</v>
      </c>
    </row>
    <row r="46" spans="1:8" s="41" customFormat="1" ht="15" customHeight="1" x14ac:dyDescent="0.2">
      <c r="A46" s="42" t="s">
        <v>121</v>
      </c>
      <c r="B46" s="43" t="s">
        <v>122</v>
      </c>
      <c r="C46" s="43" t="s">
        <v>123</v>
      </c>
      <c r="D46" s="39">
        <v>21941000</v>
      </c>
      <c r="E46" s="39">
        <v>31639500</v>
      </c>
      <c r="F46" s="39">
        <v>34940500</v>
      </c>
      <c r="G46" s="39">
        <v>36195500</v>
      </c>
      <c r="H46" s="26">
        <f t="shared" si="0"/>
        <v>1.5924752746000639</v>
      </c>
    </row>
    <row r="47" spans="1:8" s="41" customFormat="1" ht="15" customHeight="1" x14ac:dyDescent="0.2">
      <c r="A47" s="42" t="s">
        <v>124</v>
      </c>
      <c r="B47" s="43" t="s">
        <v>125</v>
      </c>
      <c r="C47" s="43" t="s">
        <v>126</v>
      </c>
      <c r="D47" s="39">
        <v>5923000</v>
      </c>
      <c r="E47" s="39">
        <v>8541500</v>
      </c>
      <c r="F47" s="39">
        <v>9150500</v>
      </c>
      <c r="G47" s="39">
        <v>9259000</v>
      </c>
      <c r="H47" s="26">
        <f t="shared" si="0"/>
        <v>1.5449096741516124</v>
      </c>
    </row>
    <row r="48" spans="1:8" s="41" customFormat="1" ht="15" customHeight="1" x14ac:dyDescent="0.2">
      <c r="A48" s="48" t="s">
        <v>127</v>
      </c>
      <c r="B48" s="46" t="s">
        <v>128</v>
      </c>
      <c r="C48" s="46" t="s">
        <v>129</v>
      </c>
      <c r="D48" s="47">
        <f>SUM(D49:D51)</f>
        <v>1500000</v>
      </c>
      <c r="E48" s="47">
        <f t="shared" ref="E48:G48" si="2">SUM(E49:E51)</f>
        <v>1500000</v>
      </c>
      <c r="F48" s="47">
        <f t="shared" si="2"/>
        <v>2228000</v>
      </c>
      <c r="G48" s="47">
        <f t="shared" si="2"/>
        <v>2482000</v>
      </c>
      <c r="H48" s="21">
        <f t="shared" si="0"/>
        <v>1.4853333333333334</v>
      </c>
    </row>
    <row r="49" spans="1:9" s="41" customFormat="1" ht="15" customHeight="1" x14ac:dyDescent="0.2">
      <c r="A49" s="49" t="s">
        <v>130</v>
      </c>
      <c r="B49" s="50" t="s">
        <v>131</v>
      </c>
      <c r="C49" s="51" t="s">
        <v>132</v>
      </c>
      <c r="D49" s="52">
        <v>0</v>
      </c>
      <c r="E49" s="52">
        <v>0</v>
      </c>
      <c r="F49" s="52">
        <v>0</v>
      </c>
      <c r="G49" s="52">
        <v>254000</v>
      </c>
      <c r="H49" s="26"/>
    </row>
    <row r="50" spans="1:9" s="41" customFormat="1" ht="24" x14ac:dyDescent="0.2">
      <c r="A50" s="49" t="s">
        <v>133</v>
      </c>
      <c r="B50" s="50" t="s">
        <v>134</v>
      </c>
      <c r="C50" s="51" t="s">
        <v>135</v>
      </c>
      <c r="D50" s="52">
        <v>0</v>
      </c>
      <c r="E50" s="52">
        <v>0</v>
      </c>
      <c r="F50" s="52">
        <v>728000</v>
      </c>
      <c r="G50" s="52">
        <v>728000</v>
      </c>
      <c r="H50" s="26"/>
    </row>
    <row r="51" spans="1:9" s="41" customFormat="1" ht="15" customHeight="1" x14ac:dyDescent="0.2">
      <c r="A51" s="49" t="s">
        <v>136</v>
      </c>
      <c r="B51" s="51" t="s">
        <v>137</v>
      </c>
      <c r="C51" s="51" t="s">
        <v>135</v>
      </c>
      <c r="D51" s="52">
        <v>1500000</v>
      </c>
      <c r="E51" s="52">
        <v>1500000</v>
      </c>
      <c r="F51" s="52">
        <v>1500000</v>
      </c>
      <c r="G51" s="52">
        <v>1500000</v>
      </c>
      <c r="H51" s="26">
        <f t="shared" si="0"/>
        <v>1</v>
      </c>
    </row>
    <row r="52" spans="1:9" ht="15" customHeight="1" x14ac:dyDescent="0.2">
      <c r="A52" s="53" t="s">
        <v>138</v>
      </c>
      <c r="B52" s="54" t="s">
        <v>139</v>
      </c>
      <c r="C52" s="54" t="s">
        <v>140</v>
      </c>
      <c r="D52" s="55">
        <f>SUM(D53:D54)</f>
        <v>21706178</v>
      </c>
      <c r="E52" s="55">
        <f>SUM(E53:E54)</f>
        <v>21964612</v>
      </c>
      <c r="F52" s="55">
        <f>SUM(F53:F54)</f>
        <v>21964612</v>
      </c>
      <c r="G52" s="55">
        <f>SUM(G53:G54)</f>
        <v>21291612</v>
      </c>
      <c r="H52" s="21">
        <f t="shared" si="0"/>
        <v>1.0119060112747624</v>
      </c>
    </row>
    <row r="53" spans="1:9" ht="15" customHeight="1" x14ac:dyDescent="0.2">
      <c r="A53" s="56" t="s">
        <v>141</v>
      </c>
      <c r="B53" s="57" t="s">
        <v>142</v>
      </c>
      <c r="C53" s="58" t="s">
        <v>143</v>
      </c>
      <c r="D53" s="59">
        <v>2288178</v>
      </c>
      <c r="E53" s="59">
        <v>2546612</v>
      </c>
      <c r="F53" s="59">
        <v>2546612</v>
      </c>
      <c r="G53" s="59">
        <v>2546612</v>
      </c>
      <c r="H53" s="26">
        <f t="shared" si="0"/>
        <v>1.1129431364168347</v>
      </c>
    </row>
    <row r="54" spans="1:9" ht="15" customHeight="1" thickBot="1" x14ac:dyDescent="0.25">
      <c r="A54" s="60" t="s">
        <v>144</v>
      </c>
      <c r="B54" s="61" t="s">
        <v>145</v>
      </c>
      <c r="C54" s="62" t="s">
        <v>146</v>
      </c>
      <c r="D54" s="63">
        <v>19418000</v>
      </c>
      <c r="E54" s="63">
        <v>19418000</v>
      </c>
      <c r="F54" s="63">
        <v>19418000</v>
      </c>
      <c r="G54" s="63">
        <v>18745000</v>
      </c>
      <c r="H54" s="26">
        <f t="shared" si="0"/>
        <v>1</v>
      </c>
    </row>
    <row r="55" spans="1:9" ht="15" customHeight="1" thickTop="1" thickBot="1" x14ac:dyDescent="0.25">
      <c r="A55" s="64" t="s">
        <v>147</v>
      </c>
      <c r="B55" s="65"/>
      <c r="C55" s="66"/>
      <c r="D55" s="67">
        <f>D7+D20+D21+D32+D33+D38+D45+D48+D52</f>
        <v>557283000</v>
      </c>
      <c r="E55" s="67">
        <f>E7+E20+E21+E32+E33+E38+E45+E48+E52</f>
        <v>559064000</v>
      </c>
      <c r="F55" s="67">
        <f>F7+F20+F21+F32+F33+F38+F45+F48+F52</f>
        <v>568988000</v>
      </c>
      <c r="G55" s="67">
        <f>G7+G20+G21+G32+G33+G38+G45+G48+G52</f>
        <v>574677000</v>
      </c>
      <c r="H55" s="68">
        <f t="shared" si="0"/>
        <v>1.0210036911228226</v>
      </c>
    </row>
    <row r="56" spans="1:9" ht="13.5" thickTop="1" x14ac:dyDescent="0.2">
      <c r="A56" s="69"/>
      <c r="B56" s="69"/>
      <c r="C56" s="69"/>
      <c r="D56" s="69"/>
      <c r="E56" s="69"/>
      <c r="F56" s="69"/>
      <c r="G56" s="69"/>
      <c r="H56" s="3" t="s">
        <v>148</v>
      </c>
    </row>
    <row r="57" spans="1:9" ht="12.75" x14ac:dyDescent="0.2">
      <c r="B57" s="7"/>
      <c r="C57" s="7"/>
      <c r="D57" s="7"/>
      <c r="E57" s="7"/>
      <c r="F57" s="7"/>
      <c r="G57" s="7"/>
      <c r="H57" s="3" t="str">
        <f>'[1]1.sz. melléklet'!G2</f>
        <v>az 5/2019. (V.06.) önkormányzati rendelethez</v>
      </c>
    </row>
    <row r="58" spans="1:9" ht="15" customHeight="1" x14ac:dyDescent="0.2">
      <c r="A58" s="4" t="s">
        <v>149</v>
      </c>
      <c r="B58" s="4"/>
      <c r="C58" s="4"/>
      <c r="D58" s="4"/>
      <c r="E58" s="4"/>
      <c r="F58" s="4"/>
      <c r="G58" s="4"/>
      <c r="H58" s="4"/>
    </row>
    <row r="59" spans="1:9" ht="13.5" thickBot="1" x14ac:dyDescent="0.25">
      <c r="A59" s="69"/>
      <c r="B59" s="70"/>
      <c r="C59" s="70"/>
      <c r="D59" s="7"/>
      <c r="E59" s="8"/>
      <c r="F59" s="8"/>
      <c r="G59" s="8"/>
      <c r="H59" s="9" t="s">
        <v>2</v>
      </c>
    </row>
    <row r="60" spans="1:9" ht="39" customHeight="1" thickTop="1" x14ac:dyDescent="0.2">
      <c r="A60" s="10" t="s">
        <v>3</v>
      </c>
      <c r="B60" s="11" t="s">
        <v>4</v>
      </c>
      <c r="C60" s="12" t="s">
        <v>5</v>
      </c>
      <c r="D60" s="12" t="s">
        <v>6</v>
      </c>
      <c r="E60" s="12" t="s">
        <v>7</v>
      </c>
      <c r="F60" s="12" t="s">
        <v>8</v>
      </c>
      <c r="G60" s="12" t="s">
        <v>9</v>
      </c>
      <c r="H60" s="13" t="s">
        <v>10</v>
      </c>
    </row>
    <row r="61" spans="1:9" ht="13.5" customHeight="1" thickBot="1" x14ac:dyDescent="0.25">
      <c r="A61" s="14" t="s">
        <v>11</v>
      </c>
      <c r="B61" s="15" t="s">
        <v>12</v>
      </c>
      <c r="C61" s="16" t="s">
        <v>13</v>
      </c>
      <c r="D61" s="16" t="s">
        <v>14</v>
      </c>
      <c r="E61" s="16" t="s">
        <v>15</v>
      </c>
      <c r="F61" s="16" t="s">
        <v>16</v>
      </c>
      <c r="G61" s="16" t="s">
        <v>17</v>
      </c>
      <c r="H61" s="17" t="s">
        <v>18</v>
      </c>
    </row>
    <row r="62" spans="1:9" ht="15" customHeight="1" thickTop="1" x14ac:dyDescent="0.2">
      <c r="A62" s="18" t="s">
        <v>150</v>
      </c>
      <c r="B62" s="19" t="s">
        <v>151</v>
      </c>
      <c r="C62" s="71" t="s">
        <v>152</v>
      </c>
      <c r="D62" s="72">
        <f>SUM(D63:D64)</f>
        <v>77936578</v>
      </c>
      <c r="E62" s="72">
        <f>SUM(E63:E64)</f>
        <v>79459420</v>
      </c>
      <c r="F62" s="72">
        <f>SUM(F63:F64)</f>
        <v>89228086</v>
      </c>
      <c r="G62" s="72">
        <f>SUM(G63:G64)</f>
        <v>102408731</v>
      </c>
      <c r="H62" s="73">
        <f t="shared" ref="H62:H95" si="3">F62/D62</f>
        <v>1.1448807259666955</v>
      </c>
    </row>
    <row r="63" spans="1:9" s="76" customFormat="1" ht="15" customHeight="1" x14ac:dyDescent="0.2">
      <c r="A63" s="23" t="s">
        <v>22</v>
      </c>
      <c r="B63" s="24" t="s">
        <v>153</v>
      </c>
      <c r="C63" s="74" t="s">
        <v>154</v>
      </c>
      <c r="D63" s="25">
        <v>62098492</v>
      </c>
      <c r="E63" s="25">
        <v>62387809</v>
      </c>
      <c r="F63" s="25">
        <v>71178296</v>
      </c>
      <c r="G63" s="25">
        <v>72374921</v>
      </c>
      <c r="H63" s="75">
        <f t="shared" si="3"/>
        <v>1.1462161754266109</v>
      </c>
      <c r="I63"/>
    </row>
    <row r="64" spans="1:9" ht="15" customHeight="1" x14ac:dyDescent="0.2">
      <c r="A64" s="23" t="s">
        <v>39</v>
      </c>
      <c r="B64" s="24" t="s">
        <v>155</v>
      </c>
      <c r="C64" s="77" t="s">
        <v>156</v>
      </c>
      <c r="D64" s="78">
        <v>15838086</v>
      </c>
      <c r="E64" s="78">
        <v>17071611</v>
      </c>
      <c r="F64" s="78">
        <v>18049790</v>
      </c>
      <c r="G64" s="78">
        <v>30033810</v>
      </c>
      <c r="H64" s="75">
        <f t="shared" si="3"/>
        <v>1.1396446515065015</v>
      </c>
      <c r="I64" s="76"/>
    </row>
    <row r="65" spans="1:9" ht="15" customHeight="1" x14ac:dyDescent="0.2">
      <c r="A65" s="35" t="s">
        <v>48</v>
      </c>
      <c r="B65" s="79" t="s">
        <v>157</v>
      </c>
      <c r="C65" s="80" t="s">
        <v>158</v>
      </c>
      <c r="D65" s="81">
        <f>SUM(D66:D67)</f>
        <v>47307491</v>
      </c>
      <c r="E65" s="81">
        <f>SUM(E66:E67)</f>
        <v>47307491</v>
      </c>
      <c r="F65" s="81">
        <f>SUM(F66:F67)</f>
        <v>47307491</v>
      </c>
      <c r="G65" s="81">
        <f>SUM(G66:G67)</f>
        <v>33180446</v>
      </c>
      <c r="H65" s="73">
        <f t="shared" si="3"/>
        <v>1</v>
      </c>
    </row>
    <row r="66" spans="1:9" ht="15" customHeight="1" x14ac:dyDescent="0.2">
      <c r="A66" s="23" t="s">
        <v>159</v>
      </c>
      <c r="B66" s="24" t="s">
        <v>160</v>
      </c>
      <c r="C66" s="82" t="s">
        <v>161</v>
      </c>
      <c r="D66" s="83">
        <v>14476490</v>
      </c>
      <c r="E66" s="83">
        <v>14476490</v>
      </c>
      <c r="F66" s="83">
        <v>14476490</v>
      </c>
      <c r="G66" s="83">
        <v>14476490</v>
      </c>
      <c r="H66" s="75">
        <f t="shared" si="3"/>
        <v>1</v>
      </c>
    </row>
    <row r="67" spans="1:9" ht="15" customHeight="1" x14ac:dyDescent="0.2">
      <c r="A67" s="23" t="s">
        <v>162</v>
      </c>
      <c r="B67" s="24" t="s">
        <v>163</v>
      </c>
      <c r="C67" s="74" t="s">
        <v>164</v>
      </c>
      <c r="D67" s="33">
        <v>32831001</v>
      </c>
      <c r="E67" s="33">
        <v>32831001</v>
      </c>
      <c r="F67" s="33">
        <v>32831001</v>
      </c>
      <c r="G67" s="33">
        <v>18703956</v>
      </c>
      <c r="H67" s="75">
        <f t="shared" si="3"/>
        <v>1</v>
      </c>
    </row>
    <row r="68" spans="1:9" ht="15" customHeight="1" x14ac:dyDescent="0.2">
      <c r="A68" s="35" t="s">
        <v>51</v>
      </c>
      <c r="B68" s="36" t="s">
        <v>165</v>
      </c>
      <c r="C68" s="79" t="s">
        <v>166</v>
      </c>
      <c r="D68" s="84">
        <f>D69+D70+D74</f>
        <v>84000000</v>
      </c>
      <c r="E68" s="84">
        <f>E69+E70+E74</f>
        <v>84000000</v>
      </c>
      <c r="F68" s="84">
        <f>F69+F70+F74</f>
        <v>84000000</v>
      </c>
      <c r="G68" s="84">
        <f>G69+G70+G74</f>
        <v>84000000</v>
      </c>
      <c r="H68" s="73">
        <f t="shared" si="3"/>
        <v>1</v>
      </c>
    </row>
    <row r="69" spans="1:9" ht="15" customHeight="1" x14ac:dyDescent="0.2">
      <c r="A69" s="23" t="s">
        <v>54</v>
      </c>
      <c r="B69" s="24" t="s">
        <v>167</v>
      </c>
      <c r="C69" s="74" t="s">
        <v>168</v>
      </c>
      <c r="D69" s="33">
        <v>51000000</v>
      </c>
      <c r="E69" s="33">
        <v>51000000</v>
      </c>
      <c r="F69" s="33">
        <v>51000000</v>
      </c>
      <c r="G69" s="33">
        <v>51000000</v>
      </c>
      <c r="H69" s="75">
        <f t="shared" si="3"/>
        <v>1</v>
      </c>
    </row>
    <row r="70" spans="1:9" ht="15" customHeight="1" x14ac:dyDescent="0.2">
      <c r="A70" s="23" t="s">
        <v>57</v>
      </c>
      <c r="B70" s="24" t="s">
        <v>169</v>
      </c>
      <c r="C70" s="74" t="s">
        <v>170</v>
      </c>
      <c r="D70" s="85">
        <f t="shared" ref="D70" si="4">SUM(D71:D73)</f>
        <v>32600000</v>
      </c>
      <c r="E70" s="85">
        <f t="shared" ref="E70:G70" si="5">SUM(E71:E73)</f>
        <v>32600000</v>
      </c>
      <c r="F70" s="85">
        <f t="shared" si="5"/>
        <v>32600000</v>
      </c>
      <c r="G70" s="85">
        <f t="shared" si="5"/>
        <v>32600000</v>
      </c>
      <c r="H70" s="75">
        <f t="shared" si="3"/>
        <v>1</v>
      </c>
    </row>
    <row r="71" spans="1:9" s="41" customFormat="1" ht="15" customHeight="1" x14ac:dyDescent="0.2">
      <c r="A71" s="86"/>
      <c r="B71" s="28" t="s">
        <v>171</v>
      </c>
      <c r="C71" s="87" t="s">
        <v>172</v>
      </c>
      <c r="D71" s="32">
        <v>14000000</v>
      </c>
      <c r="E71" s="32">
        <v>14000000</v>
      </c>
      <c r="F71" s="32">
        <v>14000000</v>
      </c>
      <c r="G71" s="32">
        <v>14000000</v>
      </c>
      <c r="H71" s="88">
        <f t="shared" si="3"/>
        <v>1</v>
      </c>
      <c r="I71"/>
    </row>
    <row r="72" spans="1:9" ht="15" customHeight="1" x14ac:dyDescent="0.2">
      <c r="A72" s="86"/>
      <c r="B72" s="28" t="s">
        <v>173</v>
      </c>
      <c r="C72" s="87" t="s">
        <v>174</v>
      </c>
      <c r="D72" s="32">
        <v>1600000</v>
      </c>
      <c r="E72" s="32">
        <v>1600000</v>
      </c>
      <c r="F72" s="32">
        <v>1600000</v>
      </c>
      <c r="G72" s="32">
        <v>1600000</v>
      </c>
      <c r="H72" s="88">
        <f t="shared" si="3"/>
        <v>1</v>
      </c>
      <c r="I72" s="41"/>
    </row>
    <row r="73" spans="1:9" s="41" customFormat="1" ht="15" customHeight="1" x14ac:dyDescent="0.2">
      <c r="A73" s="86"/>
      <c r="B73" s="28" t="s">
        <v>175</v>
      </c>
      <c r="C73" s="87" t="s">
        <v>176</v>
      </c>
      <c r="D73" s="32">
        <v>17000000</v>
      </c>
      <c r="E73" s="32">
        <v>17000000</v>
      </c>
      <c r="F73" s="32">
        <v>17000000</v>
      </c>
      <c r="G73" s="32">
        <v>17000000</v>
      </c>
      <c r="H73" s="88">
        <f t="shared" si="3"/>
        <v>1</v>
      </c>
      <c r="I73"/>
    </row>
    <row r="74" spans="1:9" s="41" customFormat="1" ht="15" customHeight="1" x14ac:dyDescent="0.2">
      <c r="A74" s="23" t="s">
        <v>60</v>
      </c>
      <c r="B74" s="24" t="s">
        <v>177</v>
      </c>
      <c r="C74" s="74" t="s">
        <v>178</v>
      </c>
      <c r="D74" s="33">
        <v>400000</v>
      </c>
      <c r="E74" s="33">
        <v>400000</v>
      </c>
      <c r="F74" s="33">
        <v>400000</v>
      </c>
      <c r="G74" s="33">
        <v>400000</v>
      </c>
      <c r="H74" s="75">
        <f t="shared" si="3"/>
        <v>1</v>
      </c>
    </row>
    <row r="75" spans="1:9" s="41" customFormat="1" ht="15" customHeight="1" x14ac:dyDescent="0.2">
      <c r="A75" s="35" t="s">
        <v>79</v>
      </c>
      <c r="B75" s="36" t="s">
        <v>179</v>
      </c>
      <c r="C75" s="79" t="s">
        <v>180</v>
      </c>
      <c r="D75" s="84">
        <f>SUM(D76:D83)</f>
        <v>69679453</v>
      </c>
      <c r="E75" s="84">
        <f>SUM(E76:E83)</f>
        <v>69679177</v>
      </c>
      <c r="F75" s="84">
        <f>SUM(F76:F83)</f>
        <v>69679911</v>
      </c>
      <c r="G75" s="84">
        <f>SUM(G76:G83)</f>
        <v>74033360</v>
      </c>
      <c r="H75" s="73">
        <f t="shared" si="3"/>
        <v>1.0000065729563061</v>
      </c>
    </row>
    <row r="76" spans="1:9" s="41" customFormat="1" ht="15" customHeight="1" x14ac:dyDescent="0.2">
      <c r="A76" s="23" t="s">
        <v>181</v>
      </c>
      <c r="B76" s="24" t="s">
        <v>182</v>
      </c>
      <c r="C76" s="74" t="s">
        <v>183</v>
      </c>
      <c r="D76" s="89">
        <v>300000</v>
      </c>
      <c r="E76" s="89">
        <v>300000</v>
      </c>
      <c r="F76" s="89">
        <v>300000</v>
      </c>
      <c r="G76" s="89">
        <v>300000</v>
      </c>
      <c r="H76" s="75">
        <f t="shared" si="3"/>
        <v>1</v>
      </c>
    </row>
    <row r="77" spans="1:9" s="41" customFormat="1" ht="15" customHeight="1" x14ac:dyDescent="0.2">
      <c r="A77" s="23" t="s">
        <v>184</v>
      </c>
      <c r="B77" s="24" t="s">
        <v>185</v>
      </c>
      <c r="C77" s="74" t="s">
        <v>186</v>
      </c>
      <c r="D77" s="89">
        <v>40028000</v>
      </c>
      <c r="E77" s="89">
        <v>40028000</v>
      </c>
      <c r="F77" s="89">
        <v>39728000</v>
      </c>
      <c r="G77" s="89">
        <v>39728000</v>
      </c>
      <c r="H77" s="75">
        <f t="shared" si="3"/>
        <v>0.99250524632757076</v>
      </c>
    </row>
    <row r="78" spans="1:9" s="41" customFormat="1" ht="15" customHeight="1" x14ac:dyDescent="0.2">
      <c r="A78" s="23" t="s">
        <v>187</v>
      </c>
      <c r="B78" s="24" t="s">
        <v>188</v>
      </c>
      <c r="C78" s="74" t="s">
        <v>189</v>
      </c>
      <c r="D78" s="89">
        <v>4800000</v>
      </c>
      <c r="E78" s="89">
        <v>4800000</v>
      </c>
      <c r="F78" s="89">
        <v>4800000</v>
      </c>
      <c r="G78" s="89">
        <v>4800000</v>
      </c>
      <c r="H78" s="75">
        <f t="shared" si="3"/>
        <v>1</v>
      </c>
    </row>
    <row r="79" spans="1:9" s="41" customFormat="1" ht="15" customHeight="1" x14ac:dyDescent="0.2">
      <c r="A79" s="23" t="s">
        <v>190</v>
      </c>
      <c r="B79" s="24" t="s">
        <v>191</v>
      </c>
      <c r="C79" s="74" t="s">
        <v>192</v>
      </c>
      <c r="D79" s="89">
        <v>7000000</v>
      </c>
      <c r="E79" s="89">
        <v>7000000</v>
      </c>
      <c r="F79" s="89">
        <v>7300000</v>
      </c>
      <c r="G79" s="89">
        <v>7300000</v>
      </c>
      <c r="H79" s="75">
        <f t="shared" si="3"/>
        <v>1.0428571428571429</v>
      </c>
    </row>
    <row r="80" spans="1:9" s="41" customFormat="1" ht="15" customHeight="1" x14ac:dyDescent="0.2">
      <c r="A80" s="23" t="s">
        <v>193</v>
      </c>
      <c r="B80" s="24" t="s">
        <v>194</v>
      </c>
      <c r="C80" s="74" t="s">
        <v>195</v>
      </c>
      <c r="D80" s="89">
        <v>14073000</v>
      </c>
      <c r="E80" s="89">
        <v>14073000</v>
      </c>
      <c r="F80" s="89">
        <v>14073000</v>
      </c>
      <c r="G80" s="89">
        <v>14073000</v>
      </c>
      <c r="H80" s="75">
        <f t="shared" si="3"/>
        <v>1</v>
      </c>
    </row>
    <row r="81" spans="1:9" ht="15" customHeight="1" x14ac:dyDescent="0.2">
      <c r="A81" s="23" t="s">
        <v>196</v>
      </c>
      <c r="B81" s="90" t="s">
        <v>197</v>
      </c>
      <c r="C81" s="74" t="s">
        <v>198</v>
      </c>
      <c r="D81" s="33">
        <v>2728000</v>
      </c>
      <c r="E81" s="33">
        <v>2728000</v>
      </c>
      <c r="F81" s="33">
        <v>2728000</v>
      </c>
      <c r="G81" s="33">
        <v>7081000</v>
      </c>
      <c r="H81" s="75">
        <f t="shared" si="3"/>
        <v>1</v>
      </c>
      <c r="I81" s="41"/>
    </row>
    <row r="82" spans="1:9" ht="15" customHeight="1" x14ac:dyDescent="0.2">
      <c r="A82" s="23" t="s">
        <v>199</v>
      </c>
      <c r="B82" s="24" t="s">
        <v>200</v>
      </c>
      <c r="C82" s="74" t="s">
        <v>201</v>
      </c>
      <c r="D82" s="33">
        <v>750000</v>
      </c>
      <c r="E82" s="33">
        <v>750000</v>
      </c>
      <c r="F82" s="33">
        <v>750000</v>
      </c>
      <c r="G82" s="33">
        <v>750000</v>
      </c>
      <c r="H82" s="75">
        <f t="shared" si="3"/>
        <v>1</v>
      </c>
    </row>
    <row r="83" spans="1:9" s="44" customFormat="1" ht="15" customHeight="1" x14ac:dyDescent="0.2">
      <c r="A83" s="23" t="s">
        <v>202</v>
      </c>
      <c r="B83" s="24" t="s">
        <v>203</v>
      </c>
      <c r="C83" s="74" t="s">
        <v>204</v>
      </c>
      <c r="D83" s="33">
        <v>453</v>
      </c>
      <c r="E83" s="33">
        <v>177</v>
      </c>
      <c r="F83" s="33">
        <v>911</v>
      </c>
      <c r="G83" s="33">
        <v>1360</v>
      </c>
      <c r="H83" s="75">
        <f t="shared" si="3"/>
        <v>2.0110375275938188</v>
      </c>
      <c r="I83"/>
    </row>
    <row r="84" spans="1:9" ht="15" customHeight="1" x14ac:dyDescent="0.2">
      <c r="A84" s="35" t="s">
        <v>82</v>
      </c>
      <c r="B84" s="36" t="s">
        <v>205</v>
      </c>
      <c r="C84" s="79" t="s">
        <v>206</v>
      </c>
      <c r="D84" s="91">
        <f t="shared" ref="D84:G84" si="6">SUM(D85:D86)</f>
        <v>0</v>
      </c>
      <c r="E84" s="91">
        <f t="shared" si="6"/>
        <v>0</v>
      </c>
      <c r="F84" s="91">
        <f t="shared" si="6"/>
        <v>0</v>
      </c>
      <c r="G84" s="91">
        <f t="shared" si="6"/>
        <v>0</v>
      </c>
      <c r="H84" s="75"/>
      <c r="I84" s="44"/>
    </row>
    <row r="85" spans="1:9" ht="15" customHeight="1" x14ac:dyDescent="0.2">
      <c r="A85" s="23" t="s">
        <v>85</v>
      </c>
      <c r="B85" s="69" t="s">
        <v>207</v>
      </c>
      <c r="C85" s="74" t="s">
        <v>208</v>
      </c>
      <c r="D85" s="92">
        <v>0</v>
      </c>
      <c r="E85" s="92">
        <v>0</v>
      </c>
      <c r="F85" s="92">
        <v>0</v>
      </c>
      <c r="G85" s="92">
        <v>0</v>
      </c>
      <c r="H85" s="75"/>
    </row>
    <row r="86" spans="1:9" ht="12.75" x14ac:dyDescent="0.2">
      <c r="A86" s="23" t="s">
        <v>88</v>
      </c>
      <c r="B86" s="24" t="s">
        <v>209</v>
      </c>
      <c r="C86" s="74" t="s">
        <v>210</v>
      </c>
      <c r="D86" s="92">
        <v>0</v>
      </c>
      <c r="E86" s="92">
        <v>0</v>
      </c>
      <c r="F86" s="92">
        <v>0</v>
      </c>
      <c r="G86" s="92">
        <v>0</v>
      </c>
      <c r="H86" s="75"/>
    </row>
    <row r="87" spans="1:9" ht="15" customHeight="1" x14ac:dyDescent="0.2">
      <c r="A87" s="35" t="s">
        <v>97</v>
      </c>
      <c r="B87" s="93" t="s">
        <v>211</v>
      </c>
      <c r="C87" s="94" t="s">
        <v>212</v>
      </c>
      <c r="D87" s="84">
        <f>SUM(D88:D88)</f>
        <v>0</v>
      </c>
      <c r="E87" s="84">
        <f>SUM(E88:E88)</f>
        <v>0</v>
      </c>
      <c r="F87" s="84">
        <f>SUM(F88:F88)</f>
        <v>154600</v>
      </c>
      <c r="G87" s="84">
        <f>SUM(G88:G88)</f>
        <v>154600</v>
      </c>
      <c r="H87" s="75"/>
    </row>
    <row r="88" spans="1:9" ht="15" customHeight="1" x14ac:dyDescent="0.2">
      <c r="A88" s="23" t="s">
        <v>100</v>
      </c>
      <c r="B88" s="95" t="s">
        <v>213</v>
      </c>
      <c r="C88" s="96" t="s">
        <v>214</v>
      </c>
      <c r="D88" s="33">
        <v>0</v>
      </c>
      <c r="E88" s="33">
        <v>0</v>
      </c>
      <c r="F88" s="33">
        <v>154600</v>
      </c>
      <c r="G88" s="33">
        <v>154600</v>
      </c>
      <c r="H88" s="75"/>
    </row>
    <row r="89" spans="1:9" ht="15" customHeight="1" x14ac:dyDescent="0.2">
      <c r="A89" s="35" t="s">
        <v>118</v>
      </c>
      <c r="B89" s="93" t="s">
        <v>215</v>
      </c>
      <c r="C89" s="94" t="s">
        <v>216</v>
      </c>
      <c r="D89" s="84">
        <f>SUM(D90:D90)</f>
        <v>132000</v>
      </c>
      <c r="E89" s="84">
        <f>SUM(E90:E90)</f>
        <v>132000</v>
      </c>
      <c r="F89" s="84">
        <f>SUM(F90:F90)</f>
        <v>132000</v>
      </c>
      <c r="G89" s="84">
        <f>SUM(G90:G90)</f>
        <v>110046</v>
      </c>
      <c r="H89" s="73">
        <f t="shared" si="3"/>
        <v>1</v>
      </c>
    </row>
    <row r="90" spans="1:9" ht="15" customHeight="1" x14ac:dyDescent="0.2">
      <c r="A90" s="23" t="s">
        <v>121</v>
      </c>
      <c r="B90" s="95" t="s">
        <v>217</v>
      </c>
      <c r="C90" s="96" t="s">
        <v>218</v>
      </c>
      <c r="D90" s="33">
        <v>132000</v>
      </c>
      <c r="E90" s="33">
        <v>132000</v>
      </c>
      <c r="F90" s="33">
        <v>132000</v>
      </c>
      <c r="G90" s="33">
        <v>110046</v>
      </c>
      <c r="H90" s="75">
        <f t="shared" si="3"/>
        <v>1</v>
      </c>
    </row>
    <row r="91" spans="1:9" ht="15" customHeight="1" x14ac:dyDescent="0.2">
      <c r="A91" s="97" t="s">
        <v>127</v>
      </c>
      <c r="B91" s="98" t="s">
        <v>219</v>
      </c>
      <c r="C91" s="99" t="s">
        <v>220</v>
      </c>
      <c r="D91" s="100">
        <f t="shared" ref="D91:G91" si="7">SUM(D92:D94)</f>
        <v>278227478</v>
      </c>
      <c r="E91" s="100">
        <f t="shared" si="7"/>
        <v>278485912</v>
      </c>
      <c r="F91" s="100">
        <f t="shared" si="7"/>
        <v>278485912</v>
      </c>
      <c r="G91" s="100">
        <f t="shared" si="7"/>
        <v>280789817</v>
      </c>
      <c r="H91" s="101">
        <f t="shared" si="3"/>
        <v>1.0009288586514089</v>
      </c>
    </row>
    <row r="92" spans="1:9" ht="15" customHeight="1" x14ac:dyDescent="0.2">
      <c r="A92" s="23" t="s">
        <v>130</v>
      </c>
      <c r="B92" s="102" t="s">
        <v>221</v>
      </c>
      <c r="C92" s="103" t="s">
        <v>222</v>
      </c>
      <c r="D92" s="104">
        <v>100000000</v>
      </c>
      <c r="E92" s="104">
        <v>100000000</v>
      </c>
      <c r="F92" s="104">
        <v>100000000</v>
      </c>
      <c r="G92" s="104">
        <v>100000000</v>
      </c>
      <c r="H92" s="105">
        <f t="shared" si="3"/>
        <v>1</v>
      </c>
    </row>
    <row r="93" spans="1:9" ht="15" customHeight="1" x14ac:dyDescent="0.2">
      <c r="A93" s="23" t="s">
        <v>133</v>
      </c>
      <c r="B93" s="106" t="s">
        <v>223</v>
      </c>
      <c r="C93" s="107" t="s">
        <v>224</v>
      </c>
      <c r="D93" s="78">
        <v>178227478</v>
      </c>
      <c r="E93" s="78">
        <v>178227478</v>
      </c>
      <c r="F93" s="78">
        <v>178227478</v>
      </c>
      <c r="G93" s="108">
        <v>178227480</v>
      </c>
      <c r="H93" s="105">
        <f t="shared" si="3"/>
        <v>1</v>
      </c>
    </row>
    <row r="94" spans="1:9" ht="15" customHeight="1" thickBot="1" x14ac:dyDescent="0.25">
      <c r="A94" s="23" t="s">
        <v>136</v>
      </c>
      <c r="B94" s="109" t="s">
        <v>225</v>
      </c>
      <c r="C94" s="110" t="s">
        <v>226</v>
      </c>
      <c r="D94" s="111">
        <v>0</v>
      </c>
      <c r="E94" s="111">
        <v>258434</v>
      </c>
      <c r="F94" s="111">
        <v>258434</v>
      </c>
      <c r="G94" s="112">
        <v>2562337</v>
      </c>
      <c r="H94" s="113"/>
    </row>
    <row r="95" spans="1:9" ht="15" customHeight="1" thickTop="1" thickBot="1" x14ac:dyDescent="0.25">
      <c r="A95" s="64" t="s">
        <v>227</v>
      </c>
      <c r="B95" s="65"/>
      <c r="C95" s="114"/>
      <c r="D95" s="115">
        <f>D62+D65+D68+D75+D87+D89+D91+D84</f>
        <v>557283000</v>
      </c>
      <c r="E95" s="115">
        <f>E62+E65+E68+E75+E87+E89+E91+E84</f>
        <v>559064000</v>
      </c>
      <c r="F95" s="115">
        <f>F62+F65+F68+F75+F87+F89+F91+F84</f>
        <v>568988000</v>
      </c>
      <c r="G95" s="115">
        <f>G62+G65+G68+G75+G87+G89+G91+G84</f>
        <v>574677000</v>
      </c>
      <c r="H95" s="68">
        <f t="shared" si="3"/>
        <v>1.0210036911228226</v>
      </c>
    </row>
    <row r="96" spans="1:9" ht="15" customHeight="1" thickTop="1" x14ac:dyDescent="0.2"/>
  </sheetData>
  <sheetProtection selectLockedCells="1" selectUnlockedCells="1"/>
  <mergeCells count="4">
    <mergeCell ref="A3:H3"/>
    <mergeCell ref="A55:B55"/>
    <mergeCell ref="A58:H58"/>
    <mergeCell ref="A95:B95"/>
  </mergeCells>
  <pageMargins left="0.74791666666666667" right="0.74791666666666667" top="0.98402777777777772" bottom="0.98402777777777772" header="0.51180555555555551" footer="0.51180555555555551"/>
  <pageSetup paperSize="9" scale="84" firstPageNumber="0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2019-05-03T10:58:43Z</dcterms:created>
  <dcterms:modified xsi:type="dcterms:W3CDTF">2019-05-03T10:58:54Z</dcterms:modified>
</cp:coreProperties>
</file>