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3. 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7" i="1" l="1"/>
  <c r="G37" i="1" s="1"/>
  <c r="E37" i="1"/>
  <c r="E36" i="1" s="1"/>
  <c r="D37" i="1"/>
  <c r="C37" i="1"/>
  <c r="F36" i="1"/>
  <c r="G36" i="1" s="1"/>
  <c r="D36" i="1"/>
  <c r="C36" i="1"/>
  <c r="F34" i="1"/>
  <c r="E34" i="1"/>
  <c r="D34" i="1"/>
  <c r="C34" i="1"/>
  <c r="F33" i="1"/>
  <c r="G33" i="1" s="1"/>
  <c r="E33" i="1"/>
  <c r="D33" i="1"/>
  <c r="D15" i="1" s="1"/>
  <c r="C33" i="1"/>
  <c r="F16" i="1"/>
  <c r="G16" i="1" s="1"/>
  <c r="E16" i="1"/>
  <c r="E15" i="1" s="1"/>
  <c r="D16" i="1"/>
  <c r="C16" i="1"/>
  <c r="F15" i="1"/>
  <c r="G15" i="1" s="1"/>
  <c r="C15" i="1"/>
  <c r="F14" i="1"/>
  <c r="E14" i="1"/>
  <c r="D14" i="1"/>
  <c r="C14" i="1"/>
  <c r="F13" i="1"/>
  <c r="E13" i="1"/>
  <c r="D13" i="1"/>
  <c r="C13" i="1"/>
  <c r="F12" i="1"/>
  <c r="F11" i="1" s="1"/>
  <c r="G11" i="1" s="1"/>
  <c r="E12" i="1"/>
  <c r="D12" i="1"/>
  <c r="C12" i="1"/>
  <c r="E11" i="1"/>
  <c r="D11" i="1"/>
  <c r="C11" i="1"/>
  <c r="C35" i="1" s="1"/>
  <c r="F10" i="1"/>
  <c r="E10" i="1"/>
  <c r="E35" i="1" s="1"/>
  <c r="D10" i="1"/>
  <c r="C10" i="1"/>
  <c r="G2" i="1"/>
  <c r="D35" i="1" l="1"/>
  <c r="D38" i="1" s="1"/>
  <c r="C38" i="1"/>
  <c r="E38" i="1"/>
  <c r="F35" i="1"/>
  <c r="G35" i="1" s="1"/>
  <c r="G10" i="1"/>
  <c r="F38" i="1" l="1"/>
  <c r="G38" i="1" s="1"/>
</calcChain>
</file>

<file path=xl/sharedStrings.xml><?xml version="1.0" encoding="utf-8"?>
<sst xmlns="http://schemas.openxmlformats.org/spreadsheetml/2006/main" count="52" uniqueCount="51">
  <si>
    <t>3. melléklet</t>
  </si>
  <si>
    <t>Balatonakali Önkormányzat 2016. évi összevont működési bevételei</t>
  </si>
  <si>
    <t>ezer Ft-ban</t>
  </si>
  <si>
    <t>Sor-   sz</t>
  </si>
  <si>
    <t>Megnevezés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</si>
  <si>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</si>
  <si>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</si>
  <si>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r>
      <t xml:space="preserve">2016. évi mód.előir. </t>
    </r>
    <r>
      <rPr>
        <sz val="7"/>
        <rFont val="Times New Roman"/>
        <family val="1"/>
        <charset val="238"/>
      </rPr>
      <t>(2016.XI.)</t>
    </r>
  </si>
  <si>
    <r>
      <t xml:space="preserve">2016. évi mód.előir. </t>
    </r>
    <r>
      <rPr>
        <sz val="7"/>
        <rFont val="Times New Roman"/>
        <family val="1"/>
        <charset val="238"/>
      </rPr>
      <t>(2017.IV..)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</si>
  <si>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</si>
  <si>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</si>
  <si>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</si>
  <si>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</si>
  <si>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</si>
  <si>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</si>
  <si>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</si>
  <si>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</si>
  <si>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BEVÉTELEK</t>
  </si>
  <si>
    <t> I.</t>
  </si>
  <si>
    <t>Működési bevételek</t>
  </si>
  <si>
    <t>II.</t>
  </si>
  <si>
    <t>Közhatalmi bevételek</t>
  </si>
  <si>
    <t>2.1 Vagyoni típusú adók</t>
  </si>
  <si>
    <t>2.2 Termékek és szolgáltatások adói</t>
  </si>
  <si>
    <t>2.3. Egyéb közhatalmi bevételek</t>
  </si>
  <si>
    <t> III.</t>
  </si>
  <si>
    <t>Működési célú támogatások ÁH-n belülről</t>
  </si>
  <si>
    <t>3. Önkormányzatok működési támogatásai</t>
  </si>
  <si>
    <t xml:space="preserve">3.1 Településüzemeltetés támogatása </t>
  </si>
  <si>
    <t>3.2 Egyéb kötelező feladat ellátása</t>
  </si>
  <si>
    <t>3.3 Üdülőhelyi feladatok</t>
  </si>
  <si>
    <t>3.4 Lakott külterülettel kapcsolatos feladatok támogatása</t>
  </si>
  <si>
    <t>3.5 Bérkompenzáció</t>
  </si>
  <si>
    <t>3.6 Önkormányzat egyes köznevelési feladatainak támogatása - óvodapedagógusok bértámogatása</t>
  </si>
  <si>
    <t>3.7 Önkormányzat egyes köznevelési feladatainak támogatása - óvodaműködtetés támogatása</t>
  </si>
  <si>
    <t>3.7 Szociális étkeztetés</t>
  </si>
  <si>
    <t>3.8 Gyermekétkeztetés támogatása</t>
  </si>
  <si>
    <t>3.9 Hozzájárulás a pénzbeli szociális ellátáshoz</t>
  </si>
  <si>
    <t>3.10 Egyes jövedelem pótló támogatások kiegészítése</t>
  </si>
  <si>
    <t>3.11 Könyvtári,közművelődési feladatok támogatása</t>
  </si>
  <si>
    <t>3.12 Helyi önkormányzatok kiegészítő támogatásai</t>
  </si>
  <si>
    <t>3.13 Lakossági víz- és csatornaszolgáltatás támogatása</t>
  </si>
  <si>
    <t>3.14 Elszámolásból származó bevétel</t>
  </si>
  <si>
    <t>3.15 Szociális célú tűzifa támogatás</t>
  </si>
  <si>
    <t>4. Egyéb működési célú támogatások ÁH-n belülről</t>
  </si>
  <si>
    <t> IV.</t>
  </si>
  <si>
    <t>Működési célú átvett pénzeszközök</t>
  </si>
  <si>
    <t>V.</t>
  </si>
  <si>
    <t>Pénzforgalom nélküli bevétel</t>
  </si>
  <si>
    <t>-ebből belső hiányt finansz. pénzmaradvány</t>
  </si>
  <si>
    <t xml:space="preserve">Működési bevételek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</si>
</sst>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 d/"/>
  </numFmts>
  <fonts count="1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9"/>
      <name val="Times New Roman"/>
      <family val="1"/>
      <charset val="238"/>
    </font>
    <font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6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1" xfId="0" applyFont="1" applyBorder="1" applyAlignment="1"/>
    <xf numFmtId="0" fontId="6" fillId="0" borderId="0" xfId="0" applyFont="1" applyBorder="1" applyAlignment="1"/>
    <xf numFmtId="0" fontId="7" fillId="0" borderId="0" xfId="0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/>
    </xf>
    <xf numFmtId="3" fontId="10" fillId="0" borderId="12" xfId="0" applyNumberFormat="1" applyFont="1" applyBorder="1" applyAlignment="1">
      <alignment horizontal="right" vertical="center"/>
    </xf>
    <xf numFmtId="9" fontId="10" fillId="0" borderId="13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3" fontId="10" fillId="0" borderId="15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3" fontId="13" fillId="0" borderId="17" xfId="0" applyNumberFormat="1" applyFont="1" applyBorder="1" applyAlignment="1">
      <alignment horizontal="right" vertical="center"/>
    </xf>
    <xf numFmtId="9" fontId="13" fillId="0" borderId="18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vertical="center"/>
    </xf>
    <xf numFmtId="3" fontId="13" fillId="0" borderId="20" xfId="0" applyNumberFormat="1" applyFont="1" applyBorder="1" applyAlignment="1">
      <alignment horizontal="right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vertical="center"/>
    </xf>
    <xf numFmtId="3" fontId="10" fillId="0" borderId="17" xfId="0" applyNumberFormat="1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3" fontId="2" fillId="0" borderId="22" xfId="0" applyNumberFormat="1" applyFont="1" applyBorder="1" applyAlignment="1">
      <alignment horizontal="right" vertical="center"/>
    </xf>
    <xf numFmtId="9" fontId="2" fillId="0" borderId="18" xfId="0" applyNumberFormat="1" applyFont="1" applyBorder="1" applyAlignment="1">
      <alignment horizontal="right" vertical="center"/>
    </xf>
    <xf numFmtId="3" fontId="13" fillId="0" borderId="23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vertical="center" wrapText="1"/>
    </xf>
    <xf numFmtId="164" fontId="13" fillId="0" borderId="17" xfId="0" applyNumberFormat="1" applyFont="1" applyBorder="1" applyAlignment="1">
      <alignment horizontal="left" vertical="center"/>
    </xf>
    <xf numFmtId="3" fontId="0" fillId="0" borderId="0" xfId="0" applyNumberFormat="1" applyAlignment="1">
      <alignment vertical="center"/>
    </xf>
    <xf numFmtId="0" fontId="13" fillId="0" borderId="17" xfId="0" applyFont="1" applyBorder="1" applyAlignment="1">
      <alignment vertical="center" wrapText="1"/>
    </xf>
    <xf numFmtId="0" fontId="14" fillId="0" borderId="23" xfId="0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3" fontId="13" fillId="0" borderId="23" xfId="0" applyNumberFormat="1" applyFont="1" applyBorder="1" applyAlignment="1">
      <alignment vertical="center"/>
    </xf>
    <xf numFmtId="3" fontId="13" fillId="0" borderId="18" xfId="0" applyNumberFormat="1" applyFont="1" applyBorder="1" applyAlignment="1">
      <alignment horizontal="right" vertical="center"/>
    </xf>
    <xf numFmtId="3" fontId="13" fillId="0" borderId="24" xfId="0" applyNumberFormat="1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3" fontId="2" fillId="0" borderId="17" xfId="0" applyNumberFormat="1" applyFont="1" applyBorder="1" applyAlignment="1">
      <alignment horizontal="right" vertical="center"/>
    </xf>
    <xf numFmtId="9" fontId="2" fillId="0" borderId="25" xfId="0" applyNumberFormat="1" applyFont="1" applyBorder="1" applyAlignment="1">
      <alignment horizontal="right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vertical="center"/>
    </xf>
    <xf numFmtId="3" fontId="10" fillId="0" borderId="27" xfId="0" applyNumberFormat="1" applyFont="1" applyBorder="1" applyAlignment="1">
      <alignment horizontal="right" vertical="center"/>
    </xf>
    <xf numFmtId="9" fontId="10" fillId="0" borderId="28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3" fontId="9" fillId="0" borderId="27" xfId="0" applyNumberFormat="1" applyFont="1" applyBorder="1" applyAlignment="1">
      <alignment horizontal="right" vertical="center"/>
    </xf>
    <xf numFmtId="9" fontId="9" fillId="0" borderId="28" xfId="0" applyNumberFormat="1" applyFont="1" applyBorder="1" applyAlignment="1">
      <alignment horizontal="right" vertical="center"/>
    </xf>
    <xf numFmtId="9" fontId="2" fillId="0" borderId="30" xfId="0" applyNumberFormat="1" applyFont="1" applyBorder="1" applyAlignment="1">
      <alignment horizontal="right" vertical="center"/>
    </xf>
    <xf numFmtId="0" fontId="2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vertical="center"/>
    </xf>
    <xf numFmtId="3" fontId="13" fillId="0" borderId="32" xfId="0" applyNumberFormat="1" applyFont="1" applyBorder="1" applyAlignment="1">
      <alignment horizontal="right" vertical="center"/>
    </xf>
    <xf numFmtId="9" fontId="13" fillId="0" borderId="33" xfId="0" applyNumberFormat="1" applyFont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9" fontId="9" fillId="2" borderId="9" xfId="0" applyNumberFormat="1" applyFont="1" applyFill="1" applyBorder="1" applyAlignment="1">
      <alignment horizontal="right" vertical="center"/>
    </xf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6/K&#246;lts&#233;gvet&#233;s%20m&#243;dos&#237;t&#225;s/K&#246;lts&#233;gvet&#233;s%20m&#243;dos&#237;t&#225;s%2012.31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G2" t="str">
            <v>a 3/2017. (IV.04.) önkormányzati rendelethez</v>
          </cell>
        </row>
      </sheetData>
      <sheetData sheetId="1">
        <row r="19">
          <cell r="C19">
            <v>73160</v>
          </cell>
          <cell r="D19">
            <v>71224</v>
          </cell>
          <cell r="E19">
            <v>218783</v>
          </cell>
          <cell r="F19">
            <v>218783</v>
          </cell>
        </row>
      </sheetData>
      <sheetData sheetId="2"/>
      <sheetData sheetId="3"/>
      <sheetData sheetId="4"/>
      <sheetData sheetId="5"/>
      <sheetData sheetId="6">
        <row r="61">
          <cell r="D61">
            <v>734</v>
          </cell>
          <cell r="E61">
            <v>1354</v>
          </cell>
          <cell r="F61">
            <v>2329</v>
          </cell>
          <cell r="G61">
            <v>3513</v>
          </cell>
        </row>
        <row r="66">
          <cell r="D66">
            <v>48050</v>
          </cell>
          <cell r="E66">
            <v>48050</v>
          </cell>
          <cell r="F66">
            <v>48050</v>
          </cell>
          <cell r="G66">
            <v>48029</v>
          </cell>
        </row>
        <row r="67">
          <cell r="D67">
            <v>29150</v>
          </cell>
          <cell r="E67">
            <v>29150</v>
          </cell>
          <cell r="F67">
            <v>29150</v>
          </cell>
          <cell r="G67">
            <v>29150</v>
          </cell>
        </row>
        <row r="71">
          <cell r="D71">
            <v>300</v>
          </cell>
          <cell r="E71">
            <v>300</v>
          </cell>
          <cell r="F71">
            <v>300</v>
          </cell>
          <cell r="G71">
            <v>158</v>
          </cell>
        </row>
        <row r="72">
          <cell r="D72">
            <v>58480</v>
          </cell>
          <cell r="E72">
            <v>58566</v>
          </cell>
          <cell r="F72">
            <v>69843</v>
          </cell>
          <cell r="G72">
            <v>73607</v>
          </cell>
        </row>
        <row r="85">
          <cell r="D85">
            <v>0</v>
          </cell>
          <cell r="E85">
            <v>1046</v>
          </cell>
          <cell r="F85">
            <v>1111</v>
          </cell>
          <cell r="G85">
            <v>1100</v>
          </cell>
        </row>
      </sheetData>
      <sheetData sheetId="7">
        <row r="33">
          <cell r="D33">
            <v>1203</v>
          </cell>
          <cell r="E33">
            <v>1203</v>
          </cell>
          <cell r="F33">
            <v>1063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zoomScaleNormal="100" workbookViewId="0"/>
  </sheetViews>
  <sheetFormatPr defaultRowHeight="13.2" x14ac:dyDescent="0.25"/>
  <cols>
    <col min="1" max="1" width="5.6640625" style="73" customWidth="1"/>
    <col min="2" max="2" width="40.6640625" style="73" customWidth="1"/>
    <col min="3" max="7" width="9.6640625" style="73" customWidth="1"/>
  </cols>
  <sheetData>
    <row r="1" spans="1:8" s="1" customFormat="1" ht="15" customHeight="1" x14ac:dyDescent="0.25">
      <c r="B1" s="2"/>
      <c r="C1" s="2"/>
      <c r="D1" s="2"/>
      <c r="E1" s="2"/>
      <c r="F1" s="2"/>
      <c r="G1" s="3" t="s">
        <v>0</v>
      </c>
    </row>
    <row r="2" spans="1:8" s="1" customFormat="1" ht="15" customHeight="1" x14ac:dyDescent="0.25">
      <c r="B2" s="2"/>
      <c r="C2" s="3"/>
      <c r="D2" s="3"/>
      <c r="E2" s="3"/>
      <c r="F2" s="3"/>
      <c r="G2" s="3" t="str">
        <f>'[1]1.sz. melléklet'!G2</f>
        <v>a 3/2017. (IV.04.) önkormányzati rendelethez</v>
      </c>
    </row>
    <row r="3" spans="1:8" s="1" customFormat="1" ht="15" customHeight="1" x14ac:dyDescent="0.25">
      <c r="A3" s="4"/>
      <c r="B3" s="5"/>
      <c r="C3" s="5"/>
      <c r="D3" s="5"/>
      <c r="E3" s="5"/>
      <c r="F3" s="5"/>
    </row>
    <row r="4" spans="1:8" s="1" customFormat="1" ht="15" customHeight="1" x14ac:dyDescent="0.25">
      <c r="A4" s="74" t="s">
        <v>1</v>
      </c>
      <c r="B4" s="74"/>
      <c r="C4" s="74"/>
      <c r="D4" s="74"/>
      <c r="E4" s="74"/>
      <c r="F4" s="74"/>
      <c r="G4" s="74"/>
      <c r="H4" s="6"/>
    </row>
    <row r="5" spans="1:8" s="1" customFormat="1" ht="15" customHeight="1" x14ac:dyDescent="0.25">
      <c r="A5" s="7"/>
      <c r="B5" s="7"/>
      <c r="C5" s="7"/>
      <c r="D5" s="7"/>
      <c r="E5" s="7"/>
      <c r="F5" s="7"/>
      <c r="G5" s="7"/>
      <c r="H5" s="8"/>
    </row>
    <row r="6" spans="1:8" s="1" customFormat="1" ht="15" customHeight="1" thickBot="1" x14ac:dyDescent="0.25">
      <c r="A6" s="9"/>
      <c r="B6" s="9"/>
      <c r="C6" s="10"/>
      <c r="D6" s="11"/>
      <c r="E6" s="11"/>
      <c r="F6" s="11"/>
      <c r="G6" s="12" t="s">
        <v>2</v>
      </c>
      <c r="H6" s="8"/>
    </row>
    <row r="7" spans="1:8" s="1" customFormat="1" ht="34.200000000000003" thickTop="1" x14ac:dyDescent="0.25">
      <c r="A7" s="13" t="s">
        <v>3</v>
      </c>
      <c r="B7" s="14" t="s">
        <v>4</v>
      </c>
      <c r="C7" s="15" t="s">
        <v>5</v>
      </c>
      <c r="D7" s="15" t="s">
        <v>6</v>
      </c>
      <c r="E7" s="15" t="s">
        <v>7</v>
      </c>
      <c r="F7" s="15" t="s">
        <v>8</v>
      </c>
      <c r="G7" s="16" t="s">
        <v>9</v>
      </c>
      <c r="H7" s="8"/>
    </row>
    <row r="8" spans="1:8" s="1" customFormat="1" ht="15" customHeight="1" thickBot="1" x14ac:dyDescent="0.3">
      <c r="A8" s="17" t="s">
        <v>10</v>
      </c>
      <c r="B8" s="18" t="s">
        <v>11</v>
      </c>
      <c r="C8" s="19" t="s">
        <v>12</v>
      </c>
      <c r="D8" s="19" t="s">
        <v>13</v>
      </c>
      <c r="E8" s="20" t="s">
        <v>14</v>
      </c>
      <c r="F8" s="21" t="s">
        <v>15</v>
      </c>
      <c r="G8" s="22" t="s">
        <v>16</v>
      </c>
      <c r="H8" s="8"/>
    </row>
    <row r="9" spans="1:8" s="1" customFormat="1" ht="15" customHeight="1" thickTop="1" x14ac:dyDescent="0.25">
      <c r="A9" s="75" t="s">
        <v>17</v>
      </c>
      <c r="B9" s="75"/>
      <c r="C9" s="75"/>
      <c r="D9" s="75"/>
      <c r="E9" s="75"/>
      <c r="F9" s="75"/>
      <c r="G9" s="75"/>
      <c r="H9" s="8"/>
    </row>
    <row r="10" spans="1:8" s="28" customFormat="1" ht="15" customHeight="1" x14ac:dyDescent="0.25">
      <c r="A10" s="23" t="s">
        <v>18</v>
      </c>
      <c r="B10" s="24" t="s">
        <v>19</v>
      </c>
      <c r="C10" s="25">
        <f>'[1]7.sz. melléklet'!D72+'[1]8.sz. melléklet'!D33</f>
        <v>59683</v>
      </c>
      <c r="D10" s="25">
        <f>'[1]7.sz. melléklet'!E72+'[1]8.sz. melléklet'!E33</f>
        <v>59769</v>
      </c>
      <c r="E10" s="25">
        <f>'[1]7.sz. melléklet'!F72+'[1]8.sz. melléklet'!E33</f>
        <v>71046</v>
      </c>
      <c r="F10" s="25">
        <f>'[1]7.sz. melléklet'!G72+'[1]8.sz. melléklet'!F33</f>
        <v>74670</v>
      </c>
      <c r="G10" s="26">
        <f>F10/C10</f>
        <v>1.2511100313322052</v>
      </c>
      <c r="H10" s="27"/>
    </row>
    <row r="11" spans="1:8" s="1" customFormat="1" ht="15" customHeight="1" x14ac:dyDescent="0.25">
      <c r="A11" s="29" t="s">
        <v>20</v>
      </c>
      <c r="B11" s="30" t="s">
        <v>21</v>
      </c>
      <c r="C11" s="31">
        <f>SUM(C12:C14)</f>
        <v>77500</v>
      </c>
      <c r="D11" s="31">
        <f>SUM(D12:D14)</f>
        <v>77500</v>
      </c>
      <c r="E11" s="31">
        <f>SUM(E12:E14)</f>
        <v>77500</v>
      </c>
      <c r="F11" s="31">
        <f>SUM(F12:F14)</f>
        <v>77337</v>
      </c>
      <c r="G11" s="26">
        <f>F11/C11</f>
        <v>0.99789677419354839</v>
      </c>
      <c r="H11" s="8"/>
    </row>
    <row r="12" spans="1:8" s="1" customFormat="1" ht="15" customHeight="1" x14ac:dyDescent="0.25">
      <c r="A12" s="32"/>
      <c r="B12" s="33" t="s">
        <v>22</v>
      </c>
      <c r="C12" s="34">
        <f>'[1]7.sz. melléklet'!D66</f>
        <v>48050</v>
      </c>
      <c r="D12" s="34">
        <f>'[1]7.sz. melléklet'!E66</f>
        <v>48050</v>
      </c>
      <c r="E12" s="34">
        <f>'[1]7.sz. melléklet'!F66</f>
        <v>48050</v>
      </c>
      <c r="F12" s="34">
        <f>'[1]7.sz. melléklet'!G66</f>
        <v>48029</v>
      </c>
      <c r="G12" s="35"/>
      <c r="H12" s="8"/>
    </row>
    <row r="13" spans="1:8" s="1" customFormat="1" ht="15" customHeight="1" x14ac:dyDescent="0.25">
      <c r="A13" s="32"/>
      <c r="B13" s="33" t="s">
        <v>23</v>
      </c>
      <c r="C13" s="34">
        <f>'[1]7.sz. melléklet'!D67</f>
        <v>29150</v>
      </c>
      <c r="D13" s="34">
        <f>'[1]7.sz. melléklet'!E67</f>
        <v>29150</v>
      </c>
      <c r="E13" s="34">
        <f>'[1]7.sz. melléklet'!F67</f>
        <v>29150</v>
      </c>
      <c r="F13" s="34">
        <f>'[1]7.sz. melléklet'!G67</f>
        <v>29150</v>
      </c>
      <c r="G13" s="35"/>
      <c r="H13" s="8"/>
    </row>
    <row r="14" spans="1:8" s="1" customFormat="1" ht="15" customHeight="1" x14ac:dyDescent="0.25">
      <c r="A14" s="36"/>
      <c r="B14" s="37" t="s">
        <v>24</v>
      </c>
      <c r="C14" s="38">
        <f>'[1]7.sz. melléklet'!D71</f>
        <v>300</v>
      </c>
      <c r="D14" s="38">
        <f>'[1]7.sz. melléklet'!E71</f>
        <v>300</v>
      </c>
      <c r="E14" s="38">
        <f>'[1]7.sz. melléklet'!F71</f>
        <v>300</v>
      </c>
      <c r="F14" s="38">
        <f>'[1]7.sz. melléklet'!G71</f>
        <v>158</v>
      </c>
      <c r="G14" s="35"/>
      <c r="H14" s="8"/>
    </row>
    <row r="15" spans="1:8" s="1" customFormat="1" ht="15" customHeight="1" x14ac:dyDescent="0.25">
      <c r="A15" s="39" t="s">
        <v>25</v>
      </c>
      <c r="B15" s="40" t="s">
        <v>26</v>
      </c>
      <c r="C15" s="41">
        <f>C16+C33</f>
        <v>64486</v>
      </c>
      <c r="D15" s="41">
        <f>D16+D33</f>
        <v>65575</v>
      </c>
      <c r="E15" s="41">
        <f>E16+E33</f>
        <v>79515</v>
      </c>
      <c r="F15" s="41">
        <f>F16+F33</f>
        <v>81951</v>
      </c>
      <c r="G15" s="26">
        <f>F15/C15</f>
        <v>1.2708339794684118</v>
      </c>
      <c r="H15" s="8"/>
    </row>
    <row r="16" spans="1:8" s="1" customFormat="1" ht="15" customHeight="1" x14ac:dyDescent="0.25">
      <c r="A16" s="42"/>
      <c r="B16" s="43" t="s">
        <v>27</v>
      </c>
      <c r="C16" s="44">
        <f>SUM(C17:C31)</f>
        <v>63752</v>
      </c>
      <c r="D16" s="44">
        <f>SUM(D17:D31)</f>
        <v>64221</v>
      </c>
      <c r="E16" s="44">
        <f>SUM(E17:E31)</f>
        <v>77186</v>
      </c>
      <c r="F16" s="44">
        <f>SUM(F17:F32)</f>
        <v>78438</v>
      </c>
      <c r="G16" s="45">
        <f>F16/C16</f>
        <v>1.2303614004266532</v>
      </c>
      <c r="H16" s="8"/>
    </row>
    <row r="17" spans="1:9" s="1" customFormat="1" ht="15" customHeight="1" x14ac:dyDescent="0.25">
      <c r="A17" s="32"/>
      <c r="B17" s="33" t="s">
        <v>28</v>
      </c>
      <c r="C17" s="46">
        <v>16185</v>
      </c>
      <c r="D17" s="46">
        <v>16185</v>
      </c>
      <c r="E17" s="46">
        <v>16185</v>
      </c>
      <c r="F17" s="46">
        <v>16869</v>
      </c>
      <c r="G17" s="35"/>
      <c r="H17" s="8"/>
    </row>
    <row r="18" spans="1:9" s="1" customFormat="1" ht="15" customHeight="1" x14ac:dyDescent="0.25">
      <c r="A18" s="32"/>
      <c r="B18" s="33" t="s">
        <v>29</v>
      </c>
      <c r="C18" s="46">
        <v>3632</v>
      </c>
      <c r="D18" s="46">
        <v>3632</v>
      </c>
      <c r="E18" s="46">
        <v>3632</v>
      </c>
      <c r="F18" s="46">
        <v>3632</v>
      </c>
      <c r="G18" s="35"/>
      <c r="H18" s="8"/>
    </row>
    <row r="19" spans="1:9" s="1" customFormat="1" ht="15" customHeight="1" x14ac:dyDescent="0.25">
      <c r="A19" s="32"/>
      <c r="B19" s="33" t="s">
        <v>30</v>
      </c>
      <c r="C19" s="46">
        <v>24093</v>
      </c>
      <c r="D19" s="46">
        <v>24093</v>
      </c>
      <c r="E19" s="46">
        <v>24093</v>
      </c>
      <c r="F19" s="46">
        <v>24093</v>
      </c>
      <c r="G19" s="35"/>
      <c r="H19" s="47"/>
    </row>
    <row r="20" spans="1:9" s="1" customFormat="1" ht="15" customHeight="1" x14ac:dyDescent="0.25">
      <c r="A20" s="32"/>
      <c r="B20" s="48" t="s">
        <v>31</v>
      </c>
      <c r="C20" s="46">
        <v>135</v>
      </c>
      <c r="D20" s="46">
        <v>135</v>
      </c>
      <c r="E20" s="46">
        <v>135</v>
      </c>
      <c r="F20" s="46">
        <v>135</v>
      </c>
      <c r="G20" s="35"/>
      <c r="H20" s="47"/>
      <c r="I20" s="49"/>
    </row>
    <row r="21" spans="1:9" s="1" customFormat="1" ht="15" customHeight="1" x14ac:dyDescent="0.25">
      <c r="A21" s="32"/>
      <c r="B21" s="48" t="s">
        <v>32</v>
      </c>
      <c r="C21" s="46">
        <v>56</v>
      </c>
      <c r="D21" s="46">
        <v>56</v>
      </c>
      <c r="E21" s="46">
        <v>56</v>
      </c>
      <c r="F21" s="46">
        <v>56</v>
      </c>
      <c r="G21" s="35"/>
      <c r="H21" s="47"/>
      <c r="I21" s="49"/>
    </row>
    <row r="22" spans="1:9" s="1" customFormat="1" ht="24" x14ac:dyDescent="0.25">
      <c r="A22" s="32"/>
      <c r="B22" s="50" t="s">
        <v>33</v>
      </c>
      <c r="C22" s="46">
        <v>11304</v>
      </c>
      <c r="D22" s="46">
        <v>11304</v>
      </c>
      <c r="E22" s="46">
        <v>11304</v>
      </c>
      <c r="F22" s="46">
        <v>11304</v>
      </c>
      <c r="G22" s="35"/>
      <c r="H22" s="8"/>
    </row>
    <row r="23" spans="1:9" s="1" customFormat="1" ht="24" x14ac:dyDescent="0.25">
      <c r="A23" s="32"/>
      <c r="B23" s="50" t="s">
        <v>34</v>
      </c>
      <c r="C23" s="46">
        <v>1520</v>
      </c>
      <c r="D23" s="46">
        <v>1520</v>
      </c>
      <c r="E23" s="46">
        <v>1520</v>
      </c>
      <c r="F23" s="46">
        <v>1520</v>
      </c>
      <c r="G23" s="35"/>
      <c r="H23" s="8"/>
    </row>
    <row r="24" spans="1:9" s="1" customFormat="1" ht="15" customHeight="1" x14ac:dyDescent="0.25">
      <c r="A24" s="32"/>
      <c r="B24" s="50" t="s">
        <v>35</v>
      </c>
      <c r="C24" s="46">
        <v>55</v>
      </c>
      <c r="D24" s="46">
        <v>55</v>
      </c>
      <c r="E24" s="46">
        <v>55</v>
      </c>
      <c r="F24" s="46">
        <v>55</v>
      </c>
      <c r="G24" s="35"/>
      <c r="H24" s="8"/>
    </row>
    <row r="25" spans="1:9" s="1" customFormat="1" ht="15" customHeight="1" x14ac:dyDescent="0.25">
      <c r="A25" s="32"/>
      <c r="B25" s="33" t="s">
        <v>36</v>
      </c>
      <c r="C25" s="46">
        <v>1094</v>
      </c>
      <c r="D25" s="46">
        <v>1094</v>
      </c>
      <c r="E25" s="46">
        <v>1094</v>
      </c>
      <c r="F25" s="46">
        <v>1094</v>
      </c>
      <c r="G25" s="35"/>
      <c r="H25" s="8"/>
    </row>
    <row r="26" spans="1:9" s="1" customFormat="1" ht="15" customHeight="1" x14ac:dyDescent="0.25">
      <c r="A26" s="32"/>
      <c r="B26" s="33" t="s">
        <v>37</v>
      </c>
      <c r="C26" s="46">
        <v>4478</v>
      </c>
      <c r="D26" s="46">
        <v>4478</v>
      </c>
      <c r="E26" s="46">
        <v>4478</v>
      </c>
      <c r="F26" s="46">
        <v>4478</v>
      </c>
      <c r="G26" s="35"/>
      <c r="H26" s="8"/>
    </row>
    <row r="27" spans="1:9" s="1" customFormat="1" ht="15" customHeight="1" x14ac:dyDescent="0.25">
      <c r="A27" s="32"/>
      <c r="B27" s="33" t="s">
        <v>38</v>
      </c>
      <c r="C27" s="51">
        <v>0</v>
      </c>
      <c r="D27" s="51">
        <v>0</v>
      </c>
      <c r="E27" s="51">
        <v>0</v>
      </c>
      <c r="F27" s="51">
        <v>0</v>
      </c>
      <c r="G27" s="35"/>
      <c r="H27" s="8"/>
    </row>
    <row r="28" spans="1:9" s="1" customFormat="1" ht="15" customHeight="1" x14ac:dyDescent="0.25">
      <c r="A28" s="32"/>
      <c r="B28" s="33" t="s">
        <v>39</v>
      </c>
      <c r="C28" s="46">
        <v>1200</v>
      </c>
      <c r="D28" s="46">
        <v>1200</v>
      </c>
      <c r="E28" s="46">
        <v>1200</v>
      </c>
      <c r="F28" s="46">
        <v>1200</v>
      </c>
      <c r="G28" s="35"/>
      <c r="H28" s="8"/>
    </row>
    <row r="29" spans="1:9" s="1" customFormat="1" ht="15" customHeight="1" x14ac:dyDescent="0.25">
      <c r="A29" s="32"/>
      <c r="B29" s="48" t="s">
        <v>40</v>
      </c>
      <c r="C29" s="52">
        <v>0</v>
      </c>
      <c r="D29" s="52">
        <v>313</v>
      </c>
      <c r="E29" s="52">
        <v>483</v>
      </c>
      <c r="F29" s="52">
        <v>624</v>
      </c>
      <c r="G29" s="35"/>
      <c r="H29" s="8"/>
    </row>
    <row r="30" spans="1:9" s="1" customFormat="1" ht="15" customHeight="1" x14ac:dyDescent="0.25">
      <c r="A30" s="32"/>
      <c r="B30" s="48" t="s">
        <v>41</v>
      </c>
      <c r="C30" s="53">
        <v>0</v>
      </c>
      <c r="D30" s="53">
        <v>0</v>
      </c>
      <c r="E30" s="53">
        <v>12795</v>
      </c>
      <c r="F30" s="53">
        <v>12795</v>
      </c>
      <c r="G30" s="54"/>
      <c r="H30" s="8"/>
    </row>
    <row r="31" spans="1:9" s="1" customFormat="1" ht="15" customHeight="1" x14ac:dyDescent="0.25">
      <c r="A31" s="32"/>
      <c r="B31" s="48" t="s">
        <v>42</v>
      </c>
      <c r="C31" s="53">
        <v>0</v>
      </c>
      <c r="D31" s="53">
        <v>156</v>
      </c>
      <c r="E31" s="53">
        <v>156</v>
      </c>
      <c r="F31" s="53">
        <v>156</v>
      </c>
      <c r="G31" s="54"/>
      <c r="H31" s="8"/>
    </row>
    <row r="32" spans="1:9" s="1" customFormat="1" ht="15" customHeight="1" x14ac:dyDescent="0.25">
      <c r="A32" s="32"/>
      <c r="B32" s="48" t="s">
        <v>43</v>
      </c>
      <c r="C32" s="55"/>
      <c r="D32" s="55"/>
      <c r="E32" s="55"/>
      <c r="F32" s="53">
        <v>427</v>
      </c>
      <c r="G32" s="54"/>
      <c r="H32" s="8"/>
    </row>
    <row r="33" spans="1:8" s="1" customFormat="1" ht="15" customHeight="1" x14ac:dyDescent="0.25">
      <c r="A33" s="36"/>
      <c r="B33" s="56" t="s">
        <v>44</v>
      </c>
      <c r="C33" s="57">
        <f>'[1]7.sz. melléklet'!D61</f>
        <v>734</v>
      </c>
      <c r="D33" s="57">
        <f>'[1]7.sz. melléklet'!E61</f>
        <v>1354</v>
      </c>
      <c r="E33" s="57">
        <f>'[1]7.sz. melléklet'!F61</f>
        <v>2329</v>
      </c>
      <c r="F33" s="57">
        <f>'[1]7.sz. melléklet'!G61</f>
        <v>3513</v>
      </c>
      <c r="G33" s="58">
        <f>F33/C33</f>
        <v>4.7861035422343328</v>
      </c>
      <c r="H33" s="8"/>
    </row>
    <row r="34" spans="1:8" s="63" customFormat="1" ht="15" customHeight="1" x14ac:dyDescent="0.25">
      <c r="A34" s="59" t="s">
        <v>45</v>
      </c>
      <c r="B34" s="60" t="s">
        <v>46</v>
      </c>
      <c r="C34" s="61">
        <f>'[1]7.sz. melléklet'!D85</f>
        <v>0</v>
      </c>
      <c r="D34" s="61">
        <f>'[1]7.sz. melléklet'!E85</f>
        <v>1046</v>
      </c>
      <c r="E34" s="61">
        <f>'[1]7.sz. melléklet'!F85</f>
        <v>1111</v>
      </c>
      <c r="F34" s="61">
        <f>'[1]7.sz. melléklet'!G85</f>
        <v>1100</v>
      </c>
      <c r="G34" s="62"/>
      <c r="H34" s="8"/>
    </row>
    <row r="35" spans="1:8" s="1" customFormat="1" ht="15" customHeight="1" x14ac:dyDescent="0.25">
      <c r="A35" s="76" t="s">
        <v>19</v>
      </c>
      <c r="B35" s="76"/>
      <c r="C35" s="64">
        <f>C10+C11+C15+C34</f>
        <v>201669</v>
      </c>
      <c r="D35" s="64">
        <f>D10+D11+D15+D34</f>
        <v>203890</v>
      </c>
      <c r="E35" s="64">
        <f>E10+E11+E15+E34</f>
        <v>229172</v>
      </c>
      <c r="F35" s="64">
        <f>F10+F11+F15+F34</f>
        <v>235058</v>
      </c>
      <c r="G35" s="65">
        <f t="shared" ref="G35:G38" si="0">F35/C35</f>
        <v>1.1655633736469164</v>
      </c>
      <c r="H35" s="8"/>
    </row>
    <row r="36" spans="1:8" s="1" customFormat="1" ht="15" customHeight="1" x14ac:dyDescent="0.25">
      <c r="A36" s="42" t="s">
        <v>47</v>
      </c>
      <c r="B36" s="43" t="s">
        <v>48</v>
      </c>
      <c r="C36" s="44">
        <f>SUM(C37)</f>
        <v>73160</v>
      </c>
      <c r="D36" s="44">
        <f>SUM(D37)</f>
        <v>71224</v>
      </c>
      <c r="E36" s="44">
        <f>SUM(E37)</f>
        <v>218783</v>
      </c>
      <c r="F36" s="44">
        <f>SUM(F37)</f>
        <v>218783</v>
      </c>
      <c r="G36" s="66">
        <f t="shared" si="0"/>
        <v>2.9904729360306179</v>
      </c>
      <c r="H36" s="8"/>
    </row>
    <row r="37" spans="1:8" s="1" customFormat="1" ht="15" customHeight="1" thickBot="1" x14ac:dyDescent="0.3">
      <c r="A37" s="67"/>
      <c r="B37" s="68" t="s">
        <v>49</v>
      </c>
      <c r="C37" s="69">
        <f>'[1]2.sz. melléklet'!C19</f>
        <v>73160</v>
      </c>
      <c r="D37" s="69">
        <f>'[1]2.sz. melléklet'!D19</f>
        <v>71224</v>
      </c>
      <c r="E37" s="69">
        <f>'[1]2.sz. melléklet'!E19</f>
        <v>218783</v>
      </c>
      <c r="F37" s="69">
        <f>'[1]2.sz. melléklet'!F19</f>
        <v>218783</v>
      </c>
      <c r="G37" s="70">
        <f t="shared" si="0"/>
        <v>2.9904729360306179</v>
      </c>
      <c r="H37" s="8"/>
    </row>
    <row r="38" spans="1:8" s="1" customFormat="1" ht="15" customHeight="1" thickTop="1" thickBot="1" x14ac:dyDescent="0.3">
      <c r="A38" s="77" t="s">
        <v>50</v>
      </c>
      <c r="B38" s="78"/>
      <c r="C38" s="71">
        <f>C36+C35</f>
        <v>274829</v>
      </c>
      <c r="D38" s="71">
        <f>D36+D35</f>
        <v>275114</v>
      </c>
      <c r="E38" s="71">
        <f>E36+E35</f>
        <v>447955</v>
      </c>
      <c r="F38" s="71">
        <f>F36+F35</f>
        <v>453841</v>
      </c>
      <c r="G38" s="72">
        <f t="shared" si="0"/>
        <v>1.6513577533666388</v>
      </c>
      <c r="H38" s="8"/>
    </row>
    <row r="39" spans="1:8" ht="13.8" thickTop="1" x14ac:dyDescent="0.25"/>
  </sheetData>
  <sheetProtection selectLockedCells="1" selectUnlockedCells="1"/>
  <mergeCells count="4">
    <mergeCell ref="A4:G4"/>
    <mergeCell ref="A9:G9"/>
    <mergeCell ref="A35:B35"/>
    <mergeCell ref="A38:B38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2017-04-04T06:26:57Z</dcterms:created>
  <dcterms:modified xsi:type="dcterms:W3CDTF">2017-04-06T13:14:25Z</dcterms:modified>
</cp:coreProperties>
</file>