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er.viktoria\Desktop\IJR\R. költségvetés\"/>
    </mc:Choice>
  </mc:AlternateContent>
  <bookViews>
    <workbookView xWindow="0" yWindow="0" windowWidth="28800" windowHeight="11835"/>
  </bookViews>
  <sheets>
    <sheet name="14. 2019-20. bev-kia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8" i="1" l="1"/>
  <c r="E117" i="1"/>
  <c r="C117" i="1"/>
  <c r="E115" i="1"/>
  <c r="D115" i="1"/>
  <c r="C115" i="1"/>
  <c r="E114" i="1"/>
  <c r="D114" i="1"/>
  <c r="D113" i="1" s="1"/>
  <c r="C114" i="1"/>
  <c r="E113" i="1"/>
  <c r="C113" i="1"/>
  <c r="E97" i="1"/>
  <c r="E118" i="1" s="1"/>
  <c r="D97" i="1"/>
  <c r="C97" i="1"/>
  <c r="C118" i="1" s="1"/>
  <c r="E89" i="1"/>
  <c r="D89" i="1"/>
  <c r="D117" i="1" s="1"/>
  <c r="C89" i="1"/>
  <c r="E88" i="1"/>
  <c r="E116" i="1" s="1"/>
  <c r="C88" i="1"/>
  <c r="C116" i="1" s="1"/>
  <c r="E84" i="1"/>
  <c r="D84" i="1"/>
  <c r="C84" i="1"/>
  <c r="E75" i="1"/>
  <c r="D75" i="1"/>
  <c r="D87" i="1" s="1"/>
  <c r="C75" i="1"/>
  <c r="E62" i="1"/>
  <c r="E87" i="1" s="1"/>
  <c r="E105" i="1" s="1"/>
  <c r="D62" i="1"/>
  <c r="C62" i="1"/>
  <c r="C87" i="1" s="1"/>
  <c r="C105" i="1" s="1"/>
  <c r="E52" i="1"/>
  <c r="D52" i="1"/>
  <c r="C52" i="1"/>
  <c r="E47" i="1"/>
  <c r="D47" i="1"/>
  <c r="C47" i="1"/>
  <c r="E43" i="1"/>
  <c r="D43" i="1"/>
  <c r="C43" i="1"/>
  <c r="E37" i="1"/>
  <c r="D37" i="1"/>
  <c r="C37" i="1"/>
  <c r="E32" i="1"/>
  <c r="D32" i="1"/>
  <c r="D31" i="1" s="1"/>
  <c r="C32" i="1"/>
  <c r="E31" i="1"/>
  <c r="C31" i="1"/>
  <c r="E25" i="1"/>
  <c r="D25" i="1"/>
  <c r="C25" i="1"/>
  <c r="E16" i="1"/>
  <c r="D16" i="1"/>
  <c r="C16" i="1"/>
  <c r="E7" i="1"/>
  <c r="D7" i="1"/>
  <c r="D6" i="1" s="1"/>
  <c r="D5" i="1" s="1"/>
  <c r="C7" i="1"/>
  <c r="E6" i="1"/>
  <c r="E5" i="1" s="1"/>
  <c r="E51" i="1" s="1"/>
  <c r="C6" i="1"/>
  <c r="C5" i="1" s="1"/>
  <c r="C51" i="1" s="1"/>
  <c r="C57" i="1" l="1"/>
  <c r="C109" i="1"/>
  <c r="E112" i="1"/>
  <c r="E57" i="1"/>
  <c r="E109" i="1"/>
  <c r="D51" i="1"/>
  <c r="C112" i="1"/>
  <c r="D88" i="1"/>
  <c r="D116" i="1" s="1"/>
  <c r="D112" i="1" s="1"/>
  <c r="D109" i="1" l="1"/>
  <c r="D57" i="1"/>
  <c r="D105" i="1"/>
</calcChain>
</file>

<file path=xl/sharedStrings.xml><?xml version="1.0" encoding="utf-8"?>
<sst xmlns="http://schemas.openxmlformats.org/spreadsheetml/2006/main" count="224" uniqueCount="215">
  <si>
    <t>B E V É T E L E K</t>
  </si>
  <si>
    <t>Kiemelt előirányzat száma</t>
  </si>
  <si>
    <t>Bevételi jogcím</t>
  </si>
  <si>
    <t>2019. évi tényadat</t>
  </si>
  <si>
    <t>2020. évi mód.
előirányzat</t>
  </si>
  <si>
    <t>2020. évi tényadat</t>
  </si>
  <si>
    <t>1.</t>
  </si>
  <si>
    <t xml:space="preserve">I. Önkormányzat működési bevételei </t>
  </si>
  <si>
    <t>2.</t>
  </si>
  <si>
    <t xml:space="preserve">I/1. Önkormányzat közhatalmi bevételei </t>
  </si>
  <si>
    <t>2.1.</t>
  </si>
  <si>
    <t>Helyi adók</t>
  </si>
  <si>
    <t>2.1.1.</t>
  </si>
  <si>
    <t xml:space="preserve"> Ebből:   - Építményadó</t>
  </si>
  <si>
    <t>2.1.2.</t>
  </si>
  <si>
    <t>- Magánszemélyek kommunális adója</t>
  </si>
  <si>
    <t>2.1.3.</t>
  </si>
  <si>
    <t>- Idegenforgalmi adó</t>
  </si>
  <si>
    <t>2.1.4.</t>
  </si>
  <si>
    <t>- Talajterhelési díj</t>
  </si>
  <si>
    <t>2.1.5.</t>
  </si>
  <si>
    <t>- Iparűzési adó</t>
  </si>
  <si>
    <t>2.2.</t>
  </si>
  <si>
    <t>Gépjárműadó</t>
  </si>
  <si>
    <t>2.3.</t>
  </si>
  <si>
    <t>Bírságok, díjak, pótlékok</t>
  </si>
  <si>
    <t>2.4.</t>
  </si>
  <si>
    <t>Egyéb fizetési kötelezettségből származó bevételek</t>
  </si>
  <si>
    <t>3.</t>
  </si>
  <si>
    <t xml:space="preserve">I/2. Intézményi működési bevételek </t>
  </si>
  <si>
    <t>3.1.</t>
  </si>
  <si>
    <t>Áru- és készletértékesítés</t>
  </si>
  <si>
    <t>3.2.</t>
  </si>
  <si>
    <t>Szolgáltatások ellenértéke</t>
  </si>
  <si>
    <t>3.3.</t>
  </si>
  <si>
    <t>Közvetített szolgáltatások értéke</t>
  </si>
  <si>
    <t>3.4.</t>
  </si>
  <si>
    <t>Tulajdonosi bevételek</t>
  </si>
  <si>
    <t>3.5.</t>
  </si>
  <si>
    <t>Ellátási díjak</t>
  </si>
  <si>
    <t>3.6.</t>
  </si>
  <si>
    <t>Általános forgalmi adó bevétel</t>
  </si>
  <si>
    <t>3.7.</t>
  </si>
  <si>
    <t>Működési célú hozam- és kamatbevételek</t>
  </si>
  <si>
    <t>3.8.</t>
  </si>
  <si>
    <t>Egyéb működési célú bevétel</t>
  </si>
  <si>
    <t>4.</t>
  </si>
  <si>
    <t xml:space="preserve">II. Támogatások, kiegészítések </t>
  </si>
  <si>
    <t>4.1.</t>
  </si>
  <si>
    <t>Helyi önkormányzatok működésének általános támogatása</t>
  </si>
  <si>
    <t>4.2.</t>
  </si>
  <si>
    <t>Települési önkormányzatok szociális, gyermekjóléti és gyermekétkeztetési feladatainak támogatása</t>
  </si>
  <si>
    <t>4.3.</t>
  </si>
  <si>
    <t>Települési önkormányzatok kulturális feladatainak támogatása</t>
  </si>
  <si>
    <t>4.4.</t>
  </si>
  <si>
    <t>Működési célú központosított előirányzatok</t>
  </si>
  <si>
    <t>4.5.</t>
  </si>
  <si>
    <t>Helyi önkormányzatok kiegészítő támogatás</t>
  </si>
  <si>
    <t>5.</t>
  </si>
  <si>
    <t>III. Átvett pénzeszközök államháztartáson belülről</t>
  </si>
  <si>
    <t>5.1.</t>
  </si>
  <si>
    <t xml:space="preserve">Működési célú támogatás államháztartáson belülről </t>
  </si>
  <si>
    <t>5.1.1.</t>
  </si>
  <si>
    <t>Társadalombiztosítás pénzügyi alapjából átvett pénzeszköz (OEP)</t>
  </si>
  <si>
    <t>5.1.2.</t>
  </si>
  <si>
    <t>Helyi, nemzetiségi önkormányzattól, többcélú társulástól átvett pénzeszköz</t>
  </si>
  <si>
    <t>5.1.3.</t>
  </si>
  <si>
    <t>EU támogatás</t>
  </si>
  <si>
    <t>5.1.4.</t>
  </si>
  <si>
    <t>Egyéb működési célú támogatásértékű bevétel</t>
  </si>
  <si>
    <t>5.2.</t>
  </si>
  <si>
    <t>Felhalmozási célú támogatás államháztartáson belülről</t>
  </si>
  <si>
    <t>5.2.1.</t>
  </si>
  <si>
    <t>5.2.2.</t>
  </si>
  <si>
    <t>Helyi, nemzetiségi önkormányzattól átvett pénzeszköz</t>
  </si>
  <si>
    <t>5.2.3.</t>
  </si>
  <si>
    <t>Többcélú kistérségi társulástól, jogi személyiségű társulástól átvett pénzeszköz</t>
  </si>
  <si>
    <t>5.2.4.</t>
  </si>
  <si>
    <t>5.2.5.</t>
  </si>
  <si>
    <t>Egyéb felhalmozási célú támogatásértékű bevétel</t>
  </si>
  <si>
    <t xml:space="preserve">6. </t>
  </si>
  <si>
    <t xml:space="preserve">IV. Felhalmozási célú bevételek </t>
  </si>
  <si>
    <t>6.1.</t>
  </si>
  <si>
    <t>Tárgyi eszközök és immateriális javak értékesítése (vagyonhasznosítás)</t>
  </si>
  <si>
    <t>6.2.</t>
  </si>
  <si>
    <t>Önkormányzatot megillető vagyoni értékű jog értékesítése, hasznosítása</t>
  </si>
  <si>
    <t>6.3.</t>
  </si>
  <si>
    <t>Pénzügyi befektetésekből származó bevétel (osztalék, hozam, koncesszió)</t>
  </si>
  <si>
    <t>7.</t>
  </si>
  <si>
    <t>V. Átvett pénzeszközök  államháztartáson kívülről</t>
  </si>
  <si>
    <t>7.1.</t>
  </si>
  <si>
    <t>Működési célú pénzeszköz átvétel államháztartáson kívülről</t>
  </si>
  <si>
    <t>7.2.</t>
  </si>
  <si>
    <t>Felhalmozási célú pénzeszk. átvétel államháztartáson kívülről</t>
  </si>
  <si>
    <t xml:space="preserve">8. </t>
  </si>
  <si>
    <t>VI. Kölcsön (munkavállalónak adott kölcsön) visszatérülése</t>
  </si>
  <si>
    <t>9.</t>
  </si>
  <si>
    <t xml:space="preserve">KÖLTSÉGVETÉSI BEVÉTELEK ÖSSZESEN: </t>
  </si>
  <si>
    <t>10.</t>
  </si>
  <si>
    <t>VII. Finanszírozási bevételek</t>
  </si>
  <si>
    <t>10.1.</t>
  </si>
  <si>
    <t>Hiány belső finanszírozása: költségvetési maradvány igénybevétele</t>
  </si>
  <si>
    <t>10.2.</t>
  </si>
  <si>
    <t>Államháztartáson belüli megelőlegezés</t>
  </si>
  <si>
    <t>10.3.</t>
  </si>
  <si>
    <t>Hiány külső finanszírozása: hosszú lejáratú hitelek, kölcsönök felvétele</t>
  </si>
  <si>
    <t>10.4.</t>
  </si>
  <si>
    <t>Egyéb külső finanszírozási bevételek</t>
  </si>
  <si>
    <t>11.</t>
  </si>
  <si>
    <t xml:space="preserve">BEVÉTELEK ÖSSZESEN: </t>
  </si>
  <si>
    <t>K I A D Á S O K</t>
  </si>
  <si>
    <t>Kiadási jogcímek</t>
  </si>
  <si>
    <t>2020 évi mód.
előirányzat</t>
  </si>
  <si>
    <t>12.</t>
  </si>
  <si>
    <t xml:space="preserve">I. Működési költségvetés kiadásai </t>
  </si>
  <si>
    <t>12.1.</t>
  </si>
  <si>
    <t>Személyi  juttatások</t>
  </si>
  <si>
    <t>12.2.</t>
  </si>
  <si>
    <t>Munkaadókat terhelő járulékok és szociális hozzájárulási adó</t>
  </si>
  <si>
    <t>12.3.</t>
  </si>
  <si>
    <t>Dologi  kiadások</t>
  </si>
  <si>
    <t>12.4.</t>
  </si>
  <si>
    <t>Ellátottak pénzbeli juttatásai</t>
  </si>
  <si>
    <t>12.5</t>
  </si>
  <si>
    <t>Egyéb működési célú kiadások</t>
  </si>
  <si>
    <t>12.5.1.</t>
  </si>
  <si>
    <t xml:space="preserve"> - az 12.5-ből: - Lakosságnak juttatott támogatások</t>
  </si>
  <si>
    <t>12.5.2.</t>
  </si>
  <si>
    <t xml:space="preserve">   - Szociális, rászorultság jellegű ellátások</t>
  </si>
  <si>
    <t>12.5.3.</t>
  </si>
  <si>
    <t xml:space="preserve">   - Működési célú pénzeszköz átadás államháztartáson belülre</t>
  </si>
  <si>
    <t>12.5.4.</t>
  </si>
  <si>
    <t xml:space="preserve">   - Működési célú pénzeszköz átadás államháztartáson kívülre</t>
  </si>
  <si>
    <t>12.5.5.</t>
  </si>
  <si>
    <t xml:space="preserve">   - Garancia és kezességvállalásból származó kifizetés</t>
  </si>
  <si>
    <t>12.5.6.</t>
  </si>
  <si>
    <t xml:space="preserve">   - Kamatkiadások</t>
  </si>
  <si>
    <t>12.5.7.</t>
  </si>
  <si>
    <t xml:space="preserve">   - Pénzforgalom nélküli kiadások</t>
  </si>
  <si>
    <t>13.</t>
  </si>
  <si>
    <t xml:space="preserve">II. Felhalmozási költségvetés kiadásai </t>
  </si>
  <si>
    <t>13.1.</t>
  </si>
  <si>
    <t>Beruházások</t>
  </si>
  <si>
    <t>13.2.</t>
  </si>
  <si>
    <t>Felújítások</t>
  </si>
  <si>
    <t>13.3.</t>
  </si>
  <si>
    <t>Egyéb felhalmozási célú kiadások</t>
  </si>
  <si>
    <t>13.3.1.</t>
  </si>
  <si>
    <t xml:space="preserve"> - a 13.3-ból: - Felhalmozási célú pénzeszköz átadás államháztartáson belülre</t>
  </si>
  <si>
    <t>13.3.2.</t>
  </si>
  <si>
    <t xml:space="preserve">     - Felhalmozási célú pénzeszközátadás államháztartáson kívülre</t>
  </si>
  <si>
    <t>13.3.3.</t>
  </si>
  <si>
    <t xml:space="preserve">       - Pénzügyi befektetések kiadásai</t>
  </si>
  <si>
    <t>13.3.4.</t>
  </si>
  <si>
    <t xml:space="preserve">                      -EU-s forrásból finanszírozott támogatással megvalósuló programok, projektek kiadásai</t>
  </si>
  <si>
    <t>13.3.5.</t>
  </si>
  <si>
    <t xml:space="preserve">                     - EU-s forrásból finansz. Tám. megvalósuló programok, projektek önkorm. hozzájár. kiad.</t>
  </si>
  <si>
    <t>14.</t>
  </si>
  <si>
    <t xml:space="preserve">III. Tartalékok </t>
  </si>
  <si>
    <t>14.1.</t>
  </si>
  <si>
    <t>Általános tartalék</t>
  </si>
  <si>
    <t>14.2.</t>
  </si>
  <si>
    <t>Céltartalék</t>
  </si>
  <si>
    <t>15.</t>
  </si>
  <si>
    <t xml:space="preserve">KÖLTSÉGVETÉSI KIADÁSOK ÖSSZESEN </t>
  </si>
  <si>
    <t>16.</t>
  </si>
  <si>
    <t>IV. Finanszírozási kiadások</t>
  </si>
  <si>
    <t>16.1.</t>
  </si>
  <si>
    <t>Működési célú finanszírozási kiadások</t>
  </si>
  <si>
    <t>16.1.1.</t>
  </si>
  <si>
    <t>Likviditási hitelek törlesztése</t>
  </si>
  <si>
    <t>16.1.2.</t>
  </si>
  <si>
    <t>Rövid lejáratú hitelek törlesztése</t>
  </si>
  <si>
    <t>16.1.3.</t>
  </si>
  <si>
    <t>Hosszú lejáratú hitelek törlesztése</t>
  </si>
  <si>
    <t>16.1.4.</t>
  </si>
  <si>
    <t>Kölcsön törlesztése, adott kölcsön</t>
  </si>
  <si>
    <t>16.1.5.</t>
  </si>
  <si>
    <t>Államháztartáson belüli megelőlegezések visszafizetése</t>
  </si>
  <si>
    <t>16.1.6.</t>
  </si>
  <si>
    <t>Betét elhelyezése</t>
  </si>
  <si>
    <t>16.1.7.</t>
  </si>
  <si>
    <t>Egyéb</t>
  </si>
  <si>
    <t>16.2.</t>
  </si>
  <si>
    <t>Felhalmozási célú  finanszírozási kiadások</t>
  </si>
  <si>
    <t>16.2.1.</t>
  </si>
  <si>
    <t>Hitelek törlesztése</t>
  </si>
  <si>
    <t>16.2.2.</t>
  </si>
  <si>
    <t>16.2.3.</t>
  </si>
  <si>
    <t>16.2.4.</t>
  </si>
  <si>
    <t>16.2.5.</t>
  </si>
  <si>
    <t>Befektetési célú belföldi értékpapírok vásárlása</t>
  </si>
  <si>
    <t>16.2.6.</t>
  </si>
  <si>
    <t>16.2.7.</t>
  </si>
  <si>
    <t>Egyéb hitel, kölcsön kiadásai</t>
  </si>
  <si>
    <t>17.</t>
  </si>
  <si>
    <t xml:space="preserve"> KIADÁSOK ÖSSZESEN: </t>
  </si>
  <si>
    <t>KÖLTSÉGVETÉSI BEVÉTELEK ÉS KIADÁSOK EGYENLEGE</t>
  </si>
  <si>
    <t>18.</t>
  </si>
  <si>
    <t>Költségvetési hiány, többlet ( költségvetési bevételek 9. sor - költségvetési kiadások 15. sor) (+/-)</t>
  </si>
  <si>
    <t>FINANSZÍROZÁSI BEVÉTELEK ÉS KIADÁSOK EGYENLEGE</t>
  </si>
  <si>
    <t>19.</t>
  </si>
  <si>
    <t xml:space="preserve">Finanszírozási célú pénzügyi műveletek egyenlege </t>
  </si>
  <si>
    <t>19.1.</t>
  </si>
  <si>
    <t>Finanszírozási  bevételek</t>
  </si>
  <si>
    <t>19.1.1.</t>
  </si>
  <si>
    <t>23.1.1-ből: Működési célú finanszírozási bevételek</t>
  </si>
  <si>
    <t>19.1.2.</t>
  </si>
  <si>
    <t>Felhalmozási célú finanszírozási bevételek</t>
  </si>
  <si>
    <t>19.2.</t>
  </si>
  <si>
    <t>Finanszírozási kiadások</t>
  </si>
  <si>
    <t>19.2.1.</t>
  </si>
  <si>
    <t>23.1.2-ből: Működési célú finanszírozási kiadások</t>
  </si>
  <si>
    <t>19.2.2.</t>
  </si>
  <si>
    <t>Felhalmozási célú finanszírozási  kiadások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</si>
</sst>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14" x14ac:knownFonts="1">
    <font>
      <sz val="11"/>
      <color theme="1"/>
      <name val="Calibri"/>
      <family val="2"/>
      <charset val="238"/>
      <scheme val="minor"/>
    </font>
    <font>
      <sz val="12"/>
      <name val="Times New Roman CE"/>
      <charset val="238"/>
    </font>
    <font>
      <b/>
      <sz val="12"/>
      <name val="Times New Roman CE"/>
      <family val="1"/>
      <charset val="238"/>
    </font>
    <font>
      <sz val="10"/>
      <name val="Times New Roman CE"/>
      <charset val="238"/>
    </font>
    <font>
      <b/>
      <sz val="10"/>
      <name val="Times New Roman CE"/>
      <family val="1"/>
      <charset val="238"/>
    </font>
    <font>
      <sz val="8"/>
      <name val="Times New Roman CE"/>
      <family val="1"/>
      <charset val="238"/>
    </font>
    <font>
      <sz val="10"/>
      <name val="Times New Roman CE"/>
      <family val="1"/>
      <charset val="238"/>
    </font>
    <font>
      <i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sz val="8"/>
      <color indexed="10"/>
      <name val="Times New Roman CE"/>
      <charset val="238"/>
    </font>
    <font>
      <sz val="9"/>
      <name val="Times New Roman CE"/>
      <family val="1"/>
      <charset val="238"/>
    </font>
    <font>
      <b/>
      <sz val="12"/>
      <color indexed="10"/>
      <name val="Times New Roman CE"/>
      <charset val="238"/>
    </font>
    <font>
      <b/>
      <sz val="12"/>
      <name val="Times New Roman CE"/>
      <charset val="238"/>
    </font>
    <font>
      <b/>
      <i/>
      <sz val="9"/>
      <name val="Times New Roman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65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69">
    <xf numFmtId="0" fontId="0" fillId="0" borderId="0" xfId="0"/>
    <xf numFmtId="164" fontId="2" fillId="0" borderId="0" xfId="1" applyNumberFormat="1" applyFont="1" applyFill="1" applyBorder="1" applyAlignment="1" applyProtection="1">
      <alignment horizontal="center" vertical="center"/>
    </xf>
    <xf numFmtId="0" fontId="3" fillId="0" borderId="0" xfId="2" applyAlignment="1"/>
    <xf numFmtId="0" fontId="3" fillId="0" borderId="0" xfId="2" applyAlignment="1"/>
    <xf numFmtId="0" fontId="1" fillId="0" borderId="0" xfId="1" applyFill="1"/>
    <xf numFmtId="164" fontId="2" fillId="0" borderId="0" xfId="1" applyNumberFormat="1" applyFont="1" applyFill="1" applyBorder="1" applyAlignment="1" applyProtection="1">
      <alignment horizontal="centerContinuous" vertical="center"/>
    </xf>
    <xf numFmtId="0" fontId="4" fillId="2" borderId="1" xfId="1" applyFont="1" applyFill="1" applyBorder="1" applyAlignment="1" applyProtection="1">
      <alignment horizontal="center" vertical="center" textRotation="90" wrapText="1"/>
    </xf>
    <xf numFmtId="0" fontId="2" fillId="2" borderId="2" xfId="1" applyFont="1" applyFill="1" applyBorder="1" applyAlignment="1" applyProtection="1">
      <alignment horizontal="center" vertical="center" wrapText="1"/>
    </xf>
    <xf numFmtId="0" fontId="4" fillId="2" borderId="2" xfId="1" applyFont="1" applyFill="1" applyBorder="1" applyAlignment="1" applyProtection="1">
      <alignment horizontal="center" vertical="center" wrapText="1"/>
    </xf>
    <xf numFmtId="0" fontId="4" fillId="2" borderId="3" xfId="1" applyFont="1" applyFill="1" applyBorder="1" applyAlignment="1" applyProtection="1">
      <alignment horizontal="center" vertical="center" wrapText="1"/>
    </xf>
    <xf numFmtId="0" fontId="4" fillId="2" borderId="4" xfId="1" applyFont="1" applyFill="1" applyBorder="1" applyAlignment="1" applyProtection="1">
      <alignment horizontal="center" vertical="center" wrapText="1"/>
    </xf>
    <xf numFmtId="0" fontId="4" fillId="3" borderId="1" xfId="1" applyFont="1" applyFill="1" applyBorder="1" applyAlignment="1" applyProtection="1">
      <alignment horizontal="center" vertical="center" wrapText="1"/>
    </xf>
    <xf numFmtId="0" fontId="4" fillId="3" borderId="2" xfId="1" applyFont="1" applyFill="1" applyBorder="1" applyAlignment="1" applyProtection="1">
      <alignment horizontal="center" vertical="center" wrapText="1"/>
    </xf>
    <xf numFmtId="0" fontId="4" fillId="3" borderId="3" xfId="1" applyFont="1" applyFill="1" applyBorder="1" applyAlignment="1" applyProtection="1">
      <alignment horizontal="center" vertical="center" wrapText="1"/>
    </xf>
    <xf numFmtId="0" fontId="4" fillId="3" borderId="4" xfId="1" applyFont="1" applyFill="1" applyBorder="1" applyAlignment="1" applyProtection="1">
      <alignment horizontal="center" vertical="center" wrapText="1"/>
    </xf>
    <xf numFmtId="0" fontId="5" fillId="0" borderId="0" xfId="1" applyFont="1" applyFill="1"/>
    <xf numFmtId="0" fontId="4" fillId="2" borderId="5" xfId="1" applyFont="1" applyFill="1" applyBorder="1" applyAlignment="1" applyProtection="1">
      <alignment horizontal="left" vertical="center" wrapText="1" indent="1"/>
    </xf>
    <xf numFmtId="0" fontId="4" fillId="2" borderId="6" xfId="1" applyFont="1" applyFill="1" applyBorder="1" applyAlignment="1" applyProtection="1">
      <alignment horizontal="left" vertical="center" wrapText="1" indent="1"/>
    </xf>
    <xf numFmtId="164" fontId="4" fillId="2" borderId="6" xfId="1" applyNumberFormat="1" applyFont="1" applyFill="1" applyBorder="1" applyAlignment="1" applyProtection="1">
      <alignment horizontal="right" vertical="center" wrapText="1"/>
    </xf>
    <xf numFmtId="164" fontId="4" fillId="2" borderId="7" xfId="1" applyNumberFormat="1" applyFont="1" applyFill="1" applyBorder="1" applyAlignment="1" applyProtection="1">
      <alignment horizontal="right" vertical="center" wrapText="1"/>
    </xf>
    <xf numFmtId="164" fontId="4" fillId="2" borderId="8" xfId="1" applyNumberFormat="1" applyFont="1" applyFill="1" applyBorder="1" applyAlignment="1" applyProtection="1">
      <alignment horizontal="right" vertical="center" wrapText="1"/>
    </xf>
    <xf numFmtId="0" fontId="6" fillId="0" borderId="0" xfId="1" applyFont="1" applyFill="1"/>
    <xf numFmtId="0" fontId="4" fillId="2" borderId="1" xfId="1" applyFont="1" applyFill="1" applyBorder="1" applyAlignment="1" applyProtection="1">
      <alignment horizontal="left" vertical="center" wrapText="1" indent="1"/>
    </xf>
    <xf numFmtId="0" fontId="4" fillId="2" borderId="2" xfId="1" applyFont="1" applyFill="1" applyBorder="1" applyAlignment="1" applyProtection="1">
      <alignment horizontal="left" vertical="center" wrapText="1" indent="1"/>
    </xf>
    <xf numFmtId="164" fontId="4" fillId="2" borderId="2" xfId="1" applyNumberFormat="1" applyFont="1" applyFill="1" applyBorder="1" applyAlignment="1" applyProtection="1">
      <alignment horizontal="right" vertical="center" wrapText="1"/>
      <protection locked="0"/>
    </xf>
    <xf numFmtId="164" fontId="4" fillId="2" borderId="3" xfId="1" applyNumberFormat="1" applyFont="1" applyFill="1" applyBorder="1" applyAlignment="1" applyProtection="1">
      <alignment horizontal="right" vertical="center" wrapText="1"/>
      <protection locked="0"/>
    </xf>
    <xf numFmtId="164" fontId="4" fillId="2" borderId="4" xfId="1" applyNumberFormat="1" applyFont="1" applyFill="1" applyBorder="1" applyAlignment="1" applyProtection="1">
      <alignment horizontal="right" vertical="center" wrapText="1"/>
      <protection locked="0"/>
    </xf>
    <xf numFmtId="49" fontId="6" fillId="0" borderId="9" xfId="1" applyNumberFormat="1" applyFont="1" applyFill="1" applyBorder="1" applyAlignment="1" applyProtection="1">
      <alignment vertical="center" wrapText="1"/>
    </xf>
    <xf numFmtId="0" fontId="6" fillId="0" borderId="10" xfId="1" applyFont="1" applyFill="1" applyBorder="1" applyAlignment="1" applyProtection="1">
      <alignment horizontal="left" vertical="center" wrapText="1" indent="1"/>
    </xf>
    <xf numFmtId="164" fontId="6" fillId="0" borderId="11" xfId="1" applyNumberFormat="1" applyFont="1" applyBorder="1" applyAlignment="1" applyProtection="1">
      <alignment horizontal="right" vertical="center" wrapText="1"/>
      <protection locked="0"/>
    </xf>
    <xf numFmtId="164" fontId="6" fillId="0" borderId="12" xfId="1" applyNumberFormat="1" applyFont="1" applyFill="1" applyBorder="1" applyAlignment="1" applyProtection="1">
      <alignment horizontal="right" vertical="center" wrapText="1"/>
      <protection locked="0"/>
    </xf>
    <xf numFmtId="164" fontId="6" fillId="0" borderId="11" xfId="1" applyNumberFormat="1" applyFont="1" applyFill="1" applyBorder="1" applyAlignment="1" applyProtection="1">
      <alignment horizontal="right" vertical="center" wrapText="1"/>
      <protection locked="0"/>
    </xf>
    <xf numFmtId="0" fontId="6" fillId="0" borderId="10" xfId="1" quotePrefix="1" applyFont="1" applyFill="1" applyBorder="1" applyAlignment="1" applyProtection="1">
      <alignment horizontal="left" vertical="center" wrapText="1" indent="6"/>
    </xf>
    <xf numFmtId="164" fontId="4" fillId="2" borderId="2" xfId="1" applyNumberFormat="1" applyFont="1" applyFill="1" applyBorder="1" applyAlignment="1" applyProtection="1">
      <alignment horizontal="right" vertical="center" wrapText="1"/>
    </xf>
    <xf numFmtId="164" fontId="4" fillId="2" borderId="3" xfId="1" applyNumberFormat="1" applyFont="1" applyFill="1" applyBorder="1" applyAlignment="1" applyProtection="1">
      <alignment horizontal="right" vertical="center" wrapText="1"/>
    </xf>
    <xf numFmtId="164" fontId="4" fillId="2" borderId="4" xfId="1" applyNumberFormat="1" applyFont="1" applyFill="1" applyBorder="1" applyAlignment="1" applyProtection="1">
      <alignment horizontal="right" vertical="center" wrapText="1"/>
    </xf>
    <xf numFmtId="49" fontId="6" fillId="0" borderId="13" xfId="1" applyNumberFormat="1" applyFont="1" applyFill="1" applyBorder="1" applyAlignment="1" applyProtection="1">
      <alignment vertical="center" wrapText="1"/>
    </xf>
    <xf numFmtId="0" fontId="6" fillId="0" borderId="14" xfId="1" applyFont="1" applyFill="1" applyBorder="1" applyAlignment="1" applyProtection="1">
      <alignment horizontal="left" vertical="center" wrapText="1" indent="1"/>
    </xf>
    <xf numFmtId="164" fontId="6" fillId="0" borderId="8" xfId="1" applyNumberFormat="1" applyFont="1" applyBorder="1" applyAlignment="1" applyProtection="1">
      <alignment horizontal="right" vertical="center" wrapText="1"/>
      <protection locked="0"/>
    </xf>
    <xf numFmtId="164" fontId="6" fillId="0" borderId="7" xfId="1" applyNumberFormat="1" applyFont="1" applyFill="1" applyBorder="1" applyAlignment="1" applyProtection="1">
      <alignment horizontal="right" vertical="center" wrapText="1"/>
      <protection locked="0"/>
    </xf>
    <xf numFmtId="164" fontId="6" fillId="0" borderId="8" xfId="1" applyNumberFormat="1" applyFont="1" applyFill="1" applyBorder="1" applyAlignment="1" applyProtection="1">
      <alignment horizontal="right" vertical="center" wrapText="1"/>
      <protection locked="0"/>
    </xf>
    <xf numFmtId="164" fontId="6" fillId="0" borderId="15" xfId="1" applyNumberFormat="1" applyFont="1" applyBorder="1" applyAlignment="1" applyProtection="1">
      <alignment horizontal="right" vertical="center" wrapText="1"/>
      <protection locked="0"/>
    </xf>
    <xf numFmtId="164" fontId="6" fillId="0" borderId="16" xfId="1" applyNumberFormat="1" applyFont="1" applyFill="1" applyBorder="1" applyAlignment="1" applyProtection="1">
      <alignment horizontal="right" vertical="center" wrapText="1"/>
      <protection locked="0"/>
    </xf>
    <xf numFmtId="164" fontId="6" fillId="0" borderId="15" xfId="1" applyNumberFormat="1" applyFont="1" applyFill="1" applyBorder="1" applyAlignment="1" applyProtection="1">
      <alignment horizontal="right" vertical="center" wrapText="1"/>
      <protection locked="0"/>
    </xf>
    <xf numFmtId="49" fontId="6" fillId="0" borderId="17" xfId="1" applyNumberFormat="1" applyFont="1" applyFill="1" applyBorder="1" applyAlignment="1" applyProtection="1">
      <alignment vertical="center" wrapText="1"/>
    </xf>
    <xf numFmtId="49" fontId="6" fillId="0" borderId="18" xfId="1" applyNumberFormat="1" applyFont="1" applyFill="1" applyBorder="1" applyAlignment="1" applyProtection="1">
      <alignment vertical="center" wrapText="1"/>
    </xf>
    <xf numFmtId="0" fontId="6" fillId="0" borderId="19" xfId="1" applyFont="1" applyFill="1" applyBorder="1" applyAlignment="1" applyProtection="1">
      <alignment horizontal="left" vertical="center" wrapText="1" indent="1"/>
    </xf>
    <xf numFmtId="49" fontId="6" fillId="0" borderId="20" xfId="1" applyNumberFormat="1" applyFont="1" applyFill="1" applyBorder="1" applyAlignment="1" applyProtection="1">
      <alignment vertical="center" wrapText="1"/>
    </xf>
    <xf numFmtId="0" fontId="6" fillId="0" borderId="21" xfId="1" applyFont="1" applyFill="1" applyBorder="1" applyAlignment="1" applyProtection="1">
      <alignment horizontal="left" vertical="center" wrapText="1" indent="1"/>
    </xf>
    <xf numFmtId="164" fontId="6" fillId="0" borderId="22" xfId="1" applyNumberFormat="1" applyFont="1" applyBorder="1" applyAlignment="1" applyProtection="1">
      <alignment horizontal="right" vertical="center" wrapText="1"/>
      <protection locked="0"/>
    </xf>
    <xf numFmtId="164" fontId="6" fillId="0" borderId="23" xfId="1" applyNumberFormat="1" applyFont="1" applyFill="1" applyBorder="1" applyAlignment="1" applyProtection="1">
      <alignment horizontal="right" vertical="center" wrapText="1"/>
      <protection locked="0"/>
    </xf>
    <xf numFmtId="164" fontId="6" fillId="0" borderId="22" xfId="1" applyNumberFormat="1" applyFont="1" applyFill="1" applyBorder="1" applyAlignment="1" applyProtection="1">
      <alignment horizontal="right" vertical="center" wrapText="1"/>
      <protection locked="0"/>
    </xf>
    <xf numFmtId="49" fontId="6" fillId="0" borderId="24" xfId="1" applyNumberFormat="1" applyFont="1" applyFill="1" applyBorder="1" applyAlignment="1" applyProtection="1">
      <alignment vertical="center" wrapText="1"/>
    </xf>
    <xf numFmtId="49" fontId="7" fillId="0" borderId="20" xfId="1" applyNumberFormat="1" applyFont="1" applyFill="1" applyBorder="1" applyAlignment="1" applyProtection="1">
      <alignment vertical="center" wrapText="1"/>
    </xf>
    <xf numFmtId="0" fontId="7" fillId="0" borderId="21" xfId="1" applyFont="1" applyFill="1" applyBorder="1" applyAlignment="1" applyProtection="1">
      <alignment horizontal="left" vertical="center" wrapText="1" indent="1"/>
    </xf>
    <xf numFmtId="164" fontId="7" fillId="0" borderId="21" xfId="1" applyNumberFormat="1" applyFont="1" applyBorder="1" applyAlignment="1">
      <alignment horizontal="right" vertical="center" wrapText="1"/>
    </xf>
    <xf numFmtId="0" fontId="6" fillId="0" borderId="10" xfId="1" applyFont="1" applyFill="1" applyBorder="1" applyAlignment="1" applyProtection="1">
      <alignment horizontal="left" vertical="center" wrapText="1" indent="2"/>
    </xf>
    <xf numFmtId="164" fontId="6" fillId="0" borderId="10" xfId="1" applyNumberFormat="1" applyFont="1" applyBorder="1" applyAlignment="1" applyProtection="1">
      <alignment horizontal="right" vertical="center" wrapText="1"/>
      <protection locked="0"/>
    </xf>
    <xf numFmtId="49" fontId="7" fillId="0" borderId="9" xfId="1" applyNumberFormat="1" applyFont="1" applyFill="1" applyBorder="1" applyAlignment="1" applyProtection="1">
      <alignment vertical="center" wrapText="1"/>
    </xf>
    <xf numFmtId="164" fontId="7" fillId="0" borderId="10" xfId="1" applyNumberFormat="1" applyFont="1" applyBorder="1" applyAlignment="1">
      <alignment horizontal="right" vertical="center" wrapText="1"/>
    </xf>
    <xf numFmtId="164" fontId="6" fillId="0" borderId="0" xfId="1" applyNumberFormat="1" applyFont="1" applyFill="1"/>
    <xf numFmtId="0" fontId="6" fillId="0" borderId="25" xfId="1" applyFont="1" applyFill="1" applyBorder="1" applyAlignment="1" applyProtection="1">
      <alignment horizontal="left" vertical="center" wrapText="1" indent="2"/>
    </xf>
    <xf numFmtId="164" fontId="6" fillId="0" borderId="25" xfId="1" applyNumberFormat="1" applyFont="1" applyBorder="1" applyAlignment="1" applyProtection="1">
      <alignment horizontal="right" vertical="center" wrapText="1"/>
      <protection locked="0"/>
    </xf>
    <xf numFmtId="164" fontId="6" fillId="0" borderId="26" xfId="1" applyNumberFormat="1" applyFont="1" applyFill="1" applyBorder="1" applyAlignment="1" applyProtection="1">
      <alignment horizontal="right" vertical="center" wrapText="1"/>
      <protection locked="0"/>
    </xf>
    <xf numFmtId="164" fontId="6" fillId="0" borderId="27" xfId="1" applyNumberFormat="1" applyFont="1" applyFill="1" applyBorder="1" applyAlignment="1" applyProtection="1">
      <alignment horizontal="right" vertical="center" wrapText="1"/>
      <protection locked="0"/>
    </xf>
    <xf numFmtId="164" fontId="6" fillId="0" borderId="21" xfId="1" applyNumberFormat="1" applyFont="1" applyBorder="1" applyAlignment="1" applyProtection="1">
      <alignment horizontal="right" vertical="center" wrapText="1"/>
      <protection locked="0"/>
    </xf>
    <xf numFmtId="164" fontId="6" fillId="0" borderId="28" xfId="1" applyNumberFormat="1" applyFont="1" applyBorder="1" applyAlignment="1" applyProtection="1">
      <alignment horizontal="right" vertical="center" wrapText="1"/>
      <protection locked="0"/>
    </xf>
    <xf numFmtId="0" fontId="6" fillId="0" borderId="0" xfId="1" applyFont="1" applyFill="1" applyAlignment="1" applyProtection="1">
      <alignment horizontal="left" indent="1"/>
    </xf>
    <xf numFmtId="0" fontId="8" fillId="2" borderId="1" xfId="1" applyFont="1" applyFill="1" applyBorder="1" applyAlignment="1" applyProtection="1">
      <alignment horizontal="left" vertical="center" wrapText="1" indent="1"/>
    </xf>
    <xf numFmtId="0" fontId="8" fillId="2" borderId="2" xfId="1" applyFont="1" applyFill="1" applyBorder="1" applyAlignment="1" applyProtection="1">
      <alignment horizontal="left" vertical="center" wrapText="1" indent="1"/>
    </xf>
    <xf numFmtId="164" fontId="8" fillId="2" borderId="2" xfId="1" applyNumberFormat="1" applyFont="1" applyFill="1" applyBorder="1" applyAlignment="1" applyProtection="1">
      <alignment horizontal="right" vertical="center" wrapText="1"/>
    </xf>
    <xf numFmtId="164" fontId="8" fillId="2" borderId="3" xfId="1" applyNumberFormat="1" applyFont="1" applyFill="1" applyBorder="1" applyAlignment="1" applyProtection="1">
      <alignment horizontal="right" vertical="center" wrapText="1"/>
    </xf>
    <xf numFmtId="164" fontId="8" fillId="2" borderId="4" xfId="1" applyNumberFormat="1" applyFont="1" applyFill="1" applyBorder="1" applyAlignment="1" applyProtection="1">
      <alignment horizontal="right" vertical="center" wrapText="1"/>
    </xf>
    <xf numFmtId="49" fontId="4" fillId="2" borderId="1" xfId="1" applyNumberFormat="1" applyFont="1" applyFill="1" applyBorder="1" applyAlignment="1" applyProtection="1">
      <alignment horizontal="left" vertical="center" wrapText="1" indent="1"/>
    </xf>
    <xf numFmtId="164" fontId="6" fillId="0" borderId="14" xfId="1" applyNumberFormat="1" applyFont="1" applyBorder="1" applyAlignment="1" applyProtection="1">
      <alignment horizontal="right" vertical="center" wrapText="1"/>
      <protection locked="0"/>
    </xf>
    <xf numFmtId="164" fontId="6" fillId="0" borderId="29" xfId="1" applyNumberFormat="1" applyFont="1" applyFill="1" applyBorder="1" applyAlignment="1" applyProtection="1">
      <alignment horizontal="right" vertical="center" wrapText="1"/>
      <protection locked="0"/>
    </xf>
    <xf numFmtId="164" fontId="6" fillId="0" borderId="30" xfId="1" applyNumberFormat="1" applyFont="1" applyFill="1" applyBorder="1" applyAlignment="1" applyProtection="1">
      <alignment horizontal="right" vertical="center" wrapText="1"/>
      <protection locked="0"/>
    </xf>
    <xf numFmtId="0" fontId="6" fillId="0" borderId="28" xfId="1" applyFont="1" applyFill="1" applyBorder="1" applyAlignment="1" applyProtection="1">
      <alignment horizontal="left" vertical="center" wrapText="1" indent="1"/>
    </xf>
    <xf numFmtId="164" fontId="6" fillId="0" borderId="19" xfId="1" applyNumberFormat="1" applyFont="1" applyBorder="1" applyAlignment="1" applyProtection="1">
      <alignment horizontal="right" vertical="center" wrapText="1"/>
      <protection locked="0"/>
    </xf>
    <xf numFmtId="164" fontId="6" fillId="0" borderId="31" xfId="1" applyNumberFormat="1" applyFont="1" applyFill="1" applyBorder="1" applyAlignment="1" applyProtection="1">
      <alignment horizontal="right" vertical="center" wrapText="1"/>
      <protection locked="0"/>
    </xf>
    <xf numFmtId="164" fontId="6" fillId="0" borderId="32" xfId="1" applyNumberFormat="1" applyFont="1" applyFill="1" applyBorder="1" applyAlignment="1" applyProtection="1">
      <alignment horizontal="right" vertical="center" wrapText="1"/>
      <protection locked="0"/>
    </xf>
    <xf numFmtId="0" fontId="9" fillId="0" borderId="33" xfId="1" applyFont="1" applyFill="1" applyBorder="1" applyAlignment="1" applyProtection="1">
      <alignment horizontal="left" vertical="center" wrapText="1"/>
    </xf>
    <xf numFmtId="0" fontId="9" fillId="0" borderId="0" xfId="1" applyFont="1" applyFill="1" applyBorder="1" applyAlignment="1" applyProtection="1">
      <alignment horizontal="left" vertical="center" wrapText="1"/>
    </xf>
    <xf numFmtId="164" fontId="2" fillId="0" borderId="0" xfId="1" applyNumberFormat="1" applyFont="1" applyFill="1" applyBorder="1" applyAlignment="1" applyProtection="1">
      <alignment horizontal="center" vertical="center"/>
    </xf>
    <xf numFmtId="0" fontId="4" fillId="0" borderId="1" xfId="1" applyFont="1" applyFill="1" applyBorder="1" applyAlignment="1" applyProtection="1">
      <alignment horizontal="center" vertical="center" wrapText="1"/>
    </xf>
    <xf numFmtId="0" fontId="4" fillId="0" borderId="2" xfId="1" applyFont="1" applyFill="1" applyBorder="1" applyAlignment="1" applyProtection="1">
      <alignment horizontal="center" vertical="center" wrapText="1"/>
    </xf>
    <xf numFmtId="0" fontId="4" fillId="0" borderId="3" xfId="1" applyFont="1" applyFill="1" applyBorder="1" applyAlignment="1" applyProtection="1">
      <alignment horizontal="center" vertical="center" wrapText="1"/>
    </xf>
    <xf numFmtId="0" fontId="4" fillId="0" borderId="4" xfId="1" applyFont="1" applyFill="1" applyBorder="1" applyAlignment="1" applyProtection="1">
      <alignment horizontal="center" vertical="center" wrapText="1"/>
    </xf>
    <xf numFmtId="0" fontId="4" fillId="2" borderId="6" xfId="1" applyFont="1" applyFill="1" applyBorder="1" applyAlignment="1" applyProtection="1">
      <alignment vertical="center" wrapText="1"/>
    </xf>
    <xf numFmtId="164" fontId="4" fillId="2" borderId="6" xfId="1" applyNumberFormat="1" applyFont="1" applyFill="1" applyBorder="1" applyAlignment="1" applyProtection="1">
      <alignment vertical="center" wrapText="1"/>
    </xf>
    <xf numFmtId="164" fontId="4" fillId="2" borderId="7" xfId="1" applyNumberFormat="1" applyFont="1" applyFill="1" applyBorder="1" applyAlignment="1" applyProtection="1">
      <alignment vertical="center" wrapText="1"/>
    </xf>
    <xf numFmtId="164" fontId="4" fillId="2" borderId="8" xfId="1" applyNumberFormat="1" applyFont="1" applyFill="1" applyBorder="1" applyAlignment="1" applyProtection="1">
      <alignment vertical="center" wrapText="1"/>
    </xf>
    <xf numFmtId="164" fontId="6" fillId="0" borderId="14" xfId="1" applyNumberFormat="1" applyFont="1" applyFill="1" applyBorder="1" applyAlignment="1" applyProtection="1">
      <alignment vertical="center" wrapText="1"/>
      <protection locked="0"/>
    </xf>
    <xf numFmtId="164" fontId="6" fillId="0" borderId="29" xfId="1" applyNumberFormat="1" applyFont="1" applyFill="1" applyBorder="1" applyAlignment="1" applyProtection="1">
      <alignment vertical="center" wrapText="1"/>
      <protection locked="0"/>
    </xf>
    <xf numFmtId="164" fontId="6" fillId="0" borderId="30" xfId="1" applyNumberFormat="1" applyFont="1" applyFill="1" applyBorder="1" applyAlignment="1" applyProtection="1">
      <alignment vertical="center" wrapText="1"/>
      <protection locked="0"/>
    </xf>
    <xf numFmtId="164" fontId="6" fillId="0" borderId="10" xfId="1" applyNumberFormat="1" applyFont="1" applyFill="1" applyBorder="1" applyAlignment="1" applyProtection="1">
      <alignment vertical="center" wrapText="1"/>
      <protection locked="0"/>
    </xf>
    <xf numFmtId="164" fontId="6" fillId="0" borderId="12" xfId="1" applyNumberFormat="1" applyFont="1" applyFill="1" applyBorder="1" applyAlignment="1" applyProtection="1">
      <alignment vertical="center" wrapText="1"/>
      <protection locked="0"/>
    </xf>
    <xf numFmtId="164" fontId="6" fillId="0" borderId="11" xfId="1" applyNumberFormat="1" applyFont="1" applyFill="1" applyBorder="1" applyAlignment="1" applyProtection="1">
      <alignment vertical="center" wrapText="1"/>
      <protection locked="0"/>
    </xf>
    <xf numFmtId="164" fontId="6" fillId="0" borderId="25" xfId="1" applyNumberFormat="1" applyFont="1" applyFill="1" applyBorder="1" applyAlignment="1" applyProtection="1">
      <alignment vertical="center" wrapText="1"/>
      <protection locked="0"/>
    </xf>
    <xf numFmtId="164" fontId="6" fillId="0" borderId="26" xfId="1" applyNumberFormat="1" applyFont="1" applyFill="1" applyBorder="1" applyAlignment="1" applyProtection="1">
      <alignment vertical="center" wrapText="1"/>
      <protection locked="0"/>
    </xf>
    <xf numFmtId="164" fontId="6" fillId="0" borderId="27" xfId="1" applyNumberFormat="1" applyFont="1" applyFill="1" applyBorder="1" applyAlignment="1" applyProtection="1">
      <alignment vertical="center" wrapText="1"/>
      <protection locked="0"/>
    </xf>
    <xf numFmtId="0" fontId="6" fillId="0" borderId="12" xfId="1" applyFont="1" applyFill="1" applyBorder="1" applyAlignment="1" applyProtection="1">
      <alignment horizontal="left" vertical="center" wrapText="1" indent="1"/>
    </xf>
    <xf numFmtId="0" fontId="6" fillId="0" borderId="0" xfId="1" applyFont="1" applyFill="1" applyBorder="1" applyAlignment="1" applyProtection="1">
      <alignment horizontal="left" vertical="center" wrapText="1" indent="1"/>
    </xf>
    <xf numFmtId="0" fontId="7" fillId="0" borderId="10" xfId="1" applyFont="1" applyFill="1" applyBorder="1" applyAlignment="1" applyProtection="1">
      <alignment horizontal="left" vertical="center" wrapText="1" indent="1"/>
    </xf>
    <xf numFmtId="164" fontId="7" fillId="0" borderId="25" xfId="1" applyNumberFormat="1" applyFont="1" applyFill="1" applyBorder="1" applyAlignment="1" applyProtection="1">
      <alignment vertical="center" wrapText="1"/>
      <protection locked="0"/>
    </xf>
    <xf numFmtId="164" fontId="7" fillId="0" borderId="26" xfId="1" applyNumberFormat="1" applyFont="1" applyFill="1" applyBorder="1" applyAlignment="1" applyProtection="1">
      <alignment vertical="center" wrapText="1"/>
      <protection locked="0"/>
    </xf>
    <xf numFmtId="164" fontId="7" fillId="0" borderId="27" xfId="1" applyNumberFormat="1" applyFont="1" applyFill="1" applyBorder="1" applyAlignment="1" applyProtection="1">
      <alignment vertical="center" wrapText="1"/>
      <protection locked="0"/>
    </xf>
    <xf numFmtId="0" fontId="7" fillId="0" borderId="10" xfId="1" applyFont="1" applyFill="1" applyBorder="1" applyAlignment="1" applyProtection="1">
      <alignment horizontal="left" indent="6"/>
    </xf>
    <xf numFmtId="0" fontId="7" fillId="0" borderId="10" xfId="1" applyFont="1" applyFill="1" applyBorder="1" applyAlignment="1" applyProtection="1">
      <alignment horizontal="left" vertical="center" wrapText="1" indent="6"/>
    </xf>
    <xf numFmtId="0" fontId="7" fillId="0" borderId="25" xfId="1" applyFont="1" applyFill="1" applyBorder="1" applyAlignment="1" applyProtection="1">
      <alignment horizontal="left" vertical="center" wrapText="1" indent="6"/>
    </xf>
    <xf numFmtId="0" fontId="7" fillId="0" borderId="34" xfId="1" applyFont="1" applyFill="1" applyBorder="1" applyAlignment="1" applyProtection="1">
      <alignment horizontal="left" vertical="center" wrapText="1" indent="6"/>
    </xf>
    <xf numFmtId="164" fontId="7" fillId="0" borderId="34" xfId="1" applyNumberFormat="1" applyFont="1" applyFill="1" applyBorder="1" applyAlignment="1" applyProtection="1">
      <alignment vertical="center" wrapText="1"/>
      <protection locked="0"/>
    </xf>
    <xf numFmtId="164" fontId="7" fillId="0" borderId="35" xfId="1" applyNumberFormat="1" applyFont="1" applyFill="1" applyBorder="1" applyAlignment="1" applyProtection="1">
      <alignment vertical="center" wrapText="1"/>
      <protection locked="0"/>
    </xf>
    <xf numFmtId="164" fontId="7" fillId="0" borderId="36" xfId="1" applyNumberFormat="1" applyFont="1" applyFill="1" applyBorder="1" applyAlignment="1" applyProtection="1">
      <alignment vertical="center" wrapText="1"/>
      <protection locked="0"/>
    </xf>
    <xf numFmtId="0" fontId="4" fillId="2" borderId="2" xfId="1" applyFont="1" applyFill="1" applyBorder="1" applyAlignment="1" applyProtection="1">
      <alignment vertical="center" wrapText="1"/>
    </xf>
    <xf numFmtId="164" fontId="4" fillId="2" borderId="2" xfId="1" applyNumberFormat="1" applyFont="1" applyFill="1" applyBorder="1" applyAlignment="1" applyProtection="1">
      <alignment vertical="center" wrapText="1"/>
    </xf>
    <xf numFmtId="164" fontId="4" fillId="2" borderId="3" xfId="1" applyNumberFormat="1" applyFont="1" applyFill="1" applyBorder="1" applyAlignment="1" applyProtection="1">
      <alignment vertical="center" wrapText="1"/>
    </xf>
    <xf numFmtId="164" fontId="4" fillId="2" borderId="4" xfId="1" applyNumberFormat="1" applyFont="1" applyFill="1" applyBorder="1" applyAlignment="1" applyProtection="1">
      <alignment vertical="center" wrapText="1"/>
    </xf>
    <xf numFmtId="164" fontId="6" fillId="0" borderId="21" xfId="1" applyNumberFormat="1" applyFont="1" applyFill="1" applyBorder="1" applyAlignment="1" applyProtection="1">
      <alignment vertical="center" wrapText="1"/>
      <protection locked="0"/>
    </xf>
    <xf numFmtId="164" fontId="6" fillId="0" borderId="23" xfId="1" applyNumberFormat="1" applyFont="1" applyFill="1" applyBorder="1" applyAlignment="1" applyProtection="1">
      <alignment vertical="center" wrapText="1"/>
      <protection locked="0"/>
    </xf>
    <xf numFmtId="164" fontId="6" fillId="0" borderId="22" xfId="1" applyNumberFormat="1" applyFont="1" applyFill="1" applyBorder="1" applyAlignment="1" applyProtection="1">
      <alignment vertical="center" wrapText="1"/>
      <protection locked="0"/>
    </xf>
    <xf numFmtId="0" fontId="10" fillId="0" borderId="10" xfId="1" applyFont="1" applyFill="1" applyBorder="1" applyAlignment="1" applyProtection="1">
      <alignment horizontal="left" vertical="center" wrapText="1" indent="1"/>
    </xf>
    <xf numFmtId="0" fontId="10" fillId="0" borderId="10" xfId="1" applyFont="1" applyFill="1" applyBorder="1" applyAlignment="1" applyProtection="1">
      <alignment horizontal="left" wrapText="1" indent="6"/>
    </xf>
    <xf numFmtId="164" fontId="8" fillId="2" borderId="2" xfId="1" applyNumberFormat="1" applyFont="1" applyFill="1" applyBorder="1" applyAlignment="1" applyProtection="1">
      <alignment vertical="center" wrapText="1"/>
    </xf>
    <xf numFmtId="164" fontId="8" fillId="2" borderId="3" xfId="1" applyNumberFormat="1" applyFont="1" applyFill="1" applyBorder="1" applyAlignment="1" applyProtection="1">
      <alignment vertical="center" wrapText="1"/>
    </xf>
    <xf numFmtId="164" fontId="8" fillId="2" borderId="4" xfId="1" applyNumberFormat="1" applyFont="1" applyFill="1" applyBorder="1" applyAlignment="1" applyProtection="1">
      <alignment vertical="center" wrapText="1"/>
    </xf>
    <xf numFmtId="49" fontId="6" fillId="2" borderId="20" xfId="1" applyNumberFormat="1" applyFont="1" applyFill="1" applyBorder="1" applyAlignment="1" applyProtection="1">
      <alignment vertical="center" wrapText="1"/>
    </xf>
    <xf numFmtId="0" fontId="7" fillId="2" borderId="21" xfId="1" applyFont="1" applyFill="1" applyBorder="1" applyAlignment="1" applyProtection="1">
      <alignment horizontal="left" vertical="center" wrapText="1" indent="1"/>
    </xf>
    <xf numFmtId="164" fontId="6" fillId="2" borderId="10" xfId="1" applyNumberFormat="1" applyFont="1" applyFill="1" applyBorder="1" applyAlignment="1" applyProtection="1">
      <alignment vertical="center" wrapText="1"/>
    </xf>
    <xf numFmtId="164" fontId="6" fillId="2" borderId="12" xfId="1" applyNumberFormat="1" applyFont="1" applyFill="1" applyBorder="1" applyAlignment="1" applyProtection="1">
      <alignment vertical="center" wrapText="1"/>
    </xf>
    <xf numFmtId="164" fontId="6" fillId="2" borderId="11" xfId="1" applyNumberFormat="1" applyFont="1" applyFill="1" applyBorder="1" applyAlignment="1" applyProtection="1">
      <alignment vertical="center" wrapText="1"/>
    </xf>
    <xf numFmtId="0" fontId="6" fillId="0" borderId="21" xfId="1" applyFont="1" applyFill="1" applyBorder="1" applyAlignment="1" applyProtection="1">
      <alignment horizontal="left" vertical="center" wrapText="1" indent="2"/>
    </xf>
    <xf numFmtId="164" fontId="7" fillId="4" borderId="10" xfId="1" applyNumberFormat="1" applyFont="1" applyFill="1" applyBorder="1" applyAlignment="1" applyProtection="1">
      <alignment vertical="center" wrapText="1"/>
    </xf>
    <xf numFmtId="164" fontId="7" fillId="2" borderId="12" xfId="1" applyNumberFormat="1" applyFont="1" applyFill="1" applyBorder="1" applyAlignment="1" applyProtection="1">
      <alignment vertical="center" wrapText="1"/>
    </xf>
    <xf numFmtId="164" fontId="7" fillId="2" borderId="11" xfId="1" applyNumberFormat="1" applyFont="1" applyFill="1" applyBorder="1" applyAlignment="1" applyProtection="1">
      <alignment vertical="center" wrapText="1"/>
    </xf>
    <xf numFmtId="164" fontId="6" fillId="0" borderId="28" xfId="1" applyNumberFormat="1" applyFont="1" applyFill="1" applyBorder="1" applyAlignment="1" applyProtection="1">
      <alignment vertical="center" wrapText="1"/>
      <protection locked="0"/>
    </xf>
    <xf numFmtId="164" fontId="6" fillId="0" borderId="16" xfId="1" applyNumberFormat="1" applyFont="1" applyFill="1" applyBorder="1" applyAlignment="1" applyProtection="1">
      <alignment vertical="center" wrapText="1"/>
      <protection locked="0"/>
    </xf>
    <xf numFmtId="164" fontId="6" fillId="0" borderId="15" xfId="1" applyNumberFormat="1" applyFont="1" applyFill="1" applyBorder="1" applyAlignment="1" applyProtection="1">
      <alignment vertical="center" wrapText="1"/>
      <protection locked="0"/>
    </xf>
    <xf numFmtId="164" fontId="6" fillId="5" borderId="34" xfId="1" applyNumberFormat="1" applyFont="1" applyFill="1" applyBorder="1" applyAlignment="1" applyProtection="1">
      <alignment horizontal="right" vertical="center" wrapText="1"/>
      <protection locked="0"/>
    </xf>
    <xf numFmtId="164" fontId="6" fillId="5" borderId="35" xfId="1" applyNumberFormat="1" applyFont="1" applyFill="1" applyBorder="1" applyAlignment="1" applyProtection="1">
      <alignment horizontal="right" vertical="center" wrapText="1"/>
      <protection locked="0"/>
    </xf>
    <xf numFmtId="164" fontId="6" fillId="5" borderId="36" xfId="1" applyNumberFormat="1" applyFont="1" applyFill="1" applyBorder="1" applyAlignment="1" applyProtection="1">
      <alignment horizontal="right" vertical="center" wrapText="1"/>
      <protection locked="0"/>
    </xf>
    <xf numFmtId="0" fontId="11" fillId="0" borderId="0" xfId="1" applyFont="1" applyFill="1"/>
    <xf numFmtId="0" fontId="12" fillId="0" borderId="0" xfId="1" applyFont="1" applyFill="1"/>
    <xf numFmtId="0" fontId="12" fillId="0" borderId="0" xfId="1" applyFont="1" applyFill="1" applyAlignment="1">
      <alignment horizontal="center"/>
    </xf>
    <xf numFmtId="0" fontId="12" fillId="0" borderId="0" xfId="1" applyFont="1" applyFill="1" applyAlignment="1">
      <alignment horizontal="center"/>
    </xf>
    <xf numFmtId="164" fontId="13" fillId="0" borderId="37" xfId="1" applyNumberFormat="1" applyFont="1" applyFill="1" applyBorder="1" applyAlignment="1" applyProtection="1">
      <alignment horizontal="left" vertical="center" indent="1"/>
    </xf>
    <xf numFmtId="164" fontId="4" fillId="2" borderId="38" xfId="1" applyNumberFormat="1" applyFont="1" applyFill="1" applyBorder="1" applyAlignment="1" applyProtection="1">
      <alignment horizontal="right" vertical="center" wrapText="1"/>
    </xf>
    <xf numFmtId="164" fontId="4" fillId="2" borderId="39" xfId="1" applyNumberFormat="1" applyFont="1" applyFill="1" applyBorder="1" applyAlignment="1" applyProtection="1">
      <alignment horizontal="right" vertical="center" wrapText="1"/>
    </xf>
    <xf numFmtId="0" fontId="12" fillId="0" borderId="0" xfId="1" applyFont="1" applyFill="1" applyAlignment="1">
      <alignment horizontal="center" wrapText="1"/>
    </xf>
    <xf numFmtId="0" fontId="12" fillId="0" borderId="0" xfId="1" applyFont="1" applyFill="1" applyAlignment="1">
      <alignment horizontal="center" wrapText="1"/>
    </xf>
    <xf numFmtId="164" fontId="13" fillId="0" borderId="37" xfId="1" applyNumberFormat="1" applyFont="1" applyFill="1" applyBorder="1" applyAlignment="1" applyProtection="1">
      <alignment horizontal="left" vertical="center"/>
    </xf>
    <xf numFmtId="3" fontId="4" fillId="2" borderId="2" xfId="1" applyNumberFormat="1" applyFont="1" applyFill="1" applyBorder="1" applyAlignment="1" applyProtection="1">
      <alignment horizontal="right" vertical="center" wrapText="1"/>
    </xf>
    <xf numFmtId="3" fontId="4" fillId="2" borderId="4" xfId="1" applyNumberFormat="1" applyFont="1" applyFill="1" applyBorder="1" applyAlignment="1" applyProtection="1">
      <alignment horizontal="right" vertical="center" wrapText="1"/>
    </xf>
    <xf numFmtId="3" fontId="6" fillId="0" borderId="14" xfId="1" applyNumberFormat="1" applyFont="1" applyFill="1" applyBorder="1" applyAlignment="1" applyProtection="1">
      <alignment horizontal="right" vertical="center" wrapText="1"/>
    </xf>
    <xf numFmtId="3" fontId="6" fillId="0" borderId="30" xfId="1" applyNumberFormat="1" applyFont="1" applyFill="1" applyBorder="1" applyAlignment="1" applyProtection="1">
      <alignment horizontal="right" vertical="center" wrapText="1"/>
    </xf>
    <xf numFmtId="49" fontId="6" fillId="0" borderId="9" xfId="1" applyNumberFormat="1" applyFont="1" applyFill="1" applyBorder="1" applyAlignment="1" applyProtection="1">
      <alignment vertical="center"/>
    </xf>
    <xf numFmtId="3" fontId="6" fillId="0" borderId="10" xfId="1" applyNumberFormat="1" applyFont="1" applyFill="1" applyBorder="1" applyAlignment="1" applyProtection="1">
      <alignment horizontal="right" vertical="center" wrapText="1"/>
    </xf>
    <xf numFmtId="3" fontId="6" fillId="0" borderId="11" xfId="1" applyNumberFormat="1" applyFont="1" applyFill="1" applyBorder="1" applyAlignment="1" applyProtection="1">
      <alignment horizontal="right" vertical="center" wrapText="1"/>
    </xf>
    <xf numFmtId="49" fontId="6" fillId="0" borderId="17" xfId="1" applyNumberFormat="1" applyFont="1" applyFill="1" applyBorder="1" applyAlignment="1" applyProtection="1">
      <alignment vertical="center"/>
    </xf>
    <xf numFmtId="0" fontId="6" fillId="0" borderId="10" xfId="1" applyFont="1" applyFill="1" applyBorder="1" applyAlignment="1" applyProtection="1">
      <alignment horizontal="left" indent="5"/>
    </xf>
    <xf numFmtId="3" fontId="6" fillId="0" borderId="28" xfId="1" applyNumberFormat="1" applyFont="1" applyFill="1" applyBorder="1" applyAlignment="1" applyProtection="1">
      <alignment horizontal="right" vertical="center" wrapText="1"/>
    </xf>
    <xf numFmtId="3" fontId="6" fillId="0" borderId="15" xfId="1" applyNumberFormat="1" applyFont="1" applyFill="1" applyBorder="1" applyAlignment="1" applyProtection="1">
      <alignment horizontal="right" vertical="center" wrapText="1"/>
    </xf>
    <xf numFmtId="0" fontId="6" fillId="0" borderId="25" xfId="1" applyFont="1" applyFill="1" applyBorder="1" applyAlignment="1" applyProtection="1">
      <alignment horizontal="left" vertical="center" wrapText="1" indent="1"/>
    </xf>
    <xf numFmtId="3" fontId="6" fillId="0" borderId="25" xfId="1" applyNumberFormat="1" applyFont="1" applyFill="1" applyBorder="1" applyAlignment="1" applyProtection="1">
      <alignment horizontal="right" vertical="center" wrapText="1"/>
    </xf>
    <xf numFmtId="3" fontId="6" fillId="0" borderId="27" xfId="1" applyNumberFormat="1" applyFont="1" applyFill="1" applyBorder="1" applyAlignment="1" applyProtection="1">
      <alignment horizontal="right" vertical="center" wrapText="1"/>
    </xf>
    <xf numFmtId="49" fontId="6" fillId="0" borderId="40" xfId="1" applyNumberFormat="1" applyFont="1" applyFill="1" applyBorder="1" applyAlignment="1" applyProtection="1">
      <alignment vertical="center"/>
    </xf>
    <xf numFmtId="0" fontId="6" fillId="0" borderId="34" xfId="1" applyFont="1" applyFill="1" applyBorder="1" applyAlignment="1" applyProtection="1">
      <alignment horizontal="left" indent="5"/>
    </xf>
    <xf numFmtId="3" fontId="6" fillId="0" borderId="34" xfId="1" applyNumberFormat="1" applyFont="1" applyFill="1" applyBorder="1" applyAlignment="1" applyProtection="1">
      <alignment horizontal="right" vertical="center" wrapText="1"/>
    </xf>
    <xf numFmtId="3" fontId="6" fillId="0" borderId="36" xfId="1" applyNumberFormat="1" applyFont="1" applyFill="1" applyBorder="1" applyAlignment="1" applyProtection="1">
      <alignment horizontal="right" vertical="center" wrapText="1"/>
    </xf>
  </cellXfs>
  <cellStyles count="3">
    <cellStyle name="Normál" xfId="0" builtinId="0"/>
    <cellStyle name="Normál 3 2" xfId="2"/>
    <cellStyle name="Normál_KVRENMUNK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"/>
  <sheetViews>
    <sheetView tabSelected="1" workbookViewId="0">
      <selection sqref="A1:XFD1048576"/>
    </sheetView>
  </sheetViews>
  <sheetFormatPr defaultRowHeight="15.75" x14ac:dyDescent="0.25"/>
  <cols>
    <col min="1" max="1" width="6.42578125" style="4" customWidth="1"/>
    <col min="2" max="2" width="56.5703125" style="4" customWidth="1"/>
    <col min="3" max="5" width="11.5703125" style="4" customWidth="1"/>
    <col min="6" max="256" width="9.140625" style="4"/>
    <col min="257" max="257" width="6.42578125" style="4" customWidth="1"/>
    <col min="258" max="258" width="56.5703125" style="4" customWidth="1"/>
    <col min="259" max="261" width="11.5703125" style="4" customWidth="1"/>
    <col min="262" max="512" width="9.140625" style="4"/>
    <col min="513" max="513" width="6.42578125" style="4" customWidth="1"/>
    <col min="514" max="514" width="56.5703125" style="4" customWidth="1"/>
    <col min="515" max="517" width="11.5703125" style="4" customWidth="1"/>
    <col min="518" max="768" width="9.140625" style="4"/>
    <col min="769" max="769" width="6.42578125" style="4" customWidth="1"/>
    <col min="770" max="770" width="56.5703125" style="4" customWidth="1"/>
    <col min="771" max="773" width="11.5703125" style="4" customWidth="1"/>
    <col min="774" max="1024" width="9.140625" style="4"/>
    <col min="1025" max="1025" width="6.42578125" style="4" customWidth="1"/>
    <col min="1026" max="1026" width="56.5703125" style="4" customWidth="1"/>
    <col min="1027" max="1029" width="11.5703125" style="4" customWidth="1"/>
    <col min="1030" max="1280" width="9.140625" style="4"/>
    <col min="1281" max="1281" width="6.42578125" style="4" customWidth="1"/>
    <col min="1282" max="1282" width="56.5703125" style="4" customWidth="1"/>
    <col min="1283" max="1285" width="11.5703125" style="4" customWidth="1"/>
    <col min="1286" max="1536" width="9.140625" style="4"/>
    <col min="1537" max="1537" width="6.42578125" style="4" customWidth="1"/>
    <col min="1538" max="1538" width="56.5703125" style="4" customWidth="1"/>
    <col min="1539" max="1541" width="11.5703125" style="4" customWidth="1"/>
    <col min="1542" max="1792" width="9.140625" style="4"/>
    <col min="1793" max="1793" width="6.42578125" style="4" customWidth="1"/>
    <col min="1794" max="1794" width="56.5703125" style="4" customWidth="1"/>
    <col min="1795" max="1797" width="11.5703125" style="4" customWidth="1"/>
    <col min="1798" max="2048" width="9.140625" style="4"/>
    <col min="2049" max="2049" width="6.42578125" style="4" customWidth="1"/>
    <col min="2050" max="2050" width="56.5703125" style="4" customWidth="1"/>
    <col min="2051" max="2053" width="11.5703125" style="4" customWidth="1"/>
    <col min="2054" max="2304" width="9.140625" style="4"/>
    <col min="2305" max="2305" width="6.42578125" style="4" customWidth="1"/>
    <col min="2306" max="2306" width="56.5703125" style="4" customWidth="1"/>
    <col min="2307" max="2309" width="11.5703125" style="4" customWidth="1"/>
    <col min="2310" max="2560" width="9.140625" style="4"/>
    <col min="2561" max="2561" width="6.42578125" style="4" customWidth="1"/>
    <col min="2562" max="2562" width="56.5703125" style="4" customWidth="1"/>
    <col min="2563" max="2565" width="11.5703125" style="4" customWidth="1"/>
    <col min="2566" max="2816" width="9.140625" style="4"/>
    <col min="2817" max="2817" width="6.42578125" style="4" customWidth="1"/>
    <col min="2818" max="2818" width="56.5703125" style="4" customWidth="1"/>
    <col min="2819" max="2821" width="11.5703125" style="4" customWidth="1"/>
    <col min="2822" max="3072" width="9.140625" style="4"/>
    <col min="3073" max="3073" width="6.42578125" style="4" customWidth="1"/>
    <col min="3074" max="3074" width="56.5703125" style="4" customWidth="1"/>
    <col min="3075" max="3077" width="11.5703125" style="4" customWidth="1"/>
    <col min="3078" max="3328" width="9.140625" style="4"/>
    <col min="3329" max="3329" width="6.42578125" style="4" customWidth="1"/>
    <col min="3330" max="3330" width="56.5703125" style="4" customWidth="1"/>
    <col min="3331" max="3333" width="11.5703125" style="4" customWidth="1"/>
    <col min="3334" max="3584" width="9.140625" style="4"/>
    <col min="3585" max="3585" width="6.42578125" style="4" customWidth="1"/>
    <col min="3586" max="3586" width="56.5703125" style="4" customWidth="1"/>
    <col min="3587" max="3589" width="11.5703125" style="4" customWidth="1"/>
    <col min="3590" max="3840" width="9.140625" style="4"/>
    <col min="3841" max="3841" width="6.42578125" style="4" customWidth="1"/>
    <col min="3842" max="3842" width="56.5703125" style="4" customWidth="1"/>
    <col min="3843" max="3845" width="11.5703125" style="4" customWidth="1"/>
    <col min="3846" max="4096" width="9.140625" style="4"/>
    <col min="4097" max="4097" width="6.42578125" style="4" customWidth="1"/>
    <col min="4098" max="4098" width="56.5703125" style="4" customWidth="1"/>
    <col min="4099" max="4101" width="11.5703125" style="4" customWidth="1"/>
    <col min="4102" max="4352" width="9.140625" style="4"/>
    <col min="4353" max="4353" width="6.42578125" style="4" customWidth="1"/>
    <col min="4354" max="4354" width="56.5703125" style="4" customWidth="1"/>
    <col min="4355" max="4357" width="11.5703125" style="4" customWidth="1"/>
    <col min="4358" max="4608" width="9.140625" style="4"/>
    <col min="4609" max="4609" width="6.42578125" style="4" customWidth="1"/>
    <col min="4610" max="4610" width="56.5703125" style="4" customWidth="1"/>
    <col min="4611" max="4613" width="11.5703125" style="4" customWidth="1"/>
    <col min="4614" max="4864" width="9.140625" style="4"/>
    <col min="4865" max="4865" width="6.42578125" style="4" customWidth="1"/>
    <col min="4866" max="4866" width="56.5703125" style="4" customWidth="1"/>
    <col min="4867" max="4869" width="11.5703125" style="4" customWidth="1"/>
    <col min="4870" max="5120" width="9.140625" style="4"/>
    <col min="5121" max="5121" width="6.42578125" style="4" customWidth="1"/>
    <col min="5122" max="5122" width="56.5703125" style="4" customWidth="1"/>
    <col min="5123" max="5125" width="11.5703125" style="4" customWidth="1"/>
    <col min="5126" max="5376" width="9.140625" style="4"/>
    <col min="5377" max="5377" width="6.42578125" style="4" customWidth="1"/>
    <col min="5378" max="5378" width="56.5703125" style="4" customWidth="1"/>
    <col min="5379" max="5381" width="11.5703125" style="4" customWidth="1"/>
    <col min="5382" max="5632" width="9.140625" style="4"/>
    <col min="5633" max="5633" width="6.42578125" style="4" customWidth="1"/>
    <col min="5634" max="5634" width="56.5703125" style="4" customWidth="1"/>
    <col min="5635" max="5637" width="11.5703125" style="4" customWidth="1"/>
    <col min="5638" max="5888" width="9.140625" style="4"/>
    <col min="5889" max="5889" width="6.42578125" style="4" customWidth="1"/>
    <col min="5890" max="5890" width="56.5703125" style="4" customWidth="1"/>
    <col min="5891" max="5893" width="11.5703125" style="4" customWidth="1"/>
    <col min="5894" max="6144" width="9.140625" style="4"/>
    <col min="6145" max="6145" width="6.42578125" style="4" customWidth="1"/>
    <col min="6146" max="6146" width="56.5703125" style="4" customWidth="1"/>
    <col min="6147" max="6149" width="11.5703125" style="4" customWidth="1"/>
    <col min="6150" max="6400" width="9.140625" style="4"/>
    <col min="6401" max="6401" width="6.42578125" style="4" customWidth="1"/>
    <col min="6402" max="6402" width="56.5703125" style="4" customWidth="1"/>
    <col min="6403" max="6405" width="11.5703125" style="4" customWidth="1"/>
    <col min="6406" max="6656" width="9.140625" style="4"/>
    <col min="6657" max="6657" width="6.42578125" style="4" customWidth="1"/>
    <col min="6658" max="6658" width="56.5703125" style="4" customWidth="1"/>
    <col min="6659" max="6661" width="11.5703125" style="4" customWidth="1"/>
    <col min="6662" max="6912" width="9.140625" style="4"/>
    <col min="6913" max="6913" width="6.42578125" style="4" customWidth="1"/>
    <col min="6914" max="6914" width="56.5703125" style="4" customWidth="1"/>
    <col min="6915" max="6917" width="11.5703125" style="4" customWidth="1"/>
    <col min="6918" max="7168" width="9.140625" style="4"/>
    <col min="7169" max="7169" width="6.42578125" style="4" customWidth="1"/>
    <col min="7170" max="7170" width="56.5703125" style="4" customWidth="1"/>
    <col min="7171" max="7173" width="11.5703125" style="4" customWidth="1"/>
    <col min="7174" max="7424" width="9.140625" style="4"/>
    <col min="7425" max="7425" width="6.42578125" style="4" customWidth="1"/>
    <col min="7426" max="7426" width="56.5703125" style="4" customWidth="1"/>
    <col min="7427" max="7429" width="11.5703125" style="4" customWidth="1"/>
    <col min="7430" max="7680" width="9.140625" style="4"/>
    <col min="7681" max="7681" width="6.42578125" style="4" customWidth="1"/>
    <col min="7682" max="7682" width="56.5703125" style="4" customWidth="1"/>
    <col min="7683" max="7685" width="11.5703125" style="4" customWidth="1"/>
    <col min="7686" max="7936" width="9.140625" style="4"/>
    <col min="7937" max="7937" width="6.42578125" style="4" customWidth="1"/>
    <col min="7938" max="7938" width="56.5703125" style="4" customWidth="1"/>
    <col min="7939" max="7941" width="11.5703125" style="4" customWidth="1"/>
    <col min="7942" max="8192" width="9.140625" style="4"/>
    <col min="8193" max="8193" width="6.42578125" style="4" customWidth="1"/>
    <col min="8194" max="8194" width="56.5703125" style="4" customWidth="1"/>
    <col min="8195" max="8197" width="11.5703125" style="4" customWidth="1"/>
    <col min="8198" max="8448" width="9.140625" style="4"/>
    <col min="8449" max="8449" width="6.42578125" style="4" customWidth="1"/>
    <col min="8450" max="8450" width="56.5703125" style="4" customWidth="1"/>
    <col min="8451" max="8453" width="11.5703125" style="4" customWidth="1"/>
    <col min="8454" max="8704" width="9.140625" style="4"/>
    <col min="8705" max="8705" width="6.42578125" style="4" customWidth="1"/>
    <col min="8706" max="8706" width="56.5703125" style="4" customWidth="1"/>
    <col min="8707" max="8709" width="11.5703125" style="4" customWidth="1"/>
    <col min="8710" max="8960" width="9.140625" style="4"/>
    <col min="8961" max="8961" width="6.42578125" style="4" customWidth="1"/>
    <col min="8962" max="8962" width="56.5703125" style="4" customWidth="1"/>
    <col min="8963" max="8965" width="11.5703125" style="4" customWidth="1"/>
    <col min="8966" max="9216" width="9.140625" style="4"/>
    <col min="9217" max="9217" width="6.42578125" style="4" customWidth="1"/>
    <col min="9218" max="9218" width="56.5703125" style="4" customWidth="1"/>
    <col min="9219" max="9221" width="11.5703125" style="4" customWidth="1"/>
    <col min="9222" max="9472" width="9.140625" style="4"/>
    <col min="9473" max="9473" width="6.42578125" style="4" customWidth="1"/>
    <col min="9474" max="9474" width="56.5703125" style="4" customWidth="1"/>
    <col min="9475" max="9477" width="11.5703125" style="4" customWidth="1"/>
    <col min="9478" max="9728" width="9.140625" style="4"/>
    <col min="9729" max="9729" width="6.42578125" style="4" customWidth="1"/>
    <col min="9730" max="9730" width="56.5703125" style="4" customWidth="1"/>
    <col min="9731" max="9733" width="11.5703125" style="4" customWidth="1"/>
    <col min="9734" max="9984" width="9.140625" style="4"/>
    <col min="9985" max="9985" width="6.42578125" style="4" customWidth="1"/>
    <col min="9986" max="9986" width="56.5703125" style="4" customWidth="1"/>
    <col min="9987" max="9989" width="11.5703125" style="4" customWidth="1"/>
    <col min="9990" max="10240" width="9.140625" style="4"/>
    <col min="10241" max="10241" width="6.42578125" style="4" customWidth="1"/>
    <col min="10242" max="10242" width="56.5703125" style="4" customWidth="1"/>
    <col min="10243" max="10245" width="11.5703125" style="4" customWidth="1"/>
    <col min="10246" max="10496" width="9.140625" style="4"/>
    <col min="10497" max="10497" width="6.42578125" style="4" customWidth="1"/>
    <col min="10498" max="10498" width="56.5703125" style="4" customWidth="1"/>
    <col min="10499" max="10501" width="11.5703125" style="4" customWidth="1"/>
    <col min="10502" max="10752" width="9.140625" style="4"/>
    <col min="10753" max="10753" width="6.42578125" style="4" customWidth="1"/>
    <col min="10754" max="10754" width="56.5703125" style="4" customWidth="1"/>
    <col min="10755" max="10757" width="11.5703125" style="4" customWidth="1"/>
    <col min="10758" max="11008" width="9.140625" style="4"/>
    <col min="11009" max="11009" width="6.42578125" style="4" customWidth="1"/>
    <col min="11010" max="11010" width="56.5703125" style="4" customWidth="1"/>
    <col min="11011" max="11013" width="11.5703125" style="4" customWidth="1"/>
    <col min="11014" max="11264" width="9.140625" style="4"/>
    <col min="11265" max="11265" width="6.42578125" style="4" customWidth="1"/>
    <col min="11266" max="11266" width="56.5703125" style="4" customWidth="1"/>
    <col min="11267" max="11269" width="11.5703125" style="4" customWidth="1"/>
    <col min="11270" max="11520" width="9.140625" style="4"/>
    <col min="11521" max="11521" width="6.42578125" style="4" customWidth="1"/>
    <col min="11522" max="11522" width="56.5703125" style="4" customWidth="1"/>
    <col min="11523" max="11525" width="11.5703125" style="4" customWidth="1"/>
    <col min="11526" max="11776" width="9.140625" style="4"/>
    <col min="11777" max="11777" width="6.42578125" style="4" customWidth="1"/>
    <col min="11778" max="11778" width="56.5703125" style="4" customWidth="1"/>
    <col min="11779" max="11781" width="11.5703125" style="4" customWidth="1"/>
    <col min="11782" max="12032" width="9.140625" style="4"/>
    <col min="12033" max="12033" width="6.42578125" style="4" customWidth="1"/>
    <col min="12034" max="12034" width="56.5703125" style="4" customWidth="1"/>
    <col min="12035" max="12037" width="11.5703125" style="4" customWidth="1"/>
    <col min="12038" max="12288" width="9.140625" style="4"/>
    <col min="12289" max="12289" width="6.42578125" style="4" customWidth="1"/>
    <col min="12290" max="12290" width="56.5703125" style="4" customWidth="1"/>
    <col min="12291" max="12293" width="11.5703125" style="4" customWidth="1"/>
    <col min="12294" max="12544" width="9.140625" style="4"/>
    <col min="12545" max="12545" width="6.42578125" style="4" customWidth="1"/>
    <col min="12546" max="12546" width="56.5703125" style="4" customWidth="1"/>
    <col min="12547" max="12549" width="11.5703125" style="4" customWidth="1"/>
    <col min="12550" max="12800" width="9.140625" style="4"/>
    <col min="12801" max="12801" width="6.42578125" style="4" customWidth="1"/>
    <col min="12802" max="12802" width="56.5703125" style="4" customWidth="1"/>
    <col min="12803" max="12805" width="11.5703125" style="4" customWidth="1"/>
    <col min="12806" max="13056" width="9.140625" style="4"/>
    <col min="13057" max="13057" width="6.42578125" style="4" customWidth="1"/>
    <col min="13058" max="13058" width="56.5703125" style="4" customWidth="1"/>
    <col min="13059" max="13061" width="11.5703125" style="4" customWidth="1"/>
    <col min="13062" max="13312" width="9.140625" style="4"/>
    <col min="13313" max="13313" width="6.42578125" style="4" customWidth="1"/>
    <col min="13314" max="13314" width="56.5703125" style="4" customWidth="1"/>
    <col min="13315" max="13317" width="11.5703125" style="4" customWidth="1"/>
    <col min="13318" max="13568" width="9.140625" style="4"/>
    <col min="13569" max="13569" width="6.42578125" style="4" customWidth="1"/>
    <col min="13570" max="13570" width="56.5703125" style="4" customWidth="1"/>
    <col min="13571" max="13573" width="11.5703125" style="4" customWidth="1"/>
    <col min="13574" max="13824" width="9.140625" style="4"/>
    <col min="13825" max="13825" width="6.42578125" style="4" customWidth="1"/>
    <col min="13826" max="13826" width="56.5703125" style="4" customWidth="1"/>
    <col min="13827" max="13829" width="11.5703125" style="4" customWidth="1"/>
    <col min="13830" max="14080" width="9.140625" style="4"/>
    <col min="14081" max="14081" width="6.42578125" style="4" customWidth="1"/>
    <col min="14082" max="14082" width="56.5703125" style="4" customWidth="1"/>
    <col min="14083" max="14085" width="11.5703125" style="4" customWidth="1"/>
    <col min="14086" max="14336" width="9.140625" style="4"/>
    <col min="14337" max="14337" width="6.42578125" style="4" customWidth="1"/>
    <col min="14338" max="14338" width="56.5703125" style="4" customWidth="1"/>
    <col min="14339" max="14341" width="11.5703125" style="4" customWidth="1"/>
    <col min="14342" max="14592" width="9.140625" style="4"/>
    <col min="14593" max="14593" width="6.42578125" style="4" customWidth="1"/>
    <col min="14594" max="14594" width="56.5703125" style="4" customWidth="1"/>
    <col min="14595" max="14597" width="11.5703125" style="4" customWidth="1"/>
    <col min="14598" max="14848" width="9.140625" style="4"/>
    <col min="14849" max="14849" width="6.42578125" style="4" customWidth="1"/>
    <col min="14850" max="14850" width="56.5703125" style="4" customWidth="1"/>
    <col min="14851" max="14853" width="11.5703125" style="4" customWidth="1"/>
    <col min="14854" max="15104" width="9.140625" style="4"/>
    <col min="15105" max="15105" width="6.42578125" style="4" customWidth="1"/>
    <col min="15106" max="15106" width="56.5703125" style="4" customWidth="1"/>
    <col min="15107" max="15109" width="11.5703125" style="4" customWidth="1"/>
    <col min="15110" max="15360" width="9.140625" style="4"/>
    <col min="15361" max="15361" width="6.42578125" style="4" customWidth="1"/>
    <col min="15362" max="15362" width="56.5703125" style="4" customWidth="1"/>
    <col min="15363" max="15365" width="11.5703125" style="4" customWidth="1"/>
    <col min="15366" max="15616" width="9.140625" style="4"/>
    <col min="15617" max="15617" width="6.42578125" style="4" customWidth="1"/>
    <col min="15618" max="15618" width="56.5703125" style="4" customWidth="1"/>
    <col min="15619" max="15621" width="11.5703125" style="4" customWidth="1"/>
    <col min="15622" max="15872" width="9.140625" style="4"/>
    <col min="15873" max="15873" width="6.42578125" style="4" customWidth="1"/>
    <col min="15874" max="15874" width="56.5703125" style="4" customWidth="1"/>
    <col min="15875" max="15877" width="11.5703125" style="4" customWidth="1"/>
    <col min="15878" max="16128" width="9.140625" style="4"/>
    <col min="16129" max="16129" width="6.42578125" style="4" customWidth="1"/>
    <col min="16130" max="16130" width="56.5703125" style="4" customWidth="1"/>
    <col min="16131" max="16133" width="11.5703125" style="4" customWidth="1"/>
    <col min="16134" max="16384" width="9.140625" style="4"/>
  </cols>
  <sheetData>
    <row r="1" spans="1:5" x14ac:dyDescent="0.25">
      <c r="A1" s="1" t="s">
        <v>0</v>
      </c>
      <c r="B1" s="2"/>
      <c r="C1" s="2"/>
      <c r="D1" s="3"/>
    </row>
    <row r="2" spans="1:5" ht="15.95" customHeight="1" thickBot="1" x14ac:dyDescent="0.3">
      <c r="C2" s="5"/>
      <c r="D2" s="5"/>
      <c r="E2" s="5"/>
    </row>
    <row r="3" spans="1:5" ht="60" customHeight="1" thickBot="1" x14ac:dyDescent="0.3">
      <c r="A3" s="6" t="s">
        <v>1</v>
      </c>
      <c r="B3" s="7" t="s">
        <v>2</v>
      </c>
      <c r="C3" s="8" t="s">
        <v>3</v>
      </c>
      <c r="D3" s="9" t="s">
        <v>4</v>
      </c>
      <c r="E3" s="10" t="s">
        <v>5</v>
      </c>
    </row>
    <row r="4" spans="1:5" s="15" customFormat="1" ht="15.95" customHeight="1" thickBot="1" x14ac:dyDescent="0.25">
      <c r="A4" s="11">
        <v>1</v>
      </c>
      <c r="B4" s="12">
        <v>2</v>
      </c>
      <c r="C4" s="12">
        <v>3</v>
      </c>
      <c r="D4" s="13">
        <v>4</v>
      </c>
      <c r="E4" s="14">
        <v>5</v>
      </c>
    </row>
    <row r="5" spans="1:5" s="21" customFormat="1" ht="15" customHeight="1" thickBot="1" x14ac:dyDescent="0.25">
      <c r="A5" s="16" t="s">
        <v>6</v>
      </c>
      <c r="B5" s="17" t="s">
        <v>7</v>
      </c>
      <c r="C5" s="18">
        <f>+C6+C16</f>
        <v>8980</v>
      </c>
      <c r="D5" s="19">
        <f>+D6+D16</f>
        <v>9312</v>
      </c>
      <c r="E5" s="20">
        <f>+E6+E16</f>
        <v>9086</v>
      </c>
    </row>
    <row r="6" spans="1:5" s="21" customFormat="1" ht="15" customHeight="1" thickBot="1" x14ac:dyDescent="0.25">
      <c r="A6" s="22" t="s">
        <v>8</v>
      </c>
      <c r="B6" s="23" t="s">
        <v>9</v>
      </c>
      <c r="C6" s="24">
        <f>C7+C13+C14+C15</f>
        <v>8805</v>
      </c>
      <c r="D6" s="25">
        <f>D7+D13+D14+D15</f>
        <v>8976</v>
      </c>
      <c r="E6" s="26">
        <f>E7+E13+E14+E15</f>
        <v>8834</v>
      </c>
    </row>
    <row r="7" spans="1:5" s="21" customFormat="1" ht="15" customHeight="1" x14ac:dyDescent="0.2">
      <c r="A7" s="27" t="s">
        <v>10</v>
      </c>
      <c r="B7" s="28" t="s">
        <v>11</v>
      </c>
      <c r="C7" s="29">
        <f>SUM(C8:C12)</f>
        <v>7821</v>
      </c>
      <c r="D7" s="30">
        <f>SUM(D8:D12)</f>
        <v>8873</v>
      </c>
      <c r="E7" s="30">
        <f>SUM(E8:E12)</f>
        <v>8812</v>
      </c>
    </row>
    <row r="8" spans="1:5" s="21" customFormat="1" ht="15" customHeight="1" x14ac:dyDescent="0.2">
      <c r="A8" s="27" t="s">
        <v>12</v>
      </c>
      <c r="B8" s="28" t="s">
        <v>13</v>
      </c>
      <c r="C8" s="29">
        <v>4653</v>
      </c>
      <c r="D8" s="30">
        <v>4636</v>
      </c>
      <c r="E8" s="31">
        <v>4636</v>
      </c>
    </row>
    <row r="9" spans="1:5" s="21" customFormat="1" ht="15" customHeight="1" x14ac:dyDescent="0.2">
      <c r="A9" s="27" t="s">
        <v>14</v>
      </c>
      <c r="B9" s="32" t="s">
        <v>15</v>
      </c>
      <c r="C9" s="29">
        <v>721</v>
      </c>
      <c r="D9" s="30">
        <v>800</v>
      </c>
      <c r="E9" s="31">
        <v>739</v>
      </c>
    </row>
    <row r="10" spans="1:5" s="21" customFormat="1" ht="15" customHeight="1" x14ac:dyDescent="0.2">
      <c r="A10" s="27" t="s">
        <v>16</v>
      </c>
      <c r="B10" s="32" t="s">
        <v>17</v>
      </c>
      <c r="C10" s="29"/>
      <c r="D10" s="30">
        <v>23</v>
      </c>
      <c r="E10" s="31">
        <v>23</v>
      </c>
    </row>
    <row r="11" spans="1:5" s="21" customFormat="1" ht="15" customHeight="1" x14ac:dyDescent="0.2">
      <c r="A11" s="27" t="s">
        <v>18</v>
      </c>
      <c r="B11" s="32" t="s">
        <v>19</v>
      </c>
      <c r="C11" s="29"/>
      <c r="D11" s="30"/>
      <c r="E11" s="31"/>
    </row>
    <row r="12" spans="1:5" s="21" customFormat="1" ht="15" customHeight="1" x14ac:dyDescent="0.2">
      <c r="A12" s="27" t="s">
        <v>20</v>
      </c>
      <c r="B12" s="32" t="s">
        <v>21</v>
      </c>
      <c r="C12" s="29">
        <v>2447</v>
      </c>
      <c r="D12" s="30">
        <v>3414</v>
      </c>
      <c r="E12" s="31">
        <v>3414</v>
      </c>
    </row>
    <row r="13" spans="1:5" s="21" customFormat="1" ht="15" customHeight="1" x14ac:dyDescent="0.2">
      <c r="A13" s="27" t="s">
        <v>22</v>
      </c>
      <c r="B13" s="28" t="s">
        <v>23</v>
      </c>
      <c r="C13" s="29">
        <v>971</v>
      </c>
      <c r="D13" s="30">
        <v>3</v>
      </c>
      <c r="E13" s="31">
        <v>3</v>
      </c>
    </row>
    <row r="14" spans="1:5" s="21" customFormat="1" ht="15" customHeight="1" x14ac:dyDescent="0.2">
      <c r="A14" s="27" t="s">
        <v>24</v>
      </c>
      <c r="B14" s="28" t="s">
        <v>25</v>
      </c>
      <c r="C14" s="29">
        <v>13</v>
      </c>
      <c r="D14" s="30">
        <v>100</v>
      </c>
      <c r="E14" s="31">
        <v>19</v>
      </c>
    </row>
    <row r="15" spans="1:5" s="21" customFormat="1" ht="15" customHeight="1" thickBot="1" x14ac:dyDescent="0.25">
      <c r="A15" s="27" t="s">
        <v>26</v>
      </c>
      <c r="B15" s="28" t="s">
        <v>27</v>
      </c>
      <c r="C15" s="29"/>
      <c r="D15" s="30"/>
      <c r="E15" s="31"/>
    </row>
    <row r="16" spans="1:5" s="21" customFormat="1" ht="15" customHeight="1" thickBot="1" x14ac:dyDescent="0.25">
      <c r="A16" s="22" t="s">
        <v>28</v>
      </c>
      <c r="B16" s="23" t="s">
        <v>29</v>
      </c>
      <c r="C16" s="33">
        <f>SUM(C17:C24)</f>
        <v>175</v>
      </c>
      <c r="D16" s="34">
        <f>SUM(D17:D24)</f>
        <v>336</v>
      </c>
      <c r="E16" s="35">
        <f>SUM(E17:E24)</f>
        <v>252</v>
      </c>
    </row>
    <row r="17" spans="1:5" s="21" customFormat="1" ht="15" customHeight="1" x14ac:dyDescent="0.2">
      <c r="A17" s="36" t="s">
        <v>30</v>
      </c>
      <c r="B17" s="37" t="s">
        <v>31</v>
      </c>
      <c r="C17" s="38"/>
      <c r="D17" s="39"/>
      <c r="E17" s="40"/>
    </row>
    <row r="18" spans="1:5" s="21" customFormat="1" ht="15" customHeight="1" x14ac:dyDescent="0.2">
      <c r="A18" s="27" t="s">
        <v>32</v>
      </c>
      <c r="B18" s="28" t="s">
        <v>33</v>
      </c>
      <c r="C18" s="29">
        <v>165</v>
      </c>
      <c r="D18" s="30">
        <v>219</v>
      </c>
      <c r="E18" s="31">
        <v>219</v>
      </c>
    </row>
    <row r="19" spans="1:5" s="21" customFormat="1" ht="15" customHeight="1" x14ac:dyDescent="0.2">
      <c r="A19" s="27" t="s">
        <v>34</v>
      </c>
      <c r="B19" s="28" t="s">
        <v>35</v>
      </c>
      <c r="C19" s="29"/>
      <c r="D19" s="30">
        <v>50</v>
      </c>
      <c r="E19" s="31">
        <v>2</v>
      </c>
    </row>
    <row r="20" spans="1:5" s="21" customFormat="1" ht="15" customHeight="1" x14ac:dyDescent="0.2">
      <c r="A20" s="27" t="s">
        <v>36</v>
      </c>
      <c r="B20" s="28" t="s">
        <v>37</v>
      </c>
      <c r="C20" s="41">
        <v>6</v>
      </c>
      <c r="D20" s="42">
        <v>60</v>
      </c>
      <c r="E20" s="43">
        <v>29</v>
      </c>
    </row>
    <row r="21" spans="1:5" s="21" customFormat="1" ht="15" customHeight="1" x14ac:dyDescent="0.2">
      <c r="A21" s="44" t="s">
        <v>38</v>
      </c>
      <c r="B21" s="28" t="s">
        <v>39</v>
      </c>
      <c r="C21" s="29"/>
      <c r="D21" s="30"/>
      <c r="E21" s="31"/>
    </row>
    <row r="22" spans="1:5" s="21" customFormat="1" ht="15" customHeight="1" x14ac:dyDescent="0.2">
      <c r="A22" s="27" t="s">
        <v>40</v>
      </c>
      <c r="B22" s="28" t="s">
        <v>41</v>
      </c>
      <c r="C22" s="29"/>
      <c r="D22" s="30"/>
      <c r="E22" s="31"/>
    </row>
    <row r="23" spans="1:5" s="21" customFormat="1" ht="15" customHeight="1" x14ac:dyDescent="0.2">
      <c r="A23" s="27" t="s">
        <v>42</v>
      </c>
      <c r="B23" s="28" t="s">
        <v>43</v>
      </c>
      <c r="C23" s="29"/>
      <c r="D23" s="30">
        <v>5</v>
      </c>
      <c r="E23" s="31"/>
    </row>
    <row r="24" spans="1:5" s="21" customFormat="1" ht="15" customHeight="1" thickBot="1" x14ac:dyDescent="0.25">
      <c r="A24" s="45" t="s">
        <v>44</v>
      </c>
      <c r="B24" s="46" t="s">
        <v>45</v>
      </c>
      <c r="C24" s="41">
        <v>4</v>
      </c>
      <c r="D24" s="42">
        <v>2</v>
      </c>
      <c r="E24" s="43">
        <v>2</v>
      </c>
    </row>
    <row r="25" spans="1:5" s="21" customFormat="1" ht="15" customHeight="1" thickBot="1" x14ac:dyDescent="0.25">
      <c r="A25" s="22" t="s">
        <v>46</v>
      </c>
      <c r="B25" s="23" t="s">
        <v>47</v>
      </c>
      <c r="C25" s="33">
        <f>SUM(C26:C30)</f>
        <v>23526</v>
      </c>
      <c r="D25" s="34">
        <f>SUM(D26:D30)</f>
        <v>25000</v>
      </c>
      <c r="E25" s="35">
        <f>SUM(E26:E30)</f>
        <v>25000</v>
      </c>
    </row>
    <row r="26" spans="1:5" s="21" customFormat="1" ht="15" customHeight="1" x14ac:dyDescent="0.2">
      <c r="A26" s="47" t="s">
        <v>48</v>
      </c>
      <c r="B26" s="48" t="s">
        <v>49</v>
      </c>
      <c r="C26" s="49">
        <v>15749</v>
      </c>
      <c r="D26" s="50">
        <v>16213</v>
      </c>
      <c r="E26" s="51">
        <v>16213</v>
      </c>
    </row>
    <row r="27" spans="1:5" s="21" customFormat="1" ht="23.25" customHeight="1" x14ac:dyDescent="0.2">
      <c r="A27" s="27" t="s">
        <v>50</v>
      </c>
      <c r="B27" s="28" t="s">
        <v>51</v>
      </c>
      <c r="C27" s="49">
        <v>5977</v>
      </c>
      <c r="D27" s="50">
        <v>6451</v>
      </c>
      <c r="E27" s="51">
        <v>6451</v>
      </c>
    </row>
    <row r="28" spans="1:5" s="21" customFormat="1" ht="15" customHeight="1" x14ac:dyDescent="0.2">
      <c r="A28" s="27" t="s">
        <v>52</v>
      </c>
      <c r="B28" s="28" t="s">
        <v>53</v>
      </c>
      <c r="C28" s="49">
        <v>1800</v>
      </c>
      <c r="D28" s="50">
        <v>2000</v>
      </c>
      <c r="E28" s="51">
        <v>2000</v>
      </c>
    </row>
    <row r="29" spans="1:5" s="21" customFormat="1" ht="15" customHeight="1" x14ac:dyDescent="0.2">
      <c r="A29" s="52" t="s">
        <v>54</v>
      </c>
      <c r="B29" s="28" t="s">
        <v>55</v>
      </c>
      <c r="C29" s="49"/>
      <c r="D29" s="50">
        <v>336</v>
      </c>
      <c r="E29" s="51">
        <v>336</v>
      </c>
    </row>
    <row r="30" spans="1:5" s="21" customFormat="1" ht="15" customHeight="1" thickBot="1" x14ac:dyDescent="0.25">
      <c r="A30" s="27" t="s">
        <v>56</v>
      </c>
      <c r="B30" s="28" t="s">
        <v>57</v>
      </c>
      <c r="C30" s="49"/>
      <c r="D30" s="50"/>
      <c r="E30" s="51"/>
    </row>
    <row r="31" spans="1:5" s="21" customFormat="1" ht="15" customHeight="1" thickBot="1" x14ac:dyDescent="0.25">
      <c r="A31" s="22" t="s">
        <v>58</v>
      </c>
      <c r="B31" s="23" t="s">
        <v>59</v>
      </c>
      <c r="C31" s="33">
        <f>SUM(C32,C37)</f>
        <v>12444</v>
      </c>
      <c r="D31" s="34">
        <f>SUM(D32,D37)</f>
        <v>67639</v>
      </c>
      <c r="E31" s="35">
        <f>SUM(E32,E37)</f>
        <v>13175</v>
      </c>
    </row>
    <row r="32" spans="1:5" s="21" customFormat="1" ht="15" customHeight="1" x14ac:dyDescent="0.2">
      <c r="A32" s="53" t="s">
        <v>60</v>
      </c>
      <c r="B32" s="54" t="s">
        <v>61</v>
      </c>
      <c r="C32" s="55">
        <f>SUM(C33:C36)</f>
        <v>1446</v>
      </c>
      <c r="D32" s="55">
        <f>SUM(D33:D36)</f>
        <v>4285</v>
      </c>
      <c r="E32" s="55">
        <f>SUM(E33:E36)</f>
        <v>4285</v>
      </c>
    </row>
    <row r="33" spans="1:8" s="21" customFormat="1" ht="15" customHeight="1" x14ac:dyDescent="0.2">
      <c r="A33" s="27" t="s">
        <v>62</v>
      </c>
      <c r="B33" s="56" t="s">
        <v>63</v>
      </c>
      <c r="C33" s="57"/>
      <c r="D33" s="30"/>
      <c r="E33" s="31"/>
    </row>
    <row r="34" spans="1:8" s="21" customFormat="1" ht="23.25" customHeight="1" x14ac:dyDescent="0.2">
      <c r="A34" s="27" t="s">
        <v>64</v>
      </c>
      <c r="B34" s="56" t="s">
        <v>65</v>
      </c>
      <c r="C34" s="57"/>
      <c r="D34" s="30"/>
      <c r="E34" s="31"/>
    </row>
    <row r="35" spans="1:8" s="21" customFormat="1" ht="15" customHeight="1" x14ac:dyDescent="0.2">
      <c r="A35" s="27" t="s">
        <v>66</v>
      </c>
      <c r="B35" s="56" t="s">
        <v>67</v>
      </c>
      <c r="C35" s="57"/>
      <c r="D35" s="30"/>
      <c r="E35" s="31"/>
    </row>
    <row r="36" spans="1:8" s="21" customFormat="1" ht="15" customHeight="1" x14ac:dyDescent="0.2">
      <c r="A36" s="27" t="s">
        <v>68</v>
      </c>
      <c r="B36" s="56" t="s">
        <v>69</v>
      </c>
      <c r="C36" s="57">
        <v>1446</v>
      </c>
      <c r="D36" s="30">
        <v>4285</v>
      </c>
      <c r="E36" s="31">
        <v>4285</v>
      </c>
    </row>
    <row r="37" spans="1:8" s="21" customFormat="1" ht="15" customHeight="1" x14ac:dyDescent="0.2">
      <c r="A37" s="58" t="s">
        <v>70</v>
      </c>
      <c r="B37" s="54" t="s">
        <v>71</v>
      </c>
      <c r="C37" s="59">
        <f>SUM(C38:C42)</f>
        <v>10998</v>
      </c>
      <c r="D37" s="59">
        <f>SUM(D38:D42)</f>
        <v>63354</v>
      </c>
      <c r="E37" s="59">
        <f>SUM(E38:E42)</f>
        <v>8890</v>
      </c>
      <c r="H37" s="60"/>
    </row>
    <row r="38" spans="1:8" s="21" customFormat="1" ht="15" customHeight="1" x14ac:dyDescent="0.2">
      <c r="A38" s="27" t="s">
        <v>72</v>
      </c>
      <c r="B38" s="56" t="s">
        <v>63</v>
      </c>
      <c r="C38" s="57"/>
      <c r="D38" s="30"/>
      <c r="E38" s="31"/>
    </row>
    <row r="39" spans="1:8" s="21" customFormat="1" ht="15" customHeight="1" x14ac:dyDescent="0.2">
      <c r="A39" s="27" t="s">
        <v>73</v>
      </c>
      <c r="B39" s="56" t="s">
        <v>74</v>
      </c>
      <c r="C39" s="57"/>
      <c r="D39" s="30"/>
      <c r="E39" s="31"/>
    </row>
    <row r="40" spans="1:8" s="21" customFormat="1" ht="22.5" customHeight="1" x14ac:dyDescent="0.2">
      <c r="A40" s="27" t="s">
        <v>75</v>
      </c>
      <c r="B40" s="56" t="s">
        <v>76</v>
      </c>
      <c r="C40" s="57"/>
      <c r="D40" s="30"/>
      <c r="E40" s="31"/>
    </row>
    <row r="41" spans="1:8" s="21" customFormat="1" ht="15" customHeight="1" x14ac:dyDescent="0.2">
      <c r="A41" s="27" t="s">
        <v>77</v>
      </c>
      <c r="B41" s="56" t="s">
        <v>67</v>
      </c>
      <c r="C41" s="57"/>
      <c r="D41" s="30"/>
      <c r="E41" s="31"/>
    </row>
    <row r="42" spans="1:8" s="21" customFormat="1" ht="15" customHeight="1" thickBot="1" x14ac:dyDescent="0.25">
      <c r="A42" s="52" t="s">
        <v>78</v>
      </c>
      <c r="B42" s="61" t="s">
        <v>79</v>
      </c>
      <c r="C42" s="62">
        <v>10998</v>
      </c>
      <c r="D42" s="63">
        <v>63354</v>
      </c>
      <c r="E42" s="64">
        <v>8890</v>
      </c>
    </row>
    <row r="43" spans="1:8" s="21" customFormat="1" ht="15" customHeight="1" thickBot="1" x14ac:dyDescent="0.25">
      <c r="A43" s="22" t="s">
        <v>80</v>
      </c>
      <c r="B43" s="23" t="s">
        <v>81</v>
      </c>
      <c r="C43" s="33">
        <f>SUM(C44:C46)</f>
        <v>0</v>
      </c>
      <c r="D43" s="34">
        <f>SUM(D44:D46)</f>
        <v>3000</v>
      </c>
      <c r="E43" s="35">
        <f>SUM(E44:E46)</f>
        <v>2300</v>
      </c>
    </row>
    <row r="44" spans="1:8" s="21" customFormat="1" ht="15" customHeight="1" x14ac:dyDescent="0.2">
      <c r="A44" s="47" t="s">
        <v>82</v>
      </c>
      <c r="B44" s="48" t="s">
        <v>83</v>
      </c>
      <c r="C44" s="65"/>
      <c r="D44" s="50">
        <v>3000</v>
      </c>
      <c r="E44" s="51">
        <v>2300</v>
      </c>
    </row>
    <row r="45" spans="1:8" s="21" customFormat="1" ht="24.75" customHeight="1" x14ac:dyDescent="0.2">
      <c r="A45" s="44" t="s">
        <v>84</v>
      </c>
      <c r="B45" s="28" t="s">
        <v>85</v>
      </c>
      <c r="C45" s="66"/>
      <c r="D45" s="42"/>
      <c r="E45" s="43"/>
    </row>
    <row r="46" spans="1:8" s="21" customFormat="1" ht="15" customHeight="1" thickBot="1" x14ac:dyDescent="0.25">
      <c r="A46" s="52" t="s">
        <v>86</v>
      </c>
      <c r="B46" s="67" t="s">
        <v>87</v>
      </c>
      <c r="C46" s="62"/>
      <c r="D46" s="63"/>
      <c r="E46" s="64"/>
    </row>
    <row r="47" spans="1:8" s="21" customFormat="1" ht="15" customHeight="1" thickBot="1" x14ac:dyDescent="0.25">
      <c r="A47" s="22" t="s">
        <v>88</v>
      </c>
      <c r="B47" s="23" t="s">
        <v>89</v>
      </c>
      <c r="C47" s="33">
        <f>+C48+C49</f>
        <v>520</v>
      </c>
      <c r="D47" s="34">
        <f>+D48+D49</f>
        <v>100</v>
      </c>
      <c r="E47" s="35">
        <f>+E48+E49</f>
        <v>100</v>
      </c>
    </row>
    <row r="48" spans="1:8" s="21" customFormat="1" ht="15" customHeight="1" x14ac:dyDescent="0.2">
      <c r="A48" s="47" t="s">
        <v>90</v>
      </c>
      <c r="B48" s="28" t="s">
        <v>91</v>
      </c>
      <c r="C48" s="65">
        <v>20</v>
      </c>
      <c r="D48" s="50"/>
      <c r="E48" s="51"/>
    </row>
    <row r="49" spans="1:5" s="21" customFormat="1" ht="15" customHeight="1" thickBot="1" x14ac:dyDescent="0.25">
      <c r="A49" s="44" t="s">
        <v>92</v>
      </c>
      <c r="B49" s="28" t="s">
        <v>93</v>
      </c>
      <c r="C49" s="66">
        <v>500</v>
      </c>
      <c r="D49" s="42">
        <v>100</v>
      </c>
      <c r="E49" s="43">
        <v>100</v>
      </c>
    </row>
    <row r="50" spans="1:5" s="21" customFormat="1" ht="15" customHeight="1" thickBot="1" x14ac:dyDescent="0.25">
      <c r="A50" s="22" t="s">
        <v>94</v>
      </c>
      <c r="B50" s="23" t="s">
        <v>95</v>
      </c>
      <c r="C50" s="24"/>
      <c r="D50" s="25"/>
      <c r="E50" s="26"/>
    </row>
    <row r="51" spans="1:5" s="21" customFormat="1" ht="15" customHeight="1" thickBot="1" x14ac:dyDescent="0.25">
      <c r="A51" s="68" t="s">
        <v>96</v>
      </c>
      <c r="B51" s="69" t="s">
        <v>97</v>
      </c>
      <c r="C51" s="70">
        <f>+C5+C25+C31+C43+C47+C50</f>
        <v>45470</v>
      </c>
      <c r="D51" s="71">
        <f>+D5+D25+D31+D43+D47+D50</f>
        <v>105051</v>
      </c>
      <c r="E51" s="72">
        <f>+E5+E25+E31+E43+E47+E50</f>
        <v>49661</v>
      </c>
    </row>
    <row r="52" spans="1:5" s="21" customFormat="1" ht="15" customHeight="1" thickBot="1" x14ac:dyDescent="0.25">
      <c r="A52" s="73" t="s">
        <v>98</v>
      </c>
      <c r="B52" s="23" t="s">
        <v>99</v>
      </c>
      <c r="C52" s="33">
        <f>SUM(C53:C56)</f>
        <v>38181</v>
      </c>
      <c r="D52" s="34">
        <f>SUM(D53:D56)</f>
        <v>43542</v>
      </c>
      <c r="E52" s="35">
        <f>SUM(E53:E56)</f>
        <v>43542</v>
      </c>
    </row>
    <row r="53" spans="1:5" s="21" customFormat="1" ht="25.9" customHeight="1" x14ac:dyDescent="0.2">
      <c r="A53" s="36" t="s">
        <v>100</v>
      </c>
      <c r="B53" s="37" t="s">
        <v>101</v>
      </c>
      <c r="C53" s="74">
        <v>36793</v>
      </c>
      <c r="D53" s="75">
        <v>42189</v>
      </c>
      <c r="E53" s="76">
        <v>42189</v>
      </c>
    </row>
    <row r="54" spans="1:5" s="21" customFormat="1" ht="24" customHeight="1" x14ac:dyDescent="0.2">
      <c r="A54" s="44" t="s">
        <v>102</v>
      </c>
      <c r="B54" s="77" t="s">
        <v>103</v>
      </c>
      <c r="C54" s="66">
        <v>1388</v>
      </c>
      <c r="D54" s="42">
        <v>1353</v>
      </c>
      <c r="E54" s="43">
        <v>1353</v>
      </c>
    </row>
    <row r="55" spans="1:5" s="21" customFormat="1" ht="15" customHeight="1" x14ac:dyDescent="0.2">
      <c r="A55" s="27" t="s">
        <v>104</v>
      </c>
      <c r="B55" s="28" t="s">
        <v>105</v>
      </c>
      <c r="C55" s="57"/>
      <c r="D55" s="30"/>
      <c r="E55" s="31"/>
    </row>
    <row r="56" spans="1:5" s="21" customFormat="1" ht="15" customHeight="1" thickBot="1" x14ac:dyDescent="0.25">
      <c r="A56" s="45" t="s">
        <v>106</v>
      </c>
      <c r="B56" s="46" t="s">
        <v>107</v>
      </c>
      <c r="C56" s="78"/>
      <c r="D56" s="79"/>
      <c r="E56" s="80"/>
    </row>
    <row r="57" spans="1:5" s="21" customFormat="1" ht="15" customHeight="1" thickBot="1" x14ac:dyDescent="0.25">
      <c r="A57" s="22" t="s">
        <v>108</v>
      </c>
      <c r="B57" s="23" t="s">
        <v>109</v>
      </c>
      <c r="C57" s="33">
        <f>+C51+C52</f>
        <v>83651</v>
      </c>
      <c r="D57" s="34">
        <f>+D51+D52</f>
        <v>148593</v>
      </c>
      <c r="E57" s="35">
        <f>+E51+E52</f>
        <v>93203</v>
      </c>
    </row>
    <row r="58" spans="1:5" s="21" customFormat="1" ht="22.5" customHeight="1" x14ac:dyDescent="0.2">
      <c r="A58" s="81"/>
      <c r="B58" s="81"/>
      <c r="C58" s="81"/>
      <c r="D58" s="82"/>
    </row>
    <row r="59" spans="1:5" ht="16.5" customHeight="1" thickBot="1" x14ac:dyDescent="0.3">
      <c r="A59" s="1" t="s">
        <v>110</v>
      </c>
      <c r="B59" s="1"/>
      <c r="C59" s="1"/>
      <c r="D59" s="83"/>
    </row>
    <row r="60" spans="1:5" ht="60" customHeight="1" thickBot="1" x14ac:dyDescent="0.3">
      <c r="A60" s="6" t="s">
        <v>1</v>
      </c>
      <c r="B60" s="7" t="s">
        <v>111</v>
      </c>
      <c r="C60" s="8" t="s">
        <v>3</v>
      </c>
      <c r="D60" s="9" t="s">
        <v>112</v>
      </c>
      <c r="E60" s="10" t="s">
        <v>5</v>
      </c>
    </row>
    <row r="61" spans="1:5" s="15" customFormat="1" ht="15.95" customHeight="1" thickBot="1" x14ac:dyDescent="0.25">
      <c r="A61" s="84">
        <v>1</v>
      </c>
      <c r="B61" s="85">
        <v>2</v>
      </c>
      <c r="C61" s="85">
        <v>3</v>
      </c>
      <c r="D61" s="86">
        <v>4</v>
      </c>
      <c r="E61" s="87">
        <v>5</v>
      </c>
    </row>
    <row r="62" spans="1:5" ht="15" customHeight="1" thickBot="1" x14ac:dyDescent="0.3">
      <c r="A62" s="16" t="s">
        <v>113</v>
      </c>
      <c r="B62" s="88" t="s">
        <v>114</v>
      </c>
      <c r="C62" s="89">
        <f>SUM(C63:C67)</f>
        <v>27018</v>
      </c>
      <c r="D62" s="90">
        <f>SUM(D63:D67)</f>
        <v>52079</v>
      </c>
      <c r="E62" s="91">
        <f>SUM(E63:E67)</f>
        <v>26012</v>
      </c>
    </row>
    <row r="63" spans="1:5" ht="15" customHeight="1" x14ac:dyDescent="0.25">
      <c r="A63" s="36" t="s">
        <v>115</v>
      </c>
      <c r="B63" s="37" t="s">
        <v>116</v>
      </c>
      <c r="C63" s="92">
        <v>11583</v>
      </c>
      <c r="D63" s="93">
        <v>12545</v>
      </c>
      <c r="E63" s="94">
        <v>11881</v>
      </c>
    </row>
    <row r="64" spans="1:5" ht="15" customHeight="1" x14ac:dyDescent="0.25">
      <c r="A64" s="27" t="s">
        <v>117</v>
      </c>
      <c r="B64" s="28" t="s">
        <v>118</v>
      </c>
      <c r="C64" s="95">
        <v>2016</v>
      </c>
      <c r="D64" s="96">
        <v>1833</v>
      </c>
      <c r="E64" s="97">
        <v>1788</v>
      </c>
    </row>
    <row r="65" spans="1:5" ht="15" customHeight="1" x14ac:dyDescent="0.25">
      <c r="A65" s="27" t="s">
        <v>119</v>
      </c>
      <c r="B65" s="28" t="s">
        <v>120</v>
      </c>
      <c r="C65" s="98">
        <v>9702</v>
      </c>
      <c r="D65" s="99">
        <v>14109</v>
      </c>
      <c r="E65" s="100">
        <v>9030</v>
      </c>
    </row>
    <row r="66" spans="1:5" ht="15" customHeight="1" x14ac:dyDescent="0.25">
      <c r="A66" s="27" t="s">
        <v>121</v>
      </c>
      <c r="B66" s="101" t="s">
        <v>122</v>
      </c>
      <c r="C66" s="98">
        <v>1032</v>
      </c>
      <c r="D66" s="99">
        <v>1262</v>
      </c>
      <c r="E66" s="100">
        <v>1110</v>
      </c>
    </row>
    <row r="67" spans="1:5" ht="15" customHeight="1" x14ac:dyDescent="0.25">
      <c r="A67" s="27" t="s">
        <v>123</v>
      </c>
      <c r="B67" s="102" t="s">
        <v>124</v>
      </c>
      <c r="C67" s="98">
        <v>2685</v>
      </c>
      <c r="D67" s="99">
        <v>22330</v>
      </c>
      <c r="E67" s="100">
        <v>2203</v>
      </c>
    </row>
    <row r="68" spans="1:5" ht="15" customHeight="1" x14ac:dyDescent="0.25">
      <c r="A68" s="27" t="s">
        <v>125</v>
      </c>
      <c r="B68" s="103" t="s">
        <v>126</v>
      </c>
      <c r="C68" s="104"/>
      <c r="D68" s="105"/>
      <c r="E68" s="106"/>
    </row>
    <row r="69" spans="1:5" ht="15" customHeight="1" x14ac:dyDescent="0.25">
      <c r="A69" s="27" t="s">
        <v>127</v>
      </c>
      <c r="B69" s="107" t="s">
        <v>128</v>
      </c>
      <c r="C69" s="104"/>
      <c r="D69" s="105"/>
      <c r="E69" s="106"/>
    </row>
    <row r="70" spans="1:5" ht="27" customHeight="1" x14ac:dyDescent="0.25">
      <c r="A70" s="27" t="s">
        <v>129</v>
      </c>
      <c r="B70" s="108" t="s">
        <v>130</v>
      </c>
      <c r="C70" s="104">
        <v>2235</v>
      </c>
      <c r="D70" s="105">
        <v>2185</v>
      </c>
      <c r="E70" s="106">
        <v>1995</v>
      </c>
    </row>
    <row r="71" spans="1:5" ht="27" customHeight="1" x14ac:dyDescent="0.25">
      <c r="A71" s="27" t="s">
        <v>131</v>
      </c>
      <c r="B71" s="108" t="s">
        <v>132</v>
      </c>
      <c r="C71" s="104">
        <v>450</v>
      </c>
      <c r="D71" s="105">
        <v>765</v>
      </c>
      <c r="E71" s="106">
        <v>208</v>
      </c>
    </row>
    <row r="72" spans="1:5" ht="15" customHeight="1" x14ac:dyDescent="0.25">
      <c r="A72" s="27" t="s">
        <v>133</v>
      </c>
      <c r="B72" s="109" t="s">
        <v>134</v>
      </c>
      <c r="C72" s="104"/>
      <c r="D72" s="105"/>
      <c r="E72" s="106"/>
    </row>
    <row r="73" spans="1:5" ht="15" customHeight="1" x14ac:dyDescent="0.25">
      <c r="A73" s="27" t="s">
        <v>135</v>
      </c>
      <c r="B73" s="109" t="s">
        <v>136</v>
      </c>
      <c r="C73" s="104"/>
      <c r="D73" s="105"/>
      <c r="E73" s="106"/>
    </row>
    <row r="74" spans="1:5" ht="15" customHeight="1" thickBot="1" x14ac:dyDescent="0.3">
      <c r="A74" s="27" t="s">
        <v>137</v>
      </c>
      <c r="B74" s="110" t="s">
        <v>138</v>
      </c>
      <c r="C74" s="111"/>
      <c r="D74" s="112"/>
      <c r="E74" s="113"/>
    </row>
    <row r="75" spans="1:5" ht="15" customHeight="1" thickBot="1" x14ac:dyDescent="0.3">
      <c r="A75" s="22" t="s">
        <v>139</v>
      </c>
      <c r="B75" s="114" t="s">
        <v>140</v>
      </c>
      <c r="C75" s="115">
        <f>SUM(C76:C78)</f>
        <v>12697</v>
      </c>
      <c r="D75" s="116">
        <f>SUM(D76:D78)</f>
        <v>95114</v>
      </c>
      <c r="E75" s="117">
        <f>SUM(E76:E78)</f>
        <v>30959</v>
      </c>
    </row>
    <row r="76" spans="1:5" ht="15" customHeight="1" x14ac:dyDescent="0.25">
      <c r="A76" s="47" t="s">
        <v>141</v>
      </c>
      <c r="B76" s="28" t="s">
        <v>142</v>
      </c>
      <c r="C76" s="118">
        <v>12697</v>
      </c>
      <c r="D76" s="119">
        <v>80466</v>
      </c>
      <c r="E76" s="120">
        <v>18728</v>
      </c>
    </row>
    <row r="77" spans="1:5" ht="15" customHeight="1" x14ac:dyDescent="0.25">
      <c r="A77" s="47" t="s">
        <v>143</v>
      </c>
      <c r="B77" s="28" t="s">
        <v>144</v>
      </c>
      <c r="C77" s="95"/>
      <c r="D77" s="96">
        <v>14648</v>
      </c>
      <c r="E77" s="97">
        <v>12231</v>
      </c>
    </row>
    <row r="78" spans="1:5" ht="15" customHeight="1" x14ac:dyDescent="0.25">
      <c r="A78" s="47" t="s">
        <v>145</v>
      </c>
      <c r="B78" s="28" t="s">
        <v>146</v>
      </c>
      <c r="C78" s="95"/>
      <c r="D78" s="96"/>
      <c r="E78" s="97"/>
    </row>
    <row r="79" spans="1:5" ht="22.15" customHeight="1" x14ac:dyDescent="0.25">
      <c r="A79" s="47" t="s">
        <v>147</v>
      </c>
      <c r="B79" s="121" t="s">
        <v>148</v>
      </c>
      <c r="C79" s="95"/>
      <c r="D79" s="96"/>
      <c r="E79" s="97"/>
    </row>
    <row r="80" spans="1:5" ht="22.9" customHeight="1" x14ac:dyDescent="0.25">
      <c r="A80" s="47" t="s">
        <v>149</v>
      </c>
      <c r="B80" s="122" t="s">
        <v>150</v>
      </c>
      <c r="C80" s="95"/>
      <c r="D80" s="96"/>
      <c r="E80" s="97"/>
    </row>
    <row r="81" spans="1:5" ht="15" customHeight="1" x14ac:dyDescent="0.25">
      <c r="A81" s="47" t="s">
        <v>151</v>
      </c>
      <c r="B81" s="122" t="s">
        <v>152</v>
      </c>
      <c r="C81" s="98"/>
      <c r="D81" s="99"/>
      <c r="E81" s="100"/>
    </row>
    <row r="82" spans="1:5" ht="24.6" customHeight="1" x14ac:dyDescent="0.25">
      <c r="A82" s="47" t="s">
        <v>153</v>
      </c>
      <c r="B82" s="121" t="s">
        <v>154</v>
      </c>
      <c r="C82" s="95"/>
      <c r="D82" s="96"/>
      <c r="E82" s="97"/>
    </row>
    <row r="83" spans="1:5" ht="22.9" customHeight="1" thickBot="1" x14ac:dyDescent="0.3">
      <c r="A83" s="47" t="s">
        <v>155</v>
      </c>
      <c r="B83" s="121" t="s">
        <v>156</v>
      </c>
      <c r="C83" s="95"/>
      <c r="D83" s="96"/>
      <c r="E83" s="97"/>
    </row>
    <row r="84" spans="1:5" ht="15" customHeight="1" thickBot="1" x14ac:dyDescent="0.3">
      <c r="A84" s="22" t="s">
        <v>157</v>
      </c>
      <c r="B84" s="114" t="s">
        <v>158</v>
      </c>
      <c r="C84" s="115">
        <f>SUM(C85:C86)</f>
        <v>0</v>
      </c>
      <c r="D84" s="116">
        <f>SUM(D85:D86)</f>
        <v>0</v>
      </c>
      <c r="E84" s="117">
        <f>SUM(E85:E86)</f>
        <v>0</v>
      </c>
    </row>
    <row r="85" spans="1:5" ht="15" customHeight="1" x14ac:dyDescent="0.25">
      <c r="A85" s="47" t="s">
        <v>159</v>
      </c>
      <c r="B85" s="48" t="s">
        <v>160</v>
      </c>
      <c r="C85" s="118"/>
      <c r="D85" s="119"/>
      <c r="E85" s="120"/>
    </row>
    <row r="86" spans="1:5" ht="15" customHeight="1" thickBot="1" x14ac:dyDescent="0.3">
      <c r="A86" s="27" t="s">
        <v>161</v>
      </c>
      <c r="B86" s="28" t="s">
        <v>162</v>
      </c>
      <c r="C86" s="95"/>
      <c r="D86" s="96"/>
      <c r="E86" s="97"/>
    </row>
    <row r="87" spans="1:5" ht="15" customHeight="1" thickBot="1" x14ac:dyDescent="0.3">
      <c r="A87" s="22" t="s">
        <v>163</v>
      </c>
      <c r="B87" s="69" t="s">
        <v>164</v>
      </c>
      <c r="C87" s="123">
        <f>+C62+C75+C84</f>
        <v>39715</v>
      </c>
      <c r="D87" s="124">
        <f>+D62+D75+D84</f>
        <v>147193</v>
      </c>
      <c r="E87" s="125">
        <f>+E62+E75+E84</f>
        <v>56971</v>
      </c>
    </row>
    <row r="88" spans="1:5" ht="15" customHeight="1" thickBot="1" x14ac:dyDescent="0.3">
      <c r="A88" s="22" t="s">
        <v>165</v>
      </c>
      <c r="B88" s="114" t="s">
        <v>166</v>
      </c>
      <c r="C88" s="115">
        <f>SUM(C89,C97)</f>
        <v>1322</v>
      </c>
      <c r="D88" s="116">
        <f>SUM(D89,D97)</f>
        <v>1400</v>
      </c>
      <c r="E88" s="117">
        <f>SUM(E89,E97)</f>
        <v>1259</v>
      </c>
    </row>
    <row r="89" spans="1:5" ht="15" customHeight="1" x14ac:dyDescent="0.25">
      <c r="A89" s="126" t="s">
        <v>167</v>
      </c>
      <c r="B89" s="127" t="s">
        <v>168</v>
      </c>
      <c r="C89" s="128">
        <f>SUM(C90:C96)</f>
        <v>1322</v>
      </c>
      <c r="D89" s="129">
        <f>SUM(D90:D96)</f>
        <v>1400</v>
      </c>
      <c r="E89" s="130">
        <f>SUM(E90:E96)</f>
        <v>1259</v>
      </c>
    </row>
    <row r="90" spans="1:5" ht="15" customHeight="1" x14ac:dyDescent="0.25">
      <c r="A90" s="47" t="s">
        <v>169</v>
      </c>
      <c r="B90" s="131" t="s">
        <v>170</v>
      </c>
      <c r="C90" s="95"/>
      <c r="D90" s="96"/>
      <c r="E90" s="97"/>
    </row>
    <row r="91" spans="1:5" ht="15" customHeight="1" x14ac:dyDescent="0.25">
      <c r="A91" s="47" t="s">
        <v>171</v>
      </c>
      <c r="B91" s="131" t="s">
        <v>172</v>
      </c>
      <c r="C91" s="95"/>
      <c r="D91" s="96"/>
      <c r="E91" s="97"/>
    </row>
    <row r="92" spans="1:5" ht="15" customHeight="1" x14ac:dyDescent="0.25">
      <c r="A92" s="47" t="s">
        <v>173</v>
      </c>
      <c r="B92" s="131" t="s">
        <v>174</v>
      </c>
      <c r="C92" s="95"/>
      <c r="D92" s="96"/>
      <c r="E92" s="97"/>
    </row>
    <row r="93" spans="1:5" ht="15" customHeight="1" x14ac:dyDescent="0.25">
      <c r="A93" s="47" t="s">
        <v>175</v>
      </c>
      <c r="B93" s="131" t="s">
        <v>176</v>
      </c>
      <c r="C93" s="95"/>
      <c r="D93" s="96"/>
      <c r="E93" s="97"/>
    </row>
    <row r="94" spans="1:5" ht="15" customHeight="1" x14ac:dyDescent="0.25">
      <c r="A94" s="47" t="s">
        <v>177</v>
      </c>
      <c r="B94" s="131" t="s">
        <v>178</v>
      </c>
      <c r="C94" s="95">
        <v>1322</v>
      </c>
      <c r="D94" s="96">
        <v>1400</v>
      </c>
      <c r="E94" s="97">
        <v>1259</v>
      </c>
    </row>
    <row r="95" spans="1:5" ht="15" customHeight="1" x14ac:dyDescent="0.25">
      <c r="A95" s="47" t="s">
        <v>179</v>
      </c>
      <c r="B95" s="131" t="s">
        <v>180</v>
      </c>
      <c r="C95" s="95"/>
      <c r="D95" s="96"/>
      <c r="E95" s="97"/>
    </row>
    <row r="96" spans="1:5" ht="15" customHeight="1" x14ac:dyDescent="0.25">
      <c r="A96" s="47" t="s">
        <v>181</v>
      </c>
      <c r="B96" s="131" t="s">
        <v>182</v>
      </c>
      <c r="C96" s="95"/>
      <c r="D96" s="96"/>
      <c r="E96" s="97"/>
    </row>
    <row r="97" spans="1:9" ht="15" customHeight="1" x14ac:dyDescent="0.25">
      <c r="A97" s="126" t="s">
        <v>183</v>
      </c>
      <c r="B97" s="127" t="s">
        <v>184</v>
      </c>
      <c r="C97" s="132">
        <f>SUM(C98:C104)</f>
        <v>0</v>
      </c>
      <c r="D97" s="133">
        <f>SUM(D98:D104)</f>
        <v>0</v>
      </c>
      <c r="E97" s="134">
        <f>SUM(E98:E104)</f>
        <v>0</v>
      </c>
    </row>
    <row r="98" spans="1:9" ht="15" customHeight="1" x14ac:dyDescent="0.25">
      <c r="A98" s="47" t="s">
        <v>185</v>
      </c>
      <c r="B98" s="131" t="s">
        <v>186</v>
      </c>
      <c r="C98" s="95"/>
      <c r="D98" s="96"/>
      <c r="E98" s="97"/>
    </row>
    <row r="99" spans="1:9" ht="15" customHeight="1" x14ac:dyDescent="0.25">
      <c r="A99" s="47" t="s">
        <v>187</v>
      </c>
      <c r="B99" s="131" t="s">
        <v>172</v>
      </c>
      <c r="C99" s="95"/>
      <c r="D99" s="96"/>
      <c r="E99" s="97"/>
    </row>
    <row r="100" spans="1:9" ht="15" customHeight="1" x14ac:dyDescent="0.25">
      <c r="A100" s="47" t="s">
        <v>188</v>
      </c>
      <c r="B100" s="131" t="s">
        <v>174</v>
      </c>
      <c r="C100" s="135"/>
      <c r="D100" s="136"/>
      <c r="E100" s="137"/>
    </row>
    <row r="101" spans="1:9" ht="15" customHeight="1" x14ac:dyDescent="0.25">
      <c r="A101" s="47" t="s">
        <v>189</v>
      </c>
      <c r="B101" s="131" t="s">
        <v>176</v>
      </c>
      <c r="C101" s="95"/>
      <c r="D101" s="96"/>
      <c r="E101" s="97"/>
    </row>
    <row r="102" spans="1:9" ht="15" customHeight="1" x14ac:dyDescent="0.25">
      <c r="A102" s="47" t="s">
        <v>190</v>
      </c>
      <c r="B102" s="131" t="s">
        <v>191</v>
      </c>
      <c r="C102" s="98"/>
      <c r="D102" s="99"/>
      <c r="E102" s="100"/>
    </row>
    <row r="103" spans="1:9" ht="15" customHeight="1" x14ac:dyDescent="0.25">
      <c r="A103" s="47" t="s">
        <v>192</v>
      </c>
      <c r="B103" s="131" t="s">
        <v>180</v>
      </c>
      <c r="C103" s="98"/>
      <c r="D103" s="99"/>
      <c r="E103" s="100"/>
    </row>
    <row r="104" spans="1:9" ht="15" customHeight="1" thickBot="1" x14ac:dyDescent="0.3">
      <c r="A104" s="47" t="s">
        <v>193</v>
      </c>
      <c r="B104" s="131" t="s">
        <v>194</v>
      </c>
      <c r="C104" s="138"/>
      <c r="D104" s="139"/>
      <c r="E104" s="140"/>
    </row>
    <row r="105" spans="1:9" ht="15" customHeight="1" thickBot="1" x14ac:dyDescent="0.3">
      <c r="A105" s="22" t="s">
        <v>195</v>
      </c>
      <c r="B105" s="114" t="s">
        <v>196</v>
      </c>
      <c r="C105" s="115">
        <f>SUM(C87,C88)</f>
        <v>41037</v>
      </c>
      <c r="D105" s="116">
        <f>SUM(D87,D88)</f>
        <v>148593</v>
      </c>
      <c r="E105" s="117">
        <f>SUM(E87,E88)</f>
        <v>58230</v>
      </c>
      <c r="F105" s="141"/>
      <c r="G105" s="142"/>
      <c r="H105" s="142"/>
      <c r="I105" s="142"/>
    </row>
    <row r="106" spans="1:9" s="21" customFormat="1" ht="12.95" customHeight="1" x14ac:dyDescent="0.2">
      <c r="A106" s="81"/>
      <c r="B106" s="81"/>
      <c r="C106" s="81"/>
      <c r="D106" s="82"/>
    </row>
    <row r="107" spans="1:9" x14ac:dyDescent="0.25">
      <c r="A107" s="143" t="s">
        <v>197</v>
      </c>
      <c r="B107" s="143"/>
      <c r="C107" s="143"/>
      <c r="D107" s="144"/>
    </row>
    <row r="108" spans="1:9" ht="16.5" thickBot="1" x14ac:dyDescent="0.3">
      <c r="A108" s="145"/>
      <c r="B108" s="145"/>
    </row>
    <row r="109" spans="1:9" ht="28.5" customHeight="1" thickBot="1" x14ac:dyDescent="0.3">
      <c r="A109" s="22" t="s">
        <v>198</v>
      </c>
      <c r="B109" s="114" t="s">
        <v>199</v>
      </c>
      <c r="C109" s="146">
        <f>+C51-C87</f>
        <v>5755</v>
      </c>
      <c r="D109" s="33">
        <f>+D51-D87</f>
        <v>-42142</v>
      </c>
      <c r="E109" s="147">
        <f>+E51-E87</f>
        <v>-7310</v>
      </c>
    </row>
    <row r="110" spans="1:9" ht="27.95" customHeight="1" x14ac:dyDescent="0.25">
      <c r="A110" s="148" t="s">
        <v>200</v>
      </c>
      <c r="B110" s="148"/>
      <c r="C110" s="148"/>
      <c r="D110" s="149"/>
    </row>
    <row r="111" spans="1:9" ht="16.5" thickBot="1" x14ac:dyDescent="0.3">
      <c r="A111" s="150"/>
      <c r="B111" s="150"/>
    </row>
    <row r="112" spans="1:9" ht="15" customHeight="1" thickBot="1" x14ac:dyDescent="0.3">
      <c r="A112" s="22" t="s">
        <v>201</v>
      </c>
      <c r="B112" s="114" t="s">
        <v>202</v>
      </c>
      <c r="C112" s="151">
        <f>C113-C116</f>
        <v>36859</v>
      </c>
      <c r="D112" s="151">
        <f>D113-D116</f>
        <v>42142</v>
      </c>
      <c r="E112" s="152">
        <f>E113-E116</f>
        <v>42283</v>
      </c>
    </row>
    <row r="113" spans="1:5" ht="15" customHeight="1" x14ac:dyDescent="0.25">
      <c r="A113" s="36" t="s">
        <v>203</v>
      </c>
      <c r="B113" s="37" t="s">
        <v>204</v>
      </c>
      <c r="C113" s="153">
        <f>SUM(C114:C115)</f>
        <v>38181</v>
      </c>
      <c r="D113" s="153">
        <f>SUM(D114:D115)</f>
        <v>43542</v>
      </c>
      <c r="E113" s="154">
        <f>SUM(E114:E115)</f>
        <v>43542</v>
      </c>
    </row>
    <row r="114" spans="1:5" ht="15" customHeight="1" x14ac:dyDescent="0.25">
      <c r="A114" s="155" t="s">
        <v>205</v>
      </c>
      <c r="B114" s="77" t="s">
        <v>206</v>
      </c>
      <c r="C114" s="156">
        <f t="shared" ref="C114:E115" si="0">SUM(C53)</f>
        <v>36793</v>
      </c>
      <c r="D114" s="156">
        <f t="shared" si="0"/>
        <v>42189</v>
      </c>
      <c r="E114" s="157">
        <f>SUM(E53)</f>
        <v>42189</v>
      </c>
    </row>
    <row r="115" spans="1:5" ht="15" customHeight="1" x14ac:dyDescent="0.25">
      <c r="A115" s="158" t="s">
        <v>207</v>
      </c>
      <c r="B115" s="159" t="s">
        <v>208</v>
      </c>
      <c r="C115" s="160">
        <f t="shared" si="0"/>
        <v>1388</v>
      </c>
      <c r="D115" s="160">
        <f t="shared" si="0"/>
        <v>1353</v>
      </c>
      <c r="E115" s="161">
        <f t="shared" si="0"/>
        <v>1353</v>
      </c>
    </row>
    <row r="116" spans="1:5" ht="15" customHeight="1" x14ac:dyDescent="0.25">
      <c r="A116" s="52" t="s">
        <v>209</v>
      </c>
      <c r="B116" s="162" t="s">
        <v>210</v>
      </c>
      <c r="C116" s="163">
        <f t="shared" ref="C116:E117" si="1">+C88</f>
        <v>1322</v>
      </c>
      <c r="D116" s="163">
        <f t="shared" si="1"/>
        <v>1400</v>
      </c>
      <c r="E116" s="164">
        <f>+E88</f>
        <v>1259</v>
      </c>
    </row>
    <row r="117" spans="1:5" ht="15" customHeight="1" x14ac:dyDescent="0.25">
      <c r="A117" s="155" t="s">
        <v>211</v>
      </c>
      <c r="B117" s="28" t="s">
        <v>212</v>
      </c>
      <c r="C117" s="163">
        <f t="shared" si="1"/>
        <v>1322</v>
      </c>
      <c r="D117" s="163">
        <f>+D89</f>
        <v>1400</v>
      </c>
      <c r="E117" s="164">
        <f t="shared" si="1"/>
        <v>1259</v>
      </c>
    </row>
    <row r="118" spans="1:5" ht="15" customHeight="1" thickBot="1" x14ac:dyDescent="0.3">
      <c r="A118" s="165" t="s">
        <v>213</v>
      </c>
      <c r="B118" s="166" t="s">
        <v>214</v>
      </c>
      <c r="C118" s="167">
        <f>+C97</f>
        <v>0</v>
      </c>
      <c r="D118" s="167">
        <f>+D97</f>
        <v>0</v>
      </c>
      <c r="E118" s="168">
        <f>+E97</f>
        <v>0</v>
      </c>
    </row>
  </sheetData>
  <mergeCells count="7">
    <mergeCell ref="A111:B111"/>
    <mergeCell ref="A1:C1"/>
    <mergeCell ref="A58:C58"/>
    <mergeCell ref="A59:C59"/>
    <mergeCell ref="A106:C106"/>
    <mergeCell ref="A107:C107"/>
    <mergeCell ref="A110:C1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14. 2019-20. bev-kiad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Iker Viktória</dc:creator>
  <cp:lastModifiedBy>dr. Iker Viktória</cp:lastModifiedBy>
  <dcterms:created xsi:type="dcterms:W3CDTF">2021-05-28T10:04:10Z</dcterms:created>
  <dcterms:modified xsi:type="dcterms:W3CDTF">2021-05-28T10:04:36Z</dcterms:modified>
</cp:coreProperties>
</file>