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Önkormányzat\R E N D E L E T E K\HATÁLYOS\2018\4_2018_költségvetési_rendelet_2018\"/>
    </mc:Choice>
  </mc:AlternateContent>
  <bookViews>
    <workbookView xWindow="0" yWindow="0" windowWidth="28800" windowHeight="12330"/>
  </bookViews>
  <sheets>
    <sheet name="4. melléklet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6" i="1" l="1"/>
  <c r="E53" i="1"/>
  <c r="E52" i="1"/>
  <c r="E51" i="1"/>
  <c r="E49" i="1" s="1"/>
  <c r="E48" i="1" s="1"/>
  <c r="D51" i="1"/>
  <c r="D49" i="1" s="1"/>
  <c r="C49" i="1"/>
  <c r="C48" i="1" s="1"/>
  <c r="E46" i="1"/>
  <c r="E45" i="1"/>
  <c r="E44" i="1"/>
  <c r="D44" i="1"/>
  <c r="C44" i="1"/>
  <c r="E41" i="1"/>
  <c r="D41" i="1"/>
  <c r="C41" i="1"/>
  <c r="E38" i="1"/>
  <c r="E36" i="1"/>
  <c r="D36" i="1"/>
  <c r="C36" i="1"/>
  <c r="E35" i="1"/>
  <c r="E34" i="1"/>
  <c r="E32" i="1"/>
  <c r="E27" i="1" s="1"/>
  <c r="E31" i="1"/>
  <c r="D27" i="1"/>
  <c r="C27" i="1"/>
  <c r="E25" i="1"/>
  <c r="E23" i="1"/>
  <c r="E22" i="1"/>
  <c r="D22" i="1"/>
  <c r="C22" i="1"/>
  <c r="E19" i="1"/>
  <c r="E18" i="1" s="1"/>
  <c r="D19" i="1"/>
  <c r="D18" i="1" s="1"/>
  <c r="C19" i="1"/>
  <c r="C18" i="1" s="1"/>
  <c r="E16" i="1"/>
  <c r="E15" i="1"/>
  <c r="E14" i="1"/>
  <c r="E13" i="1"/>
  <c r="D13" i="1"/>
  <c r="C13" i="1"/>
  <c r="E12" i="1"/>
  <c r="E11" i="1"/>
  <c r="E10" i="1"/>
  <c r="E9" i="1" s="1"/>
  <c r="E8" i="1" s="1"/>
  <c r="D9" i="1"/>
  <c r="D8" i="1" s="1"/>
  <c r="C9" i="1"/>
  <c r="C8" i="1" s="1"/>
  <c r="C47" i="1" l="1"/>
  <c r="D47" i="1"/>
  <c r="E47" i="1"/>
  <c r="E59" i="1" s="1"/>
  <c r="D48" i="1"/>
  <c r="D57" i="1"/>
  <c r="C57" i="1"/>
  <c r="D59" i="1" l="1"/>
  <c r="C59" i="1"/>
</calcChain>
</file>

<file path=xl/sharedStrings.xml><?xml version="1.0" encoding="utf-8"?>
<sst xmlns="http://schemas.openxmlformats.org/spreadsheetml/2006/main" count="116" uniqueCount="108">
  <si>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</si>
  <si>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</si>
  <si>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</si>
  <si>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</si>
  <si>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</si>
  <si>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</si>
  <si>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</si>
  <si>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</si>
  <si>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</si>
  <si>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</si>
  <si>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Belföldi értékpapírok bevételei</t>
  </si>
  <si>
    <t>Bevételek</t>
  </si>
  <si>
    <t>Felsőörs Község Önkormányzata</t>
  </si>
  <si>
    <t>Sorszám</t>
  </si>
  <si>
    <t>Bevételi jogcím</t>
  </si>
  <si>
    <t>B.1. Működési célú támogatások  ÁH-on belülről</t>
  </si>
  <si>
    <t>B.1./1. Önkormányzatok működési támogatásai (2.1+..2.2)</t>
  </si>
  <si>
    <t>2.1.</t>
  </si>
  <si>
    <t>Helyi önkormányzatok ált. műk. és ágazati feladatainak támog.</t>
  </si>
  <si>
    <t>2.2.</t>
  </si>
  <si>
    <t>Helyi önkormányzatok kiegészítő támogatása</t>
  </si>
  <si>
    <t>2.3.</t>
  </si>
  <si>
    <t>Elszámolásból származó bevételek</t>
  </si>
  <si>
    <t>B.1./2. Egyéb működési bevételek (3.1)</t>
  </si>
  <si>
    <t>3.1.</t>
  </si>
  <si>
    <t>Működési célú átvett pénzeszközök</t>
  </si>
  <si>
    <t>3.2.</t>
  </si>
  <si>
    <t xml:space="preserve"> - ebből társadalombiztosítási alapból átvett</t>
  </si>
  <si>
    <t>3.3.</t>
  </si>
  <si>
    <t xml:space="preserve"> - ebből EU-s támog.-ból megvalósuló</t>
  </si>
  <si>
    <t xml:space="preserve">   projektek bevételei</t>
  </si>
  <si>
    <t>B.2. Felhalmozási célú támogatások ÁH-on belülről</t>
  </si>
  <si>
    <t>B.2./1.Felhalmozási célú önkormányzati támogatások (5.1+5.2)</t>
  </si>
  <si>
    <t>5.1.</t>
  </si>
  <si>
    <t>Helyi önkormányzatok felhalmozási támogatásai</t>
  </si>
  <si>
    <t>5.2.</t>
  </si>
  <si>
    <t>Fejlesztési célú támogatások</t>
  </si>
  <si>
    <t>B.2./2. Egyéb felhalmozási bevételek (6.1.)</t>
  </si>
  <si>
    <t>6.1</t>
  </si>
  <si>
    <t>Felhalmozási célú támogatások ÁH-on belülről</t>
  </si>
  <si>
    <t>6.2</t>
  </si>
  <si>
    <t>6.3</t>
  </si>
  <si>
    <t>B.3. Közhatalmi bevételek</t>
  </si>
  <si>
    <t>(7.1+    7.6.)</t>
  </si>
  <si>
    <t>7.1.</t>
  </si>
  <si>
    <t>Igazgatás szolgáltatási díj</t>
  </si>
  <si>
    <t>7.2.</t>
  </si>
  <si>
    <t>Helyi adók, adó jellegű bevételek</t>
  </si>
  <si>
    <t>7.3.</t>
  </si>
  <si>
    <t>Vagyoni tipusú adók</t>
  </si>
  <si>
    <t>7.4.</t>
  </si>
  <si>
    <t xml:space="preserve">Termékek és szolgáltatások adói </t>
  </si>
  <si>
    <t>7.5.</t>
  </si>
  <si>
    <t>Bírságok, pótlékok és egyéb saját bevételek</t>
  </si>
  <si>
    <t>7.6.</t>
  </si>
  <si>
    <t>Egyéb közhatalmi bevételek</t>
  </si>
  <si>
    <t xml:space="preserve">B.4. Működési bevételek </t>
  </si>
  <si>
    <t>B.5. Felhalmozási és tőke jellegű bevételek</t>
  </si>
  <si>
    <t>(9.1+9.3)</t>
  </si>
  <si>
    <t>9.1.</t>
  </si>
  <si>
    <t>Tárgyi eszk, immateriális javak értékesítése</t>
  </si>
  <si>
    <t>9.2.</t>
  </si>
  <si>
    <t>Önkorm.sajátos felhalm.és tőkebevételei</t>
  </si>
  <si>
    <t>9.3.</t>
  </si>
  <si>
    <t>Pénzügyi befektetések bevételei</t>
  </si>
  <si>
    <t>B.6. Működési célú átvett pénzeszközök</t>
  </si>
  <si>
    <t>10.1</t>
  </si>
  <si>
    <t>Műk.c. támog. kölcsön visszatérülése</t>
  </si>
  <si>
    <t>10.2</t>
  </si>
  <si>
    <t>Műk. célú pénzeszk. átv. áht.kivülről</t>
  </si>
  <si>
    <t>11.</t>
  </si>
  <si>
    <t>B.7. Felhalmozási célú átvett pénzeszközök</t>
  </si>
  <si>
    <t>11.1.</t>
  </si>
  <si>
    <t>Felhalm.c. támog. kölcsön visszatérülése</t>
  </si>
  <si>
    <t>11.2.</t>
  </si>
  <si>
    <t>Felhalmozási célú pénzeszk.átvétel államh.kivülrőlről</t>
  </si>
  <si>
    <t>12.</t>
  </si>
  <si>
    <t>Költségvetési bevételek összesen (1+4+7+8+9+10+11)</t>
  </si>
  <si>
    <t>13.</t>
  </si>
  <si>
    <t>B.8. Finanszírozási bevételek</t>
  </si>
  <si>
    <t>14.</t>
  </si>
  <si>
    <t xml:space="preserve">B.8./1.Előző évek maradvány igénybevétele </t>
  </si>
  <si>
    <t>(14.1+14.2+14.3)</t>
  </si>
  <si>
    <t>14.1.</t>
  </si>
  <si>
    <t>Működési célra maradvány igénybevétele</t>
  </si>
  <si>
    <t>14.2.</t>
  </si>
  <si>
    <t>Felhalmozási célra maradvány igénybevétele</t>
  </si>
  <si>
    <t>14.3.</t>
  </si>
  <si>
    <t>Finanszírozási célra maradvány igénybevétele</t>
  </si>
  <si>
    <t>15.</t>
  </si>
  <si>
    <t>B.8./2. Államháztartáson belüli megelőlegezések</t>
  </si>
  <si>
    <t>16.</t>
  </si>
  <si>
    <t>B.8./3. Betétek megszűntetése</t>
  </si>
  <si>
    <t>17.</t>
  </si>
  <si>
    <t>18.</t>
  </si>
  <si>
    <t>Korrigált nyitó pénzkészlet</t>
  </si>
  <si>
    <t>19.</t>
  </si>
  <si>
    <t>Egyéb sajátos forrásoldali elszámolások, kötelezettség jellegű sajátos elszámolások</t>
  </si>
  <si>
    <t>20.</t>
  </si>
  <si>
    <t>Bevételek összesen: (12+13+17+18)</t>
  </si>
  <si>
    <t>2017.évi</t>
  </si>
  <si>
    <t>2018. évi költségvetés</t>
  </si>
  <si>
    <t>4. melléklet a  4/2018.(II.28.)önkormányzati rendelethez</t>
  </si>
  <si>
    <t>2016 évi</t>
  </si>
  <si>
    <t xml:space="preserve">2018. évi </t>
  </si>
  <si>
    <t>tény (Ft)</t>
  </si>
  <si>
    <t>várható (Ft)</t>
  </si>
  <si>
    <t>előirányzat (Ft)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</si>
</sst>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F_t_-;\-* #,##0.00\ _F_t_-;_-* &quot;-&quot;??\ _F_t_-;_-@_-"/>
  </numFmts>
  <fonts count="15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b/>
      <sz val="10"/>
      <name val="Arial CE"/>
      <charset val="238"/>
    </font>
    <font>
      <sz val="11"/>
      <color indexed="8"/>
      <name val="Calibri"/>
      <family val="2"/>
      <charset val="238"/>
    </font>
    <font>
      <sz val="8"/>
      <color indexed="8"/>
      <name val="Arial"/>
      <family val="2"/>
      <charset val="238"/>
    </font>
    <font>
      <b/>
      <sz val="10"/>
      <name val="Arial CE"/>
      <family val="2"/>
      <charset val="238"/>
    </font>
    <font>
      <i/>
      <sz val="10"/>
      <name val="Arial CE"/>
      <family val="2"/>
      <charset val="238"/>
    </font>
    <font>
      <i/>
      <sz val="10"/>
      <name val="Arial"/>
      <family val="2"/>
      <charset val="238"/>
    </font>
    <font>
      <b/>
      <i/>
      <sz val="10"/>
      <name val="Arial CE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121">
    <xf numFmtId="0" fontId="0" fillId="0" borderId="0" xfId="0"/>
    <xf numFmtId="0" fontId="4" fillId="0" borderId="0" xfId="0" applyFont="1"/>
    <xf numFmtId="0" fontId="1" fillId="0" borderId="3" xfId="0" applyFont="1" applyFill="1" applyBorder="1" applyAlignment="1">
      <alignment horizontal="center"/>
    </xf>
    <xf numFmtId="49" fontId="1" fillId="0" borderId="16" xfId="0" applyNumberFormat="1" applyFont="1" applyBorder="1" applyAlignment="1">
      <alignment horizontal="center"/>
    </xf>
    <xf numFmtId="0" fontId="4" fillId="0" borderId="0" xfId="0" applyFont="1" applyBorder="1"/>
    <xf numFmtId="49" fontId="4" fillId="0" borderId="16" xfId="0" applyNumberFormat="1" applyFont="1" applyBorder="1" applyAlignment="1">
      <alignment horizontal="center"/>
    </xf>
    <xf numFmtId="0" fontId="11" fillId="0" borderId="9" xfId="0" applyFont="1" applyBorder="1"/>
    <xf numFmtId="49" fontId="0" fillId="0" borderId="19" xfId="0" applyNumberFormat="1" applyBorder="1" applyAlignment="1">
      <alignment horizontal="center"/>
    </xf>
    <xf numFmtId="0" fontId="11" fillId="0" borderId="0" xfId="0" applyFont="1" applyBorder="1"/>
    <xf numFmtId="49" fontId="9" fillId="0" borderId="20" xfId="0" applyNumberFormat="1" applyFont="1" applyBorder="1" applyAlignment="1">
      <alignment horizontal="center"/>
    </xf>
    <xf numFmtId="49" fontId="1" fillId="0" borderId="19" xfId="0" applyNumberFormat="1" applyFont="1" applyBorder="1" applyAlignment="1">
      <alignment horizontal="center"/>
    </xf>
    <xf numFmtId="49" fontId="4" fillId="0" borderId="20" xfId="0" applyNumberFormat="1" applyFont="1" applyBorder="1" applyAlignment="1">
      <alignment horizontal="center"/>
    </xf>
    <xf numFmtId="0" fontId="11" fillId="0" borderId="17" xfId="0" applyFont="1" applyBorder="1"/>
    <xf numFmtId="0" fontId="11" fillId="0" borderId="22" xfId="0" applyFont="1" applyBorder="1"/>
    <xf numFmtId="49" fontId="9" fillId="0" borderId="16" xfId="0" applyNumberFormat="1" applyFont="1" applyBorder="1" applyAlignment="1">
      <alignment horizontal="center"/>
    </xf>
    <xf numFmtId="49" fontId="4" fillId="0" borderId="20" xfId="0" quotePrefix="1" applyNumberFormat="1" applyFont="1" applyBorder="1" applyAlignment="1">
      <alignment horizontal="center"/>
    </xf>
    <xf numFmtId="49" fontId="4" fillId="0" borderId="19" xfId="0" applyNumberFormat="1" applyFont="1" applyBorder="1" applyAlignment="1">
      <alignment horizontal="center"/>
    </xf>
    <xf numFmtId="49" fontId="4" fillId="0" borderId="16" xfId="0" quotePrefix="1" applyNumberFormat="1" applyFont="1" applyBorder="1" applyAlignment="1">
      <alignment horizontal="center"/>
    </xf>
    <xf numFmtId="49" fontId="5" fillId="0" borderId="16" xfId="0" applyNumberFormat="1" applyFont="1" applyBorder="1" applyAlignment="1">
      <alignment horizontal="center"/>
    </xf>
    <xf numFmtId="49" fontId="1" fillId="0" borderId="18" xfId="0" applyNumberFormat="1" applyFont="1" applyBorder="1" applyAlignment="1">
      <alignment horizontal="center"/>
    </xf>
    <xf numFmtId="49" fontId="1" fillId="0" borderId="6" xfId="0" applyNumberFormat="1" applyFont="1" applyFill="1" applyBorder="1" applyAlignment="1">
      <alignment horizontal="center"/>
    </xf>
    <xf numFmtId="49" fontId="9" fillId="0" borderId="18" xfId="0" applyNumberFormat="1" applyFont="1" applyFill="1" applyBorder="1" applyAlignment="1">
      <alignment horizontal="center"/>
    </xf>
    <xf numFmtId="49" fontId="9" fillId="0" borderId="4" xfId="0" applyNumberFormat="1" applyFont="1" applyFill="1" applyBorder="1" applyAlignment="1">
      <alignment horizontal="center"/>
    </xf>
    <xf numFmtId="49" fontId="4" fillId="0" borderId="19" xfId="0" quotePrefix="1" applyNumberFormat="1" applyFont="1" applyFill="1" applyBorder="1" applyAlignment="1">
      <alignment horizontal="center"/>
    </xf>
    <xf numFmtId="49" fontId="4" fillId="0" borderId="20" xfId="0" quotePrefix="1" applyNumberFormat="1" applyFont="1" applyFill="1" applyBorder="1" applyAlignment="1">
      <alignment horizontal="center"/>
    </xf>
    <xf numFmtId="0" fontId="1" fillId="0" borderId="0" xfId="0" applyFont="1"/>
    <xf numFmtId="49" fontId="0" fillId="0" borderId="8" xfId="0" applyNumberFormat="1" applyBorder="1"/>
    <xf numFmtId="0" fontId="0" fillId="0" borderId="1" xfId="0" applyBorder="1"/>
    <xf numFmtId="49" fontId="4" fillId="0" borderId="0" xfId="0" applyNumberFormat="1" applyFont="1"/>
    <xf numFmtId="0" fontId="4" fillId="0" borderId="0" xfId="0" applyFont="1" applyFill="1"/>
    <xf numFmtId="3" fontId="4" fillId="0" borderId="24" xfId="0" applyNumberFormat="1" applyFont="1" applyBorder="1"/>
    <xf numFmtId="0" fontId="1" fillId="0" borderId="27" xfId="0" applyFont="1" applyBorder="1"/>
    <xf numFmtId="0" fontId="4" fillId="0" borderId="25" xfId="0" applyFont="1" applyBorder="1"/>
    <xf numFmtId="3" fontId="4" fillId="0" borderId="26" xfId="0" applyNumberFormat="1" applyFont="1" applyBorder="1"/>
    <xf numFmtId="3" fontId="11" fillId="0" borderId="28" xfId="0" applyNumberFormat="1" applyFont="1" applyFill="1" applyBorder="1" applyAlignment="1">
      <alignment horizontal="left"/>
    </xf>
    <xf numFmtId="3" fontId="4" fillId="0" borderId="24" xfId="0" applyNumberFormat="1" applyFont="1" applyFill="1" applyBorder="1"/>
    <xf numFmtId="3" fontId="1" fillId="0" borderId="26" xfId="0" applyNumberFormat="1" applyFont="1" applyFill="1" applyBorder="1"/>
    <xf numFmtId="3" fontId="1" fillId="0" borderId="21" xfId="0" applyNumberFormat="1" applyFont="1" applyFill="1" applyBorder="1"/>
    <xf numFmtId="0" fontId="4" fillId="0" borderId="25" xfId="0" applyFont="1" applyFill="1" applyBorder="1"/>
    <xf numFmtId="3" fontId="4" fillId="0" borderId="28" xfId="0" applyNumberFormat="1" applyFont="1" applyFill="1" applyBorder="1"/>
    <xf numFmtId="0" fontId="9" fillId="0" borderId="25" xfId="0" applyFont="1" applyBorder="1"/>
    <xf numFmtId="0" fontId="9" fillId="0" borderId="27" xfId="0" applyFont="1" applyBorder="1"/>
    <xf numFmtId="3" fontId="1" fillId="0" borderId="5" xfId="0" applyNumberFormat="1" applyFont="1" applyFill="1" applyBorder="1"/>
    <xf numFmtId="0" fontId="5" fillId="0" borderId="25" xfId="0" applyFont="1" applyFill="1" applyBorder="1"/>
    <xf numFmtId="0" fontId="5" fillId="0" borderId="23" xfId="0" applyFont="1" applyFill="1" applyBorder="1"/>
    <xf numFmtId="0" fontId="5" fillId="0" borderId="27" xfId="0" applyFont="1" applyFill="1" applyBorder="1"/>
    <xf numFmtId="3" fontId="5" fillId="0" borderId="25" xfId="0" applyNumberFormat="1" applyFont="1" applyFill="1" applyBorder="1"/>
    <xf numFmtId="3" fontId="5" fillId="0" borderId="26" xfId="0" applyNumberFormat="1" applyFont="1" applyFill="1" applyBorder="1"/>
    <xf numFmtId="0" fontId="13" fillId="0" borderId="0" xfId="0" applyFont="1"/>
    <xf numFmtId="0" fontId="1" fillId="0" borderId="2" xfId="0" applyFont="1" applyFill="1" applyBorder="1" applyAlignment="1">
      <alignment horizontal="center"/>
    </xf>
    <xf numFmtId="49" fontId="9" fillId="0" borderId="10" xfId="0" applyNumberFormat="1" applyFont="1" applyBorder="1" applyAlignment="1">
      <alignment horizontal="center"/>
    </xf>
    <xf numFmtId="0" fontId="9" fillId="0" borderId="30" xfId="0" applyFont="1" applyBorder="1" applyAlignment="1">
      <alignment horizontal="center"/>
    </xf>
    <xf numFmtId="0" fontId="4" fillId="0" borderId="0" xfId="0" applyFont="1" applyAlignment="1">
      <alignment vertical="center"/>
    </xf>
    <xf numFmtId="49" fontId="0" fillId="0" borderId="12" xfId="0" applyNumberFormat="1" applyBorder="1" applyAlignment="1">
      <alignment horizontal="center"/>
    </xf>
    <xf numFmtId="0" fontId="0" fillId="0" borderId="29" xfId="0" applyBorder="1" applyAlignment="1">
      <alignment horizontal="center"/>
    </xf>
    <xf numFmtId="49" fontId="0" fillId="0" borderId="13" xfId="0" applyNumberFormat="1" applyBorder="1" applyAlignment="1">
      <alignment horizontal="center"/>
    </xf>
    <xf numFmtId="0" fontId="0" fillId="0" borderId="14" xfId="0" applyBorder="1" applyAlignment="1">
      <alignment horizontal="center"/>
    </xf>
    <xf numFmtId="0" fontId="4" fillId="0" borderId="14" xfId="0" applyFont="1" applyFill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0" fontId="1" fillId="0" borderId="30" xfId="0" applyFont="1" applyBorder="1"/>
    <xf numFmtId="3" fontId="1" fillId="0" borderId="30" xfId="0" applyNumberFormat="1" applyFont="1" applyFill="1" applyBorder="1"/>
    <xf numFmtId="3" fontId="1" fillId="0" borderId="11" xfId="0" applyNumberFormat="1" applyFont="1" applyFill="1" applyBorder="1"/>
    <xf numFmtId="0" fontId="1" fillId="0" borderId="0" xfId="0" applyFont="1" applyBorder="1"/>
    <xf numFmtId="3" fontId="1" fillId="0" borderId="27" xfId="0" applyNumberFormat="1" applyFont="1" applyFill="1" applyBorder="1"/>
    <xf numFmtId="3" fontId="1" fillId="0" borderId="28" xfId="0" applyNumberFormat="1" applyFont="1" applyFill="1" applyBorder="1"/>
    <xf numFmtId="0" fontId="0" fillId="0" borderId="27" xfId="0" applyBorder="1"/>
    <xf numFmtId="3" fontId="4" fillId="0" borderId="27" xfId="0" applyNumberFormat="1" applyFont="1" applyFill="1" applyBorder="1"/>
    <xf numFmtId="3" fontId="4" fillId="0" borderId="31" xfId="0" applyNumberFormat="1" applyFont="1" applyFill="1" applyBorder="1"/>
    <xf numFmtId="3" fontId="4" fillId="0" borderId="32" xfId="0" applyNumberFormat="1" applyFont="1" applyFill="1" applyBorder="1"/>
    <xf numFmtId="0" fontId="4" fillId="0" borderId="27" xfId="0" applyFont="1" applyBorder="1"/>
    <xf numFmtId="3" fontId="4" fillId="0" borderId="31" xfId="0" applyNumberFormat="1" applyFont="1" applyBorder="1"/>
    <xf numFmtId="0" fontId="10" fillId="0" borderId="27" xfId="0" applyFont="1" applyBorder="1"/>
    <xf numFmtId="3" fontId="11" fillId="0" borderId="27" xfId="0" applyNumberFormat="1" applyFont="1" applyFill="1" applyBorder="1" applyAlignment="1">
      <alignment horizontal="left"/>
    </xf>
    <xf numFmtId="3" fontId="11" fillId="0" borderId="31" xfId="0" applyNumberFormat="1" applyFont="1" applyFill="1" applyBorder="1" applyAlignment="1">
      <alignment horizontal="left"/>
    </xf>
    <xf numFmtId="3" fontId="1" fillId="0" borderId="0" xfId="0" applyNumberFormat="1" applyFont="1" applyBorder="1" applyAlignment="1">
      <alignment horizontal="left"/>
    </xf>
    <xf numFmtId="3" fontId="4" fillId="0" borderId="0" xfId="0" applyNumberFormat="1" applyFont="1" applyBorder="1" applyAlignment="1">
      <alignment horizontal="left"/>
    </xf>
    <xf numFmtId="3" fontId="4" fillId="0" borderId="23" xfId="0" applyNumberFormat="1" applyFont="1" applyFill="1" applyBorder="1"/>
    <xf numFmtId="3" fontId="4" fillId="0" borderId="34" xfId="0" applyNumberFormat="1" applyFont="1" applyFill="1" applyBorder="1"/>
    <xf numFmtId="3" fontId="9" fillId="0" borderId="25" xfId="0" applyNumberFormat="1" applyFont="1" applyFill="1" applyBorder="1"/>
    <xf numFmtId="3" fontId="9" fillId="0" borderId="26" xfId="0" applyNumberFormat="1" applyFont="1" applyFill="1" applyBorder="1"/>
    <xf numFmtId="0" fontId="2" fillId="0" borderId="23" xfId="0" applyFont="1" applyBorder="1"/>
    <xf numFmtId="3" fontId="1" fillId="0" borderId="23" xfId="0" applyNumberFormat="1" applyFont="1" applyFill="1" applyBorder="1"/>
    <xf numFmtId="3" fontId="1" fillId="0" borderId="24" xfId="0" applyNumberFormat="1" applyFont="1" applyFill="1" applyBorder="1"/>
    <xf numFmtId="0" fontId="10" fillId="0" borderId="0" xfId="0" applyFont="1" applyBorder="1"/>
    <xf numFmtId="3" fontId="4" fillId="0" borderId="25" xfId="0" applyNumberFormat="1" applyFont="1" applyFill="1" applyBorder="1"/>
    <xf numFmtId="3" fontId="4" fillId="0" borderId="33" xfId="0" applyNumberFormat="1" applyFont="1" applyFill="1" applyBorder="1"/>
    <xf numFmtId="0" fontId="11" fillId="0" borderId="0" xfId="0" applyFont="1" applyFill="1" applyBorder="1"/>
    <xf numFmtId="0" fontId="5" fillId="0" borderId="25" xfId="0" applyFont="1" applyBorder="1"/>
    <xf numFmtId="0" fontId="6" fillId="0" borderId="27" xfId="0" applyFont="1" applyBorder="1"/>
    <xf numFmtId="0" fontId="5" fillId="0" borderId="27" xfId="0" applyFont="1" applyBorder="1"/>
    <xf numFmtId="3" fontId="4" fillId="0" borderId="28" xfId="0" applyNumberFormat="1" applyFont="1" applyFill="1" applyBorder="1" applyAlignment="1">
      <alignment horizontal="left"/>
    </xf>
    <xf numFmtId="3" fontId="9" fillId="0" borderId="27" xfId="0" applyNumberFormat="1" applyFont="1" applyFill="1" applyBorder="1"/>
    <xf numFmtId="3" fontId="9" fillId="0" borderId="28" xfId="0" applyNumberFormat="1" applyFont="1" applyFill="1" applyBorder="1"/>
    <xf numFmtId="0" fontId="1" fillId="0" borderId="23" xfId="0" applyFont="1" applyBorder="1"/>
    <xf numFmtId="3" fontId="4" fillId="0" borderId="34" xfId="0" applyNumberFormat="1" applyFont="1" applyBorder="1"/>
    <xf numFmtId="0" fontId="0" fillId="0" borderId="25" xfId="0" applyBorder="1"/>
    <xf numFmtId="3" fontId="3" fillId="0" borderId="33" xfId="0" applyNumberFormat="1" applyFont="1" applyBorder="1"/>
    <xf numFmtId="3" fontId="4" fillId="0" borderId="25" xfId="0" applyNumberFormat="1" applyFont="1" applyBorder="1"/>
    <xf numFmtId="0" fontId="9" fillId="0" borderId="25" xfId="0" applyFont="1" applyFill="1" applyBorder="1"/>
    <xf numFmtId="0" fontId="0" fillId="0" borderId="23" xfId="0" applyBorder="1"/>
    <xf numFmtId="3" fontId="4" fillId="0" borderId="23" xfId="0" applyNumberFormat="1" applyFont="1" applyBorder="1"/>
    <xf numFmtId="3" fontId="4" fillId="0" borderId="33" xfId="0" applyNumberFormat="1" applyFont="1" applyBorder="1"/>
    <xf numFmtId="3" fontId="1" fillId="0" borderId="25" xfId="0" applyNumberFormat="1" applyFont="1" applyFill="1" applyBorder="1"/>
    <xf numFmtId="3" fontId="5" fillId="0" borderId="33" xfId="0" applyNumberFormat="1" applyFont="1" applyFill="1" applyBorder="1"/>
    <xf numFmtId="0" fontId="1" fillId="0" borderId="27" xfId="0" applyFont="1" applyFill="1" applyBorder="1"/>
    <xf numFmtId="3" fontId="1" fillId="0" borderId="33" xfId="0" applyNumberFormat="1" applyFont="1" applyFill="1" applyBorder="1"/>
    <xf numFmtId="0" fontId="6" fillId="0" borderId="25" xfId="0" applyFont="1" applyFill="1" applyBorder="1"/>
    <xf numFmtId="0" fontId="12" fillId="0" borderId="27" xfId="0" applyFont="1" applyFill="1" applyBorder="1"/>
    <xf numFmtId="0" fontId="12" fillId="0" borderId="23" xfId="0" applyFont="1" applyFill="1" applyBorder="1"/>
    <xf numFmtId="3" fontId="9" fillId="0" borderId="23" xfId="0" applyNumberFormat="1" applyFont="1" applyFill="1" applyBorder="1"/>
    <xf numFmtId="3" fontId="1" fillId="0" borderId="34" xfId="0" applyNumberFormat="1" applyFont="1" applyFill="1" applyBorder="1"/>
    <xf numFmtId="3" fontId="14" fillId="0" borderId="33" xfId="0" applyNumberFormat="1" applyFont="1" applyFill="1" applyBorder="1"/>
    <xf numFmtId="3" fontId="9" fillId="0" borderId="33" xfId="0" applyNumberFormat="1" applyFont="1" applyFill="1" applyBorder="1"/>
    <xf numFmtId="0" fontId="9" fillId="0" borderId="25" xfId="0" applyFont="1" applyFill="1" applyBorder="1" applyAlignment="1">
      <alignment wrapText="1"/>
    </xf>
    <xf numFmtId="0" fontId="4" fillId="0" borderId="1" xfId="0" applyFont="1" applyFill="1" applyBorder="1"/>
    <xf numFmtId="0" fontId="13" fillId="0" borderId="1" xfId="0" applyFont="1" applyBorder="1"/>
    <xf numFmtId="0" fontId="4" fillId="0" borderId="7" xfId="0" applyFont="1" applyBorder="1"/>
    <xf numFmtId="49" fontId="1" fillId="0" borderId="0" xfId="0" applyNumberFormat="1" applyFont="1" applyAlignment="1">
      <alignment horizontal="center"/>
    </xf>
    <xf numFmtId="0" fontId="8" fillId="0" borderId="1" xfId="1" applyFont="1" applyBorder="1" applyAlignment="1">
      <alignment horizontal="right"/>
    </xf>
  </cellXfs>
  <cellStyles count="10">
    <cellStyle name="Ezres 2" xfId="9"/>
    <cellStyle name="Ezres 3" xfId="8"/>
    <cellStyle name="Normál" xfId="0" builtinId="0"/>
    <cellStyle name="Normál 2 2" xfId="2"/>
    <cellStyle name="Normál 3" xfId="4"/>
    <cellStyle name="Normál 3 2" xfId="5"/>
    <cellStyle name="Normál 5" xfId="3"/>
    <cellStyle name="Normál 6" xfId="6"/>
    <cellStyle name="Normál_Munka1" xfId="1"/>
    <cellStyle name="Százalék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4_2018_k&#246;lts&#233;gvet&#233;si_rendelet_mell&#233;kle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mell"/>
      <sheetName val="2.mell"/>
      <sheetName val="3.mell"/>
      <sheetName val="4.mell"/>
      <sheetName val="5.mell"/>
      <sheetName val="6.mell"/>
      <sheetName val="7.mell"/>
      <sheetName val="7.1.mell"/>
      <sheetName val="7.2.mell"/>
      <sheetName val="7.3.mell"/>
      <sheetName val="7.4.mell"/>
      <sheetName val="7.5.mell"/>
      <sheetName val="7.6.mell"/>
      <sheetName val="8.mell"/>
      <sheetName val="9.mell"/>
      <sheetName val="10.mell"/>
      <sheetName val="11.mell"/>
      <sheetName val="11.1.mell"/>
      <sheetName val="11.2.mell"/>
      <sheetName val="12.mell"/>
      <sheetName val="13.mell"/>
      <sheetName val="14.mell"/>
      <sheetName val="15.mell"/>
      <sheetName val="16.mell"/>
      <sheetName val="17.mell"/>
      <sheetName val="Munka2"/>
    </sheetNames>
    <sheetDataSet>
      <sheetData sheetId="0"/>
      <sheetData sheetId="1"/>
      <sheetData sheetId="2"/>
      <sheetData sheetId="3"/>
      <sheetData sheetId="4"/>
      <sheetData sheetId="5">
        <row r="14">
          <cell r="F14">
            <v>111284608</v>
          </cell>
        </row>
        <row r="22">
          <cell r="F22">
            <v>0</v>
          </cell>
        </row>
        <row r="25">
          <cell r="F25">
            <v>0</v>
          </cell>
        </row>
        <row r="38">
          <cell r="F38">
            <v>80400</v>
          </cell>
        </row>
        <row r="39">
          <cell r="F39">
            <v>2899589</v>
          </cell>
        </row>
        <row r="40">
          <cell r="F40">
            <v>0</v>
          </cell>
        </row>
        <row r="41">
          <cell r="F41">
            <v>25237</v>
          </cell>
        </row>
        <row r="42">
          <cell r="F42">
            <v>14965000</v>
          </cell>
        </row>
        <row r="48">
          <cell r="F48">
            <v>21857631</v>
          </cell>
        </row>
        <row r="75">
          <cell r="F75">
            <v>41153148</v>
          </cell>
        </row>
        <row r="76">
          <cell r="F76">
            <v>334084759</v>
          </cell>
        </row>
        <row r="77">
          <cell r="F77">
            <v>4792717</v>
          </cell>
        </row>
        <row r="78">
          <cell r="F78">
            <v>3900000</v>
          </cell>
        </row>
        <row r="81">
          <cell r="F81">
            <v>493930624</v>
          </cell>
        </row>
        <row r="88">
          <cell r="F88">
            <v>31200000</v>
          </cell>
        </row>
        <row r="94">
          <cell r="F94">
            <v>23000000</v>
          </cell>
        </row>
        <row r="105">
          <cell r="F105">
            <v>650000</v>
          </cell>
        </row>
        <row r="139">
          <cell r="F139">
            <v>22057476</v>
          </cell>
        </row>
        <row r="149">
          <cell r="F149">
            <v>0</v>
          </cell>
        </row>
        <row r="166">
          <cell r="F166">
            <v>0</v>
          </cell>
        </row>
        <row r="172">
          <cell r="F172">
            <v>6141000</v>
          </cell>
        </row>
        <row r="181">
          <cell r="F181">
            <v>5448976</v>
          </cell>
        </row>
        <row r="185">
          <cell r="F185">
            <v>207201357</v>
          </cell>
        </row>
        <row r="188">
          <cell r="F188">
            <v>3817813</v>
          </cell>
        </row>
        <row r="201">
          <cell r="F201">
            <v>161000000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39">
          <cell r="C39">
            <v>13364948</v>
          </cell>
        </row>
      </sheetData>
      <sheetData sheetId="18">
        <row r="39">
          <cell r="C39">
            <v>1918719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"/>
  <sheetViews>
    <sheetView tabSelected="1" workbookViewId="0">
      <selection activeCell="G31" sqref="G31"/>
    </sheetView>
  </sheetViews>
  <sheetFormatPr defaultRowHeight="12.75" x14ac:dyDescent="0.2"/>
  <cols>
    <col min="1" max="1" width="8.85546875" style="28" bestFit="1" customWidth="1"/>
    <col min="2" max="2" width="52.85546875" style="1" customWidth="1"/>
    <col min="3" max="3" width="12.7109375" style="29" customWidth="1"/>
    <col min="4" max="4" width="14.42578125" style="48" customWidth="1"/>
    <col min="5" max="5" width="14" style="1" customWidth="1"/>
    <col min="6" max="7" width="9.140625" style="1"/>
    <col min="8" max="8" width="10" style="1" bestFit="1" customWidth="1"/>
    <col min="9" max="16384" width="9.140625" style="1"/>
  </cols>
  <sheetData>
    <row r="1" spans="1:8" x14ac:dyDescent="0.2">
      <c r="A1" s="119" t="s">
        <v>12</v>
      </c>
      <c r="B1" s="119"/>
      <c r="C1" s="119"/>
      <c r="D1" s="119"/>
      <c r="E1" s="119"/>
    </row>
    <row r="2" spans="1:8" x14ac:dyDescent="0.2">
      <c r="A2" s="119" t="s">
        <v>11</v>
      </c>
      <c r="B2" s="119"/>
      <c r="C2" s="119"/>
      <c r="D2" s="119"/>
      <c r="E2" s="119"/>
    </row>
    <row r="3" spans="1:8" x14ac:dyDescent="0.2">
      <c r="A3" s="119" t="s">
        <v>101</v>
      </c>
      <c r="B3" s="119"/>
      <c r="C3" s="119"/>
      <c r="D3" s="119"/>
      <c r="E3" s="119"/>
    </row>
    <row r="4" spans="1:8" ht="13.5" thickBot="1" x14ac:dyDescent="0.25">
      <c r="A4" s="120" t="s">
        <v>102</v>
      </c>
      <c r="B4" s="120"/>
      <c r="C4" s="120"/>
      <c r="D4" s="120"/>
      <c r="E4" s="120"/>
    </row>
    <row r="5" spans="1:8" s="52" customFormat="1" ht="30" customHeight="1" x14ac:dyDescent="0.2">
      <c r="A5" s="50" t="s">
        <v>13</v>
      </c>
      <c r="B5" s="51" t="s">
        <v>14</v>
      </c>
      <c r="C5" s="49" t="s">
        <v>103</v>
      </c>
      <c r="D5" s="49" t="s">
        <v>100</v>
      </c>
      <c r="E5" s="49" t="s">
        <v>104</v>
      </c>
    </row>
    <row r="6" spans="1:8" ht="12" customHeight="1" thickBot="1" x14ac:dyDescent="0.3">
      <c r="A6" s="53"/>
      <c r="B6" s="54"/>
      <c r="C6" s="2" t="s">
        <v>105</v>
      </c>
      <c r="D6" s="2" t="s">
        <v>106</v>
      </c>
      <c r="E6" s="2" t="s">
        <v>107</v>
      </c>
    </row>
    <row r="7" spans="1:8" ht="15.75" thickBot="1" x14ac:dyDescent="0.3">
      <c r="A7" s="55" t="s">
        <v>0</v>
      </c>
      <c r="B7" s="56" t="s">
        <v>1</v>
      </c>
      <c r="C7" s="57" t="s">
        <v>2</v>
      </c>
      <c r="D7" s="58" t="s">
        <v>3</v>
      </c>
      <c r="E7" s="59" t="s">
        <v>4</v>
      </c>
    </row>
    <row r="8" spans="1:8" x14ac:dyDescent="0.2">
      <c r="A8" s="60" t="s">
        <v>0</v>
      </c>
      <c r="B8" s="61" t="s">
        <v>15</v>
      </c>
      <c r="C8" s="62">
        <f>C9+C13</f>
        <v>117738029</v>
      </c>
      <c r="D8" s="62">
        <f>D9+D13</f>
        <v>125782362</v>
      </c>
      <c r="E8" s="63">
        <f>E9+E13</f>
        <v>133142239</v>
      </c>
      <c r="G8" s="64"/>
      <c r="H8" s="4"/>
    </row>
    <row r="9" spans="1:8" x14ac:dyDescent="0.2">
      <c r="A9" s="3" t="s">
        <v>1</v>
      </c>
      <c r="B9" s="31" t="s">
        <v>16</v>
      </c>
      <c r="C9" s="65">
        <f>C10+C11+C12</f>
        <v>114223727</v>
      </c>
      <c r="D9" s="65">
        <f>+D10+D11+D12</f>
        <v>119298918</v>
      </c>
      <c r="E9" s="66">
        <f>+E10+E11+E12</f>
        <v>111284608</v>
      </c>
      <c r="G9" s="64"/>
      <c r="H9" s="4"/>
    </row>
    <row r="10" spans="1:8" ht="15" x14ac:dyDescent="0.25">
      <c r="A10" s="5" t="s">
        <v>17</v>
      </c>
      <c r="B10" s="67" t="s">
        <v>18</v>
      </c>
      <c r="C10" s="68">
        <v>99263328</v>
      </c>
      <c r="D10" s="69">
        <v>105236936</v>
      </c>
      <c r="E10" s="70">
        <f>'[1]6.mell'!F14</f>
        <v>111284608</v>
      </c>
      <c r="G10" s="4"/>
      <c r="H10" s="4"/>
    </row>
    <row r="11" spans="1:8" ht="15" x14ac:dyDescent="0.25">
      <c r="A11" s="5" t="s">
        <v>19</v>
      </c>
      <c r="B11" s="67" t="s">
        <v>20</v>
      </c>
      <c r="C11" s="68">
        <v>14506218</v>
      </c>
      <c r="D11" s="69">
        <v>13859742</v>
      </c>
      <c r="E11" s="70">
        <f>'[1]6.mell'!F22</f>
        <v>0</v>
      </c>
      <c r="G11" s="4"/>
      <c r="H11" s="4"/>
    </row>
    <row r="12" spans="1:8" x14ac:dyDescent="0.2">
      <c r="A12" s="5" t="s">
        <v>21</v>
      </c>
      <c r="B12" s="71" t="s">
        <v>22</v>
      </c>
      <c r="C12" s="68">
        <v>454181</v>
      </c>
      <c r="D12" s="69">
        <v>202240</v>
      </c>
      <c r="E12" s="39">
        <f>'[1]6.mell'!F25</f>
        <v>0</v>
      </c>
      <c r="G12" s="4"/>
      <c r="H12" s="4"/>
    </row>
    <row r="13" spans="1:8" x14ac:dyDescent="0.2">
      <c r="A13" s="3" t="s">
        <v>2</v>
      </c>
      <c r="B13" s="31" t="s">
        <v>23</v>
      </c>
      <c r="C13" s="65">
        <f>C14</f>
        <v>3514302</v>
      </c>
      <c r="D13" s="65">
        <f>D14</f>
        <v>6483444</v>
      </c>
      <c r="E13" s="66">
        <f>E14</f>
        <v>21857631</v>
      </c>
      <c r="G13" s="4"/>
      <c r="H13" s="4"/>
    </row>
    <row r="14" spans="1:8" x14ac:dyDescent="0.2">
      <c r="A14" s="5" t="s">
        <v>24</v>
      </c>
      <c r="B14" s="71" t="s">
        <v>25</v>
      </c>
      <c r="C14" s="68">
        <v>3514302</v>
      </c>
      <c r="D14" s="72">
        <v>6483444</v>
      </c>
      <c r="E14" s="39">
        <f>'[1]6.mell'!F48</f>
        <v>21857631</v>
      </c>
      <c r="G14" s="4"/>
      <c r="H14" s="4"/>
    </row>
    <row r="15" spans="1:8" x14ac:dyDescent="0.2">
      <c r="A15" s="5" t="s">
        <v>26</v>
      </c>
      <c r="B15" s="73" t="s">
        <v>27</v>
      </c>
      <c r="C15" s="74">
        <v>78000</v>
      </c>
      <c r="D15" s="75">
        <v>79200</v>
      </c>
      <c r="E15" s="34">
        <f>'[1]6.mell'!F38</f>
        <v>80400</v>
      </c>
      <c r="G15" s="76"/>
      <c r="H15" s="4"/>
    </row>
    <row r="16" spans="1:8" x14ac:dyDescent="0.2">
      <c r="A16" s="5" t="s">
        <v>28</v>
      </c>
      <c r="B16" s="6" t="s">
        <v>29</v>
      </c>
      <c r="C16" s="74">
        <v>292100</v>
      </c>
      <c r="D16" s="75">
        <v>0</v>
      </c>
      <c r="E16" s="34">
        <f>'[1]6.mell'!F39+'[1]6.mell'!F40+'[1]6.mell'!F41+'[1]6.mell'!F42</f>
        <v>17889826</v>
      </c>
      <c r="G16" s="77"/>
      <c r="H16" s="4"/>
    </row>
    <row r="17" spans="1:8" ht="15" x14ac:dyDescent="0.25">
      <c r="A17" s="7"/>
      <c r="B17" s="8" t="s">
        <v>30</v>
      </c>
      <c r="C17" s="78"/>
      <c r="D17" s="79"/>
      <c r="E17" s="35"/>
      <c r="G17" s="64"/>
      <c r="H17" s="4"/>
    </row>
    <row r="18" spans="1:8" x14ac:dyDescent="0.2">
      <c r="A18" s="9" t="s">
        <v>3</v>
      </c>
      <c r="B18" s="40" t="s">
        <v>31</v>
      </c>
      <c r="C18" s="80">
        <f>C19+C22</f>
        <v>47957542</v>
      </c>
      <c r="D18" s="80">
        <f>D19+D22</f>
        <v>1640196</v>
      </c>
      <c r="E18" s="81">
        <f>E19+E22</f>
        <v>493930624</v>
      </c>
      <c r="G18" s="4"/>
      <c r="H18" s="4"/>
    </row>
    <row r="19" spans="1:8" x14ac:dyDescent="0.2">
      <c r="A19" s="10" t="s">
        <v>4</v>
      </c>
      <c r="B19" s="82" t="s">
        <v>32</v>
      </c>
      <c r="C19" s="83">
        <f>C20+C21</f>
        <v>47957542</v>
      </c>
      <c r="D19" s="83">
        <f>D20+D21</f>
        <v>1593844</v>
      </c>
      <c r="E19" s="84">
        <f>E20+E21</f>
        <v>0</v>
      </c>
      <c r="G19" s="85"/>
      <c r="H19" s="4"/>
    </row>
    <row r="20" spans="1:8" x14ac:dyDescent="0.2">
      <c r="A20" s="11" t="s">
        <v>33</v>
      </c>
      <c r="B20" s="43" t="s">
        <v>34</v>
      </c>
      <c r="C20" s="86">
        <v>47957542</v>
      </c>
      <c r="D20" s="87">
        <v>1593844</v>
      </c>
      <c r="E20" s="39"/>
      <c r="G20" s="88"/>
      <c r="H20" s="4"/>
    </row>
    <row r="21" spans="1:8" ht="12.6" customHeight="1" x14ac:dyDescent="0.2">
      <c r="A21" s="11" t="s">
        <v>35</v>
      </c>
      <c r="B21" s="89" t="s">
        <v>36</v>
      </c>
      <c r="C21" s="86">
        <v>0</v>
      </c>
      <c r="D21" s="87">
        <v>0</v>
      </c>
      <c r="E21" s="39"/>
      <c r="G21" s="88"/>
      <c r="H21" s="4"/>
    </row>
    <row r="22" spans="1:8" x14ac:dyDescent="0.2">
      <c r="A22" s="3" t="s">
        <v>5</v>
      </c>
      <c r="B22" s="90" t="s">
        <v>37</v>
      </c>
      <c r="C22" s="65">
        <f>C23</f>
        <v>0</v>
      </c>
      <c r="D22" s="65">
        <f>D23</f>
        <v>46352</v>
      </c>
      <c r="E22" s="66">
        <f>E23</f>
        <v>493930624</v>
      </c>
      <c r="G22" s="4"/>
      <c r="H22" s="4"/>
    </row>
    <row r="23" spans="1:8" x14ac:dyDescent="0.2">
      <c r="A23" s="5" t="s">
        <v>38</v>
      </c>
      <c r="B23" s="91" t="s">
        <v>39</v>
      </c>
      <c r="C23" s="68"/>
      <c r="D23" s="69">
        <v>46352</v>
      </c>
      <c r="E23" s="39">
        <f>'[1]6.mell'!F81</f>
        <v>493930624</v>
      </c>
    </row>
    <row r="24" spans="1:8" ht="14.25" customHeight="1" x14ac:dyDescent="0.2">
      <c r="A24" s="5" t="s">
        <v>40</v>
      </c>
      <c r="B24" s="73" t="s">
        <v>27</v>
      </c>
      <c r="C24" s="74"/>
      <c r="D24" s="75"/>
      <c r="E24" s="92"/>
    </row>
    <row r="25" spans="1:8" ht="11.25" customHeight="1" x14ac:dyDescent="0.2">
      <c r="A25" s="5" t="s">
        <v>41</v>
      </c>
      <c r="B25" s="12" t="s">
        <v>29</v>
      </c>
      <c r="C25" s="74"/>
      <c r="D25" s="75"/>
      <c r="E25" s="34">
        <f>'[1]6.mell'!F75+'[1]6.mell'!F76+'[1]6.mell'!F77+'[1]6.mell'!F78</f>
        <v>383930624</v>
      </c>
    </row>
    <row r="26" spans="1:8" ht="15" x14ac:dyDescent="0.25">
      <c r="A26" s="7"/>
      <c r="B26" s="13" t="s">
        <v>30</v>
      </c>
      <c r="C26" s="78"/>
      <c r="D26" s="79"/>
      <c r="E26" s="35"/>
    </row>
    <row r="27" spans="1:8" x14ac:dyDescent="0.2">
      <c r="A27" s="14" t="s">
        <v>6</v>
      </c>
      <c r="B27" s="41" t="s">
        <v>42</v>
      </c>
      <c r="C27" s="93">
        <f>C29+C30+C31+C32+C33+C34</f>
        <v>61485413</v>
      </c>
      <c r="D27" s="93">
        <f>D29+D30+D31+D32+D33+D34</f>
        <v>57619662</v>
      </c>
      <c r="E27" s="94">
        <f>E29+E30+E31+E32+E33+E34</f>
        <v>54850000</v>
      </c>
    </row>
    <row r="28" spans="1:8" ht="15" x14ac:dyDescent="0.25">
      <c r="A28" s="7"/>
      <c r="B28" s="95" t="s">
        <v>43</v>
      </c>
      <c r="C28" s="78"/>
      <c r="D28" s="96"/>
      <c r="E28" s="30"/>
    </row>
    <row r="29" spans="1:8" ht="15" x14ac:dyDescent="0.25">
      <c r="A29" s="15" t="s">
        <v>44</v>
      </c>
      <c r="B29" s="97" t="s">
        <v>45</v>
      </c>
      <c r="C29" s="38"/>
      <c r="D29" s="98"/>
      <c r="E29" s="33"/>
    </row>
    <row r="30" spans="1:8" ht="15" x14ac:dyDescent="0.25">
      <c r="A30" s="15" t="s">
        <v>46</v>
      </c>
      <c r="B30" s="97" t="s">
        <v>47</v>
      </c>
      <c r="C30" s="86">
        <v>0</v>
      </c>
      <c r="D30" s="98"/>
      <c r="E30" s="33"/>
    </row>
    <row r="31" spans="1:8" x14ac:dyDescent="0.2">
      <c r="A31" s="15" t="s">
        <v>48</v>
      </c>
      <c r="B31" s="32" t="s">
        <v>49</v>
      </c>
      <c r="C31" s="86">
        <v>31748934</v>
      </c>
      <c r="D31" s="99">
        <v>32855070</v>
      </c>
      <c r="E31" s="33">
        <f>'[1]6.mell'!F88</f>
        <v>31200000</v>
      </c>
    </row>
    <row r="32" spans="1:8" x14ac:dyDescent="0.2">
      <c r="A32" s="15" t="s">
        <v>50</v>
      </c>
      <c r="B32" s="32" t="s">
        <v>51</v>
      </c>
      <c r="C32" s="86">
        <v>29186360</v>
      </c>
      <c r="D32" s="99">
        <v>24291712</v>
      </c>
      <c r="E32" s="33">
        <f>'[1]6.mell'!F94</f>
        <v>23000000</v>
      </c>
    </row>
    <row r="33" spans="1:5" ht="15" x14ac:dyDescent="0.25">
      <c r="A33" s="15" t="s">
        <v>52</v>
      </c>
      <c r="B33" s="97" t="s">
        <v>53</v>
      </c>
      <c r="C33" s="86"/>
      <c r="D33" s="99"/>
      <c r="E33" s="33"/>
    </row>
    <row r="34" spans="1:5" ht="15" x14ac:dyDescent="0.25">
      <c r="A34" s="15" t="s">
        <v>54</v>
      </c>
      <c r="B34" s="97" t="s">
        <v>55</v>
      </c>
      <c r="C34" s="86">
        <v>550119</v>
      </c>
      <c r="D34" s="99">
        <v>472880</v>
      </c>
      <c r="E34" s="33">
        <f>'[1]6.mell'!F105</f>
        <v>650000</v>
      </c>
    </row>
    <row r="35" spans="1:5" x14ac:dyDescent="0.2">
      <c r="A35" s="9" t="s">
        <v>7</v>
      </c>
      <c r="B35" s="100" t="s">
        <v>56</v>
      </c>
      <c r="C35" s="80">
        <v>26372765</v>
      </c>
      <c r="D35" s="80">
        <v>23936789</v>
      </c>
      <c r="E35" s="81">
        <f>'[1]6.mell'!F139</f>
        <v>22057476</v>
      </c>
    </row>
    <row r="36" spans="1:5" x14ac:dyDescent="0.2">
      <c r="A36" s="3" t="s">
        <v>8</v>
      </c>
      <c r="B36" s="31" t="s">
        <v>57</v>
      </c>
      <c r="C36" s="65">
        <f>C38+C39+C40</f>
        <v>1758103</v>
      </c>
      <c r="D36" s="65">
        <f>D38+D39+D40</f>
        <v>98265</v>
      </c>
      <c r="E36" s="66">
        <f>E38+E39+E40</f>
        <v>0</v>
      </c>
    </row>
    <row r="37" spans="1:5" x14ac:dyDescent="0.2">
      <c r="A37" s="10"/>
      <c r="B37" s="95" t="s">
        <v>58</v>
      </c>
      <c r="C37" s="78"/>
      <c r="D37" s="96"/>
      <c r="E37" s="30"/>
    </row>
    <row r="38" spans="1:5" ht="15" x14ac:dyDescent="0.25">
      <c r="A38" s="16" t="s">
        <v>59</v>
      </c>
      <c r="B38" s="101" t="s">
        <v>60</v>
      </c>
      <c r="C38" s="78">
        <v>1758103</v>
      </c>
      <c r="D38" s="102">
        <v>98265</v>
      </c>
      <c r="E38" s="30">
        <f>'[1]6.mell'!F149</f>
        <v>0</v>
      </c>
    </row>
    <row r="39" spans="1:5" x14ac:dyDescent="0.2">
      <c r="A39" s="11" t="s">
        <v>61</v>
      </c>
      <c r="B39" s="32" t="s">
        <v>62</v>
      </c>
      <c r="C39" s="86">
        <v>0</v>
      </c>
      <c r="D39" s="103"/>
      <c r="E39" s="30"/>
    </row>
    <row r="40" spans="1:5" ht="15" x14ac:dyDescent="0.25">
      <c r="A40" s="11" t="s">
        <v>63</v>
      </c>
      <c r="B40" s="97" t="s">
        <v>64</v>
      </c>
      <c r="C40" s="86">
        <v>0</v>
      </c>
      <c r="D40" s="103"/>
      <c r="E40" s="30"/>
    </row>
    <row r="41" spans="1:5" x14ac:dyDescent="0.2">
      <c r="A41" s="3" t="s">
        <v>9</v>
      </c>
      <c r="B41" s="40" t="s">
        <v>65</v>
      </c>
      <c r="C41" s="104">
        <f>C42+C43</f>
        <v>400000</v>
      </c>
      <c r="D41" s="104">
        <f>D42+D43</f>
        <v>4435793</v>
      </c>
      <c r="E41" s="36">
        <f>E42+E43</f>
        <v>0</v>
      </c>
    </row>
    <row r="42" spans="1:5" x14ac:dyDescent="0.2">
      <c r="A42" s="15" t="s">
        <v>66</v>
      </c>
      <c r="B42" s="89" t="s">
        <v>67</v>
      </c>
      <c r="C42" s="86"/>
      <c r="D42" s="103"/>
      <c r="E42" s="30"/>
    </row>
    <row r="43" spans="1:5" ht="15" x14ac:dyDescent="0.25">
      <c r="A43" s="17" t="s">
        <v>68</v>
      </c>
      <c r="B43" s="67" t="s">
        <v>69</v>
      </c>
      <c r="C43" s="86">
        <v>400000</v>
      </c>
      <c r="D43" s="103">
        <v>4435793</v>
      </c>
      <c r="E43" s="30"/>
    </row>
    <row r="44" spans="1:5" x14ac:dyDescent="0.2">
      <c r="A44" s="3" t="s">
        <v>70</v>
      </c>
      <c r="B44" s="100" t="s">
        <v>71</v>
      </c>
      <c r="C44" s="104">
        <f>C46+C45</f>
        <v>5329838</v>
      </c>
      <c r="D44" s="104">
        <f>D46+D45</f>
        <v>1088580</v>
      </c>
      <c r="E44" s="36">
        <f>E46+E45</f>
        <v>6141000</v>
      </c>
    </row>
    <row r="45" spans="1:5" ht="11.25" customHeight="1" x14ac:dyDescent="0.2">
      <c r="A45" s="18" t="s">
        <v>72</v>
      </c>
      <c r="B45" s="43" t="s">
        <v>73</v>
      </c>
      <c r="C45" s="46"/>
      <c r="D45" s="105"/>
      <c r="E45" s="47">
        <f>'[1]6.mell'!F166</f>
        <v>0</v>
      </c>
    </row>
    <row r="46" spans="1:5" x14ac:dyDescent="0.2">
      <c r="A46" s="5" t="s">
        <v>74</v>
      </c>
      <c r="B46" s="45" t="s">
        <v>75</v>
      </c>
      <c r="C46" s="78">
        <v>5329838</v>
      </c>
      <c r="D46" s="79">
        <v>1088580</v>
      </c>
      <c r="E46" s="47">
        <f>'[1]6.mell'!F172</f>
        <v>6141000</v>
      </c>
    </row>
    <row r="47" spans="1:5" x14ac:dyDescent="0.2">
      <c r="A47" s="19" t="s">
        <v>76</v>
      </c>
      <c r="B47" s="106" t="s">
        <v>77</v>
      </c>
      <c r="C47" s="107">
        <f>C44+C41+C36+C35+C27+C18+C8</f>
        <v>261041690</v>
      </c>
      <c r="D47" s="107">
        <f>D44+D41+D36+D35+D27+D18+D8</f>
        <v>214601647</v>
      </c>
      <c r="E47" s="42">
        <f>E44+E41+E36+E35+E27+E18+E8</f>
        <v>710121339</v>
      </c>
    </row>
    <row r="48" spans="1:5" x14ac:dyDescent="0.2">
      <c r="A48" s="20" t="s">
        <v>78</v>
      </c>
      <c r="B48" s="108" t="s">
        <v>79</v>
      </c>
      <c r="C48" s="37">
        <f>C49+C55+C54</f>
        <v>1043941721</v>
      </c>
      <c r="D48" s="37">
        <f>D49+D56+D54</f>
        <v>486812264</v>
      </c>
      <c r="E48" s="36">
        <f>E49+E55+E54+E56</f>
        <v>377468146</v>
      </c>
    </row>
    <row r="49" spans="1:8" x14ac:dyDescent="0.2">
      <c r="A49" s="21" t="s">
        <v>80</v>
      </c>
      <c r="B49" s="109" t="s">
        <v>81</v>
      </c>
      <c r="C49" s="93">
        <f>SUM(C51:C53)</f>
        <v>195569912</v>
      </c>
      <c r="D49" s="93">
        <f>SUM(D51:D53)</f>
        <v>263489528</v>
      </c>
      <c r="E49" s="94">
        <f>SUM(E51:E53)</f>
        <v>216468146</v>
      </c>
    </row>
    <row r="50" spans="1:8" x14ac:dyDescent="0.2">
      <c r="A50" s="22"/>
      <c r="B50" s="110" t="s">
        <v>82</v>
      </c>
      <c r="C50" s="111"/>
      <c r="D50" s="79"/>
      <c r="E50" s="35"/>
    </row>
    <row r="51" spans="1:8" x14ac:dyDescent="0.2">
      <c r="A51" s="23" t="s">
        <v>83</v>
      </c>
      <c r="B51" s="44" t="s">
        <v>84</v>
      </c>
      <c r="C51" s="78">
        <v>2637844</v>
      </c>
      <c r="D51" s="79">
        <f>'[1]11.1.mell'!C39+'[1]11.2.mell'!C39</f>
        <v>15283667</v>
      </c>
      <c r="E51" s="35">
        <f>'[1]6.mell'!F181</f>
        <v>5448976</v>
      </c>
    </row>
    <row r="52" spans="1:8" x14ac:dyDescent="0.2">
      <c r="A52" s="24" t="s">
        <v>85</v>
      </c>
      <c r="B52" s="43" t="s">
        <v>86</v>
      </c>
      <c r="C52" s="78">
        <v>189598000</v>
      </c>
      <c r="D52" s="79">
        <v>244784596</v>
      </c>
      <c r="E52" s="35">
        <f>'[1]6.mell'!F185</f>
        <v>207201357</v>
      </c>
    </row>
    <row r="53" spans="1:8" x14ac:dyDescent="0.2">
      <c r="A53" s="24" t="s">
        <v>87</v>
      </c>
      <c r="B53" s="43" t="s">
        <v>88</v>
      </c>
      <c r="C53" s="78">
        <v>3334068</v>
      </c>
      <c r="D53" s="79">
        <v>3421265</v>
      </c>
      <c r="E53" s="35">
        <f>'[1]6.mell'!F188</f>
        <v>3817813</v>
      </c>
    </row>
    <row r="54" spans="1:8" x14ac:dyDescent="0.2">
      <c r="A54" s="24" t="s">
        <v>89</v>
      </c>
      <c r="B54" s="108" t="s">
        <v>90</v>
      </c>
      <c r="C54" s="83">
        <v>4170445</v>
      </c>
      <c r="D54" s="112">
        <v>5004736</v>
      </c>
      <c r="E54" s="84"/>
    </row>
    <row r="55" spans="1:8" x14ac:dyDescent="0.2">
      <c r="A55" s="11" t="s">
        <v>91</v>
      </c>
      <c r="B55" s="108" t="s">
        <v>92</v>
      </c>
      <c r="C55" s="104">
        <v>844201364</v>
      </c>
      <c r="D55" s="113"/>
      <c r="E55" s="84"/>
    </row>
    <row r="56" spans="1:8" x14ac:dyDescent="0.2">
      <c r="A56" s="11" t="s">
        <v>93</v>
      </c>
      <c r="B56" s="108" t="s">
        <v>10</v>
      </c>
      <c r="C56" s="104"/>
      <c r="D56" s="107">
        <v>218318000</v>
      </c>
      <c r="E56" s="84">
        <f>'[1]6.mell'!F201</f>
        <v>161000000</v>
      </c>
    </row>
    <row r="57" spans="1:8" x14ac:dyDescent="0.2">
      <c r="A57" s="9" t="s">
        <v>94</v>
      </c>
      <c r="B57" s="100" t="s">
        <v>95</v>
      </c>
      <c r="C57" s="80">
        <f>211438510-C49</f>
        <v>15868598</v>
      </c>
      <c r="D57" s="114">
        <f>270889265-D49</f>
        <v>7399737</v>
      </c>
      <c r="E57" s="84"/>
    </row>
    <row r="58" spans="1:8" ht="25.5" x14ac:dyDescent="0.2">
      <c r="A58" s="9" t="s">
        <v>96</v>
      </c>
      <c r="B58" s="115" t="s">
        <v>97</v>
      </c>
      <c r="C58" s="80">
        <v>-8338186</v>
      </c>
      <c r="D58" s="114">
        <v>-5367454</v>
      </c>
      <c r="E58" s="84"/>
      <c r="H58" s="25"/>
    </row>
    <row r="59" spans="1:8" x14ac:dyDescent="0.2">
      <c r="A59" s="9" t="s">
        <v>98</v>
      </c>
      <c r="B59" s="40" t="s">
        <v>99</v>
      </c>
      <c r="C59" s="80">
        <f>C47+C48+C57+C58</f>
        <v>1312513823</v>
      </c>
      <c r="D59" s="80">
        <f>D47+D48+D57+D58</f>
        <v>703446194</v>
      </c>
      <c r="E59" s="81">
        <f>E47+E48+E57+E58</f>
        <v>1087589485</v>
      </c>
    </row>
    <row r="60" spans="1:8" ht="15.75" thickBot="1" x14ac:dyDescent="0.3">
      <c r="A60" s="26"/>
      <c r="B60" s="27"/>
      <c r="C60" s="116"/>
      <c r="D60" s="117"/>
      <c r="E60" s="118"/>
    </row>
  </sheetData>
  <mergeCells count="4">
    <mergeCell ref="A1:E1"/>
    <mergeCell ref="A2:E2"/>
    <mergeCell ref="A3:E3"/>
    <mergeCell ref="A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4. melléklet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konyveles</dc:creator>
  <cp:lastModifiedBy>konyveles</cp:lastModifiedBy>
  <dcterms:created xsi:type="dcterms:W3CDTF">2018-02-27T12:45:21Z</dcterms:created>
  <dcterms:modified xsi:type="dcterms:W3CDTF">2018-02-27T13:49:35Z</dcterms:modified>
</cp:coreProperties>
</file>