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Önkormányzat\R E N D E L E T E K\HATÁLYOS\2018\3_2018_költségvetési rendelet\ESZ\"/>
    </mc:Choice>
  </mc:AlternateContent>
  <bookViews>
    <workbookView xWindow="0" yWindow="0" windowWidth="28800" windowHeight="12330"/>
  </bookViews>
  <sheets>
    <sheet name="5.melléklet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5" i="1" l="1"/>
  <c r="D45" i="1"/>
  <c r="F45" i="1" s="1"/>
  <c r="C45" i="1"/>
  <c r="E44" i="1"/>
  <c r="D44" i="1"/>
  <c r="F44" i="1" s="1"/>
  <c r="C44" i="1"/>
  <c r="E41" i="1"/>
  <c r="D41" i="1"/>
  <c r="F41" i="1" s="1"/>
  <c r="C41" i="1"/>
  <c r="E37" i="1"/>
  <c r="F37" i="1" s="1"/>
  <c r="C37" i="1"/>
  <c r="F36" i="1"/>
  <c r="F35" i="1"/>
  <c r="E35" i="1"/>
  <c r="D35" i="1"/>
  <c r="C35" i="1"/>
  <c r="C29" i="1" s="1"/>
  <c r="C25" i="1" s="1"/>
  <c r="C32" i="1"/>
  <c r="E29" i="1"/>
  <c r="D29" i="1"/>
  <c r="F29" i="1" s="1"/>
  <c r="E28" i="1"/>
  <c r="D28" i="1"/>
  <c r="F28" i="1" s="1"/>
  <c r="C28" i="1"/>
  <c r="E27" i="1"/>
  <c r="D27" i="1"/>
  <c r="F27" i="1" s="1"/>
  <c r="C27" i="1"/>
  <c r="E25" i="1"/>
  <c r="D25" i="1"/>
  <c r="F25" i="1" s="1"/>
  <c r="E23" i="1"/>
  <c r="F23" i="1" s="1"/>
  <c r="F22" i="1"/>
  <c r="E22" i="1"/>
  <c r="D22" i="1"/>
  <c r="C22" i="1"/>
  <c r="F21" i="1"/>
  <c r="E21" i="1"/>
  <c r="D21" i="1"/>
  <c r="C21" i="1"/>
  <c r="F20" i="1"/>
  <c r="E19" i="1"/>
  <c r="D19" i="1"/>
  <c r="F19" i="1" s="1"/>
  <c r="C19" i="1"/>
  <c r="C16" i="1" s="1"/>
  <c r="C10" i="1" s="1"/>
  <c r="C39" i="1" s="1"/>
  <c r="C48" i="1" s="1"/>
  <c r="F18" i="1"/>
  <c r="E17" i="1"/>
  <c r="D17" i="1"/>
  <c r="D16" i="1" s="1"/>
  <c r="F16" i="1" s="1"/>
  <c r="C17" i="1"/>
  <c r="E16" i="1"/>
  <c r="E15" i="1"/>
  <c r="D15" i="1"/>
  <c r="F15" i="1" s="1"/>
  <c r="C15" i="1"/>
  <c r="E14" i="1"/>
  <c r="D14" i="1"/>
  <c r="F14" i="1" s="1"/>
  <c r="C14" i="1"/>
  <c r="E13" i="1"/>
  <c r="D13" i="1"/>
  <c r="F13" i="1" s="1"/>
  <c r="C13" i="1"/>
  <c r="E12" i="1"/>
  <c r="D12" i="1"/>
  <c r="F12" i="1" s="1"/>
  <c r="C12" i="1"/>
  <c r="E10" i="1"/>
  <c r="E39" i="1" s="1"/>
  <c r="E48" i="1" s="1"/>
  <c r="D10" i="1" l="1"/>
  <c r="F17" i="1"/>
  <c r="F10" i="1" l="1"/>
  <c r="D39" i="1"/>
  <c r="F39" i="1" l="1"/>
  <c r="F48" i="1" s="1"/>
  <c r="D48" i="1"/>
</calcChain>
</file>

<file path=xl/sharedStrings.xml><?xml version="1.0" encoding="utf-8"?>
<sst xmlns="http://schemas.openxmlformats.org/spreadsheetml/2006/main" count="91" uniqueCount="82">
  <si>
    <t>2017. évi eredeti ei.</t>
  </si>
  <si>
    <t>2017. évi  módosított ei. XI.30.</t>
  </si>
  <si>
    <t>Módosítási javaslat</t>
  </si>
  <si>
    <t>2017. évi  módosított ei. XII.31.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</si>
  <si>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</si>
  <si>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</si>
  <si>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</si>
  <si>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</si>
  <si>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</si>
  <si>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</si>
  <si>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</si>
  <si>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</si>
  <si>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</si>
  <si>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</si>
  <si>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Elvonások és befizetések</t>
  </si>
  <si>
    <t>Belföldi értékpapírok kiadásai</t>
  </si>
  <si>
    <t>Tartalékok</t>
  </si>
  <si>
    <t>Felsőörs Község Önkormányzata</t>
  </si>
  <si>
    <t>2017. évi költségvetés</t>
  </si>
  <si>
    <t>Sorszám</t>
  </si>
  <si>
    <t xml:space="preserve"> - ebből EU-s támog.-ból megvalósuló</t>
  </si>
  <si>
    <t>11.</t>
  </si>
  <si>
    <t>12.</t>
  </si>
  <si>
    <t>13.</t>
  </si>
  <si>
    <t>14.</t>
  </si>
  <si>
    <t>15.</t>
  </si>
  <si>
    <t>"5. melléklet a  4/2017.(III.08.)önkormányzati rendelethez"</t>
  </si>
  <si>
    <t>Kiadások (Ft)</t>
  </si>
  <si>
    <t>5. melléklet a  3/2018.(II.28.) önkormányzati rendelethez, hatályos 2018. március 1-től</t>
  </si>
  <si>
    <t>Kiadási jogcím</t>
  </si>
  <si>
    <t>I.Működési kiadások</t>
  </si>
  <si>
    <t>(2+.. +6)</t>
  </si>
  <si>
    <t>K.1. Személyi juttatások</t>
  </si>
  <si>
    <t>K.2. Munkaadókat terhelő járulékok, szoc. hozzájár. adó</t>
  </si>
  <si>
    <t>K.3. Dologi kiadások</t>
  </si>
  <si>
    <t>K.4. Ellátottak pénzbeli juttatása</t>
  </si>
  <si>
    <t>K.5. Egyéb működési célú kiadások (6.1+ ..+6.6)</t>
  </si>
  <si>
    <t>6.1.</t>
  </si>
  <si>
    <t>6.2.</t>
  </si>
  <si>
    <t>Mük.célú visszatérítendő tám. kölcs. nyújtása ÁH-n belül</t>
  </si>
  <si>
    <t>6.3.</t>
  </si>
  <si>
    <t>Egyéb műk.célú támogatások ÁH-n belül végleges</t>
  </si>
  <si>
    <t>6.4.</t>
  </si>
  <si>
    <t>Mük.célú visszatérítendő tám. kölcs. nyújtása ÁH-n kívül</t>
  </si>
  <si>
    <t>6.5.</t>
  </si>
  <si>
    <t>Egyéb műk.célú támogatások ÁH-n kívül</t>
  </si>
  <si>
    <t>6.6.</t>
  </si>
  <si>
    <t>6.7.</t>
  </si>
  <si>
    <t xml:space="preserve">   projektek kiadásai</t>
  </si>
  <si>
    <t>II.Felhalmozási kiadások</t>
  </si>
  <si>
    <t>(8+..+10)</t>
  </si>
  <si>
    <t>K.6. Beruházások</t>
  </si>
  <si>
    <t>K.7. Felújítások</t>
  </si>
  <si>
    <t>K.8. Egyéb felhalmozási célú kiadások (10.1+...+10.7)</t>
  </si>
  <si>
    <t>10.1.</t>
  </si>
  <si>
    <t>Felh.célú visszatérítendő tám. kölcs. nyújtása ÁH-n belül</t>
  </si>
  <si>
    <t>10.2.</t>
  </si>
  <si>
    <t>Felh.célú visszatérítendő tám. kölcs. törlesztése ÁH-n belül</t>
  </si>
  <si>
    <t>10.3.</t>
  </si>
  <si>
    <t>Egyéb felh.célú támogatások ÁH-n belülre</t>
  </si>
  <si>
    <t>10.4.</t>
  </si>
  <si>
    <t>Felh.célú visszatérítendő támogatások nyújtása ÁH-n kívülre</t>
  </si>
  <si>
    <t>10.5.</t>
  </si>
  <si>
    <t>Felh.célú visszatérítendő támogatások törlesztése ÁH-n kívülre</t>
  </si>
  <si>
    <t>10.6.</t>
  </si>
  <si>
    <t>Egyéb felh.célú támogatások ÁH-n kívülre</t>
  </si>
  <si>
    <t>10.7.</t>
  </si>
  <si>
    <t>10.8.</t>
  </si>
  <si>
    <t>III.Költségvetési kiadások összesen</t>
  </si>
  <si>
    <t>(I.+II.)</t>
  </si>
  <si>
    <t>K.9. Finanszírozási kiadások</t>
  </si>
  <si>
    <t>12.1.</t>
  </si>
  <si>
    <t>Hitel, kölcsöntörlesztés Áh-n kívülre</t>
  </si>
  <si>
    <t>12.2.</t>
  </si>
  <si>
    <t>Betétek lekötése</t>
  </si>
  <si>
    <t>12.3.</t>
  </si>
  <si>
    <t>Államháztaráson belüli megelőlegezések visszafizetése</t>
  </si>
  <si>
    <t>12.4.</t>
  </si>
  <si>
    <t>Egyéb sajátos eszközoldali elszámolások, követelés jellegű sajátos elszámolások</t>
  </si>
  <si>
    <t>V. Záró pénzkészlet</t>
  </si>
  <si>
    <t>VI. Kiadások összesen:</t>
  </si>
  <si>
    <t>(11+12+13+14)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</si>
</sst>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8"/>
      <color indexed="8"/>
      <name val="Arial"/>
      <family val="2"/>
      <charset val="238"/>
    </font>
    <font>
      <b/>
      <sz val="10"/>
      <name val="Arial CE"/>
      <family val="2"/>
      <charset val="238"/>
    </font>
    <font>
      <i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4" fillId="0" borderId="0"/>
    <xf numFmtId="0" fontId="3" fillId="0" borderId="0"/>
  </cellStyleXfs>
  <cellXfs count="102">
    <xf numFmtId="0" fontId="0" fillId="0" borderId="0" xfId="0"/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wrapText="1"/>
    </xf>
    <xf numFmtId="0" fontId="3" fillId="0" borderId="0" xfId="0" applyFont="1"/>
    <xf numFmtId="0" fontId="0" fillId="0" borderId="0" xfId="0" applyFill="1"/>
    <xf numFmtId="3" fontId="3" fillId="0" borderId="5" xfId="0" applyNumberFormat="1" applyFont="1" applyBorder="1"/>
    <xf numFmtId="3" fontId="3" fillId="0" borderId="4" xfId="0" applyNumberFormat="1" applyFont="1" applyBorder="1"/>
    <xf numFmtId="3" fontId="0" fillId="0" borderId="0" xfId="0" applyNumberFormat="1"/>
    <xf numFmtId="0" fontId="5" fillId="0" borderId="1" xfId="1" applyFont="1" applyBorder="1" applyAlignment="1">
      <alignment horizontal="right"/>
    </xf>
    <xf numFmtId="0" fontId="6" fillId="0" borderId="11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49" fontId="1" fillId="0" borderId="17" xfId="0" applyNumberFormat="1" applyFont="1" applyBorder="1" applyAlignment="1">
      <alignment horizontal="center"/>
    </xf>
    <xf numFmtId="3" fontId="1" fillId="0" borderId="5" xfId="0" applyNumberFormat="1" applyFont="1" applyFill="1" applyBorder="1"/>
    <xf numFmtId="49" fontId="3" fillId="0" borderId="17" xfId="0" applyNumberFormat="1" applyFont="1" applyBorder="1" applyAlignment="1">
      <alignment horizontal="center"/>
    </xf>
    <xf numFmtId="3" fontId="3" fillId="0" borderId="5" xfId="0" applyNumberFormat="1" applyFont="1" applyFill="1" applyBorder="1"/>
    <xf numFmtId="3" fontId="7" fillId="0" borderId="8" xfId="0" applyNumberFormat="1" applyFont="1" applyFill="1" applyBorder="1" applyAlignment="1">
      <alignment horizontal="left"/>
    </xf>
    <xf numFmtId="49" fontId="0" fillId="0" borderId="19" xfId="0" applyNumberFormat="1" applyBorder="1" applyAlignment="1">
      <alignment horizontal="center"/>
    </xf>
    <xf numFmtId="49" fontId="3" fillId="0" borderId="20" xfId="0" applyNumberFormat="1" applyFont="1" applyBorder="1" applyAlignment="1">
      <alignment horizontal="center"/>
    </xf>
    <xf numFmtId="0" fontId="7" fillId="0" borderId="18" xfId="0" applyFont="1" applyBorder="1"/>
    <xf numFmtId="49" fontId="6" fillId="0" borderId="17" xfId="0" applyNumberFormat="1" applyFont="1" applyBorder="1" applyAlignment="1">
      <alignment horizontal="center"/>
    </xf>
    <xf numFmtId="49" fontId="3" fillId="0" borderId="20" xfId="0" quotePrefix="1" applyNumberFormat="1" applyFont="1" applyBorder="1" applyAlignment="1">
      <alignment horizontal="center"/>
    </xf>
    <xf numFmtId="3" fontId="3" fillId="0" borderId="4" xfId="0" applyNumberFormat="1" applyFont="1" applyFill="1" applyBorder="1"/>
    <xf numFmtId="3" fontId="3" fillId="0" borderId="0" xfId="0" applyNumberFormat="1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6" fillId="0" borderId="10" xfId="0" applyFont="1" applyFill="1" applyBorder="1" applyAlignment="1">
      <alignment horizontal="center" vertical="center"/>
    </xf>
    <xf numFmtId="0" fontId="3" fillId="0" borderId="0" xfId="0" applyFont="1" applyFill="1"/>
    <xf numFmtId="0" fontId="6" fillId="0" borderId="12" xfId="0" applyFont="1" applyFill="1" applyBorder="1" applyAlignment="1">
      <alignment horizontal="center" vertical="center"/>
    </xf>
    <xf numFmtId="0" fontId="1" fillId="0" borderId="14" xfId="0" applyFont="1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6" fillId="0" borderId="25" xfId="0" applyFont="1" applyBorder="1"/>
    <xf numFmtId="3" fontId="6" fillId="0" borderId="26" xfId="0" applyNumberFormat="1" applyFont="1" applyBorder="1"/>
    <xf numFmtId="3" fontId="6" fillId="0" borderId="23" xfId="0" applyNumberFormat="1" applyFont="1" applyBorder="1"/>
    <xf numFmtId="3" fontId="6" fillId="0" borderId="2" xfId="0" applyNumberFormat="1" applyFont="1" applyBorder="1"/>
    <xf numFmtId="0" fontId="0" fillId="0" borderId="19" xfId="0" applyBorder="1" applyAlignment="1">
      <alignment horizontal="center"/>
    </xf>
    <xf numFmtId="0" fontId="6" fillId="0" borderId="27" xfId="0" applyFont="1" applyBorder="1"/>
    <xf numFmtId="3" fontId="3" fillId="0" borderId="28" xfId="0" applyNumberFormat="1" applyFont="1" applyBorder="1"/>
    <xf numFmtId="3" fontId="3" fillId="0" borderId="22" xfId="0" applyNumberFormat="1" applyFont="1" applyBorder="1"/>
    <xf numFmtId="49" fontId="1" fillId="0" borderId="20" xfId="0" quotePrefix="1" applyNumberFormat="1" applyFont="1" applyBorder="1" applyAlignment="1">
      <alignment horizontal="center"/>
    </xf>
    <xf numFmtId="0" fontId="1" fillId="0" borderId="29" xfId="0" applyFont="1" applyBorder="1"/>
    <xf numFmtId="3" fontId="1" fillId="0" borderId="30" xfId="0" applyNumberFormat="1" applyFont="1" applyBorder="1"/>
    <xf numFmtId="3" fontId="1" fillId="0" borderId="21" xfId="0" applyNumberFormat="1" applyFont="1" applyBorder="1"/>
    <xf numFmtId="3" fontId="1" fillId="0" borderId="5" xfId="0" applyNumberFormat="1" applyFont="1" applyBorder="1"/>
    <xf numFmtId="0" fontId="1" fillId="0" borderId="31" xfId="0" applyFont="1" applyBorder="1"/>
    <xf numFmtId="3" fontId="1" fillId="0" borderId="6" xfId="2" applyNumberFormat="1" applyFont="1" applyBorder="1"/>
    <xf numFmtId="3" fontId="1" fillId="0" borderId="7" xfId="2" applyNumberFormat="1" applyFont="1" applyBorder="1"/>
    <xf numFmtId="0" fontId="3" fillId="0" borderId="29" xfId="0" applyFont="1" applyBorder="1"/>
    <xf numFmtId="3" fontId="3" fillId="0" borderId="30" xfId="0" applyNumberFormat="1" applyFont="1" applyBorder="1"/>
    <xf numFmtId="3" fontId="3" fillId="0" borderId="21" xfId="0" applyNumberFormat="1" applyFont="1" applyBorder="1"/>
    <xf numFmtId="3" fontId="7" fillId="0" borderId="32" xfId="0" applyNumberFormat="1" applyFont="1" applyFill="1" applyBorder="1" applyAlignment="1">
      <alignment horizontal="left"/>
    </xf>
    <xf numFmtId="3" fontId="7" fillId="0" borderId="18" xfId="0" applyNumberFormat="1" applyFont="1" applyFill="1" applyBorder="1" applyAlignment="1">
      <alignment horizontal="left"/>
    </xf>
    <xf numFmtId="3" fontId="7" fillId="0" borderId="9" xfId="0" applyNumberFormat="1" applyFont="1" applyFill="1" applyBorder="1" applyAlignment="1">
      <alignment horizontal="left"/>
    </xf>
    <xf numFmtId="0" fontId="7" fillId="0" borderId="27" xfId="0" applyFont="1" applyBorder="1"/>
    <xf numFmtId="3" fontId="3" fillId="0" borderId="28" xfId="0" applyNumberFormat="1" applyFont="1" applyFill="1" applyBorder="1"/>
    <xf numFmtId="3" fontId="3" fillId="0" borderId="22" xfId="0" applyNumberFormat="1" applyFont="1" applyFill="1" applyBorder="1"/>
    <xf numFmtId="0" fontId="1" fillId="0" borderId="0" xfId="0" applyFont="1" applyAlignment="1">
      <alignment horizontal="right"/>
    </xf>
    <xf numFmtId="49" fontId="6" fillId="0" borderId="24" xfId="0" quotePrefix="1" applyNumberFormat="1" applyFont="1" applyBorder="1" applyAlignment="1">
      <alignment horizontal="center"/>
    </xf>
    <xf numFmtId="3" fontId="6" fillId="0" borderId="26" xfId="2" applyNumberFormat="1" applyFont="1" applyBorder="1"/>
    <xf numFmtId="3" fontId="6" fillId="0" borderId="23" xfId="2" applyNumberFormat="1" applyFont="1" applyBorder="1"/>
    <xf numFmtId="3" fontId="6" fillId="0" borderId="9" xfId="2" applyNumberFormat="1" applyFont="1" applyBorder="1"/>
    <xf numFmtId="49" fontId="6" fillId="0" borderId="19" xfId="0" applyNumberFormat="1" applyFont="1" applyBorder="1" applyAlignment="1">
      <alignment horizontal="center"/>
    </xf>
    <xf numFmtId="3" fontId="1" fillId="0" borderId="30" xfId="0" applyNumberFormat="1" applyFont="1" applyFill="1" applyBorder="1"/>
    <xf numFmtId="3" fontId="1" fillId="0" borderId="21" xfId="0" applyNumberFormat="1" applyFont="1" applyFill="1" applyBorder="1"/>
    <xf numFmtId="0" fontId="2" fillId="0" borderId="29" xfId="0" applyFont="1" applyBorder="1"/>
    <xf numFmtId="3" fontId="1" fillId="0" borderId="30" xfId="2" applyNumberFormat="1" applyFont="1" applyBorder="1"/>
    <xf numFmtId="3" fontId="1" fillId="0" borderId="21" xfId="2" applyNumberFormat="1" applyFont="1" applyBorder="1"/>
    <xf numFmtId="3" fontId="3" fillId="0" borderId="30" xfId="0" applyNumberFormat="1" applyFont="1" applyFill="1" applyBorder="1"/>
    <xf numFmtId="3" fontId="3" fillId="0" borderId="21" xfId="0" applyNumberFormat="1" applyFont="1" applyFill="1" applyBorder="1"/>
    <xf numFmtId="49" fontId="3" fillId="0" borderId="20" xfId="0" applyNumberFormat="1" applyFont="1" applyFill="1" applyBorder="1" applyAlignment="1">
      <alignment horizontal="center"/>
    </xf>
    <xf numFmtId="0" fontId="3" fillId="0" borderId="29" xfId="0" applyFont="1" applyFill="1" applyBorder="1"/>
    <xf numFmtId="3" fontId="3" fillId="0" borderId="32" xfId="0" applyNumberFormat="1" applyFont="1" applyFill="1" applyBorder="1"/>
    <xf numFmtId="3" fontId="3" fillId="0" borderId="18" xfId="0" applyNumberFormat="1" applyFont="1" applyFill="1" applyBorder="1"/>
    <xf numFmtId="3" fontId="3" fillId="0" borderId="8" xfId="0" applyNumberFormat="1" applyFont="1" applyFill="1" applyBorder="1"/>
    <xf numFmtId="0" fontId="7" fillId="0" borderId="31" xfId="0" applyFont="1" applyBorder="1"/>
    <xf numFmtId="49" fontId="0" fillId="0" borderId="24" xfId="0" applyNumberFormat="1" applyBorder="1" applyAlignment="1">
      <alignment horizontal="center"/>
    </xf>
    <xf numFmtId="0" fontId="7" fillId="0" borderId="25" xfId="0" applyFont="1" applyBorder="1"/>
    <xf numFmtId="3" fontId="3" fillId="0" borderId="26" xfId="0" applyNumberFormat="1" applyFont="1" applyFill="1" applyBorder="1"/>
    <xf numFmtId="3" fontId="3" fillId="0" borderId="23" xfId="0" applyNumberFormat="1" applyFont="1" applyFill="1" applyBorder="1"/>
    <xf numFmtId="3" fontId="3" fillId="0" borderId="9" xfId="0" applyNumberFormat="1" applyFont="1" applyFill="1" applyBorder="1"/>
    <xf numFmtId="49" fontId="1" fillId="0" borderId="20" xfId="0" applyNumberFormat="1" applyFont="1" applyBorder="1" applyAlignment="1">
      <alignment horizontal="center"/>
    </xf>
    <xf numFmtId="3" fontId="3" fillId="0" borderId="32" xfId="0" applyNumberFormat="1" applyFont="1" applyBorder="1"/>
    <xf numFmtId="3" fontId="3" fillId="0" borderId="18" xfId="0" applyNumberFormat="1" applyFont="1" applyBorder="1"/>
    <xf numFmtId="3" fontId="3" fillId="0" borderId="8" xfId="0" applyNumberFormat="1" applyFont="1" applyBorder="1"/>
    <xf numFmtId="0" fontId="6" fillId="0" borderId="29" xfId="0" applyFont="1" applyBorder="1"/>
    <xf numFmtId="3" fontId="1" fillId="0" borderId="5" xfId="2" applyNumberFormat="1" applyFont="1" applyBorder="1"/>
    <xf numFmtId="49" fontId="3" fillId="0" borderId="17" xfId="0" applyNumberFormat="1" applyFont="1" applyFill="1" applyBorder="1" applyAlignment="1">
      <alignment horizontal="center"/>
    </xf>
    <xf numFmtId="0" fontId="3" fillId="0" borderId="31" xfId="0" applyFont="1" applyFill="1" applyBorder="1"/>
    <xf numFmtId="0" fontId="1" fillId="0" borderId="31" xfId="0" applyFont="1" applyBorder="1" applyAlignment="1">
      <alignment wrapText="1"/>
    </xf>
    <xf numFmtId="3" fontId="1" fillId="0" borderId="32" xfId="0" applyNumberFormat="1" applyFont="1" applyBorder="1"/>
    <xf numFmtId="3" fontId="1" fillId="0" borderId="18" xfId="0" applyNumberFormat="1" applyFont="1" applyBorder="1"/>
    <xf numFmtId="3" fontId="1" fillId="0" borderId="8" xfId="0" applyNumberFormat="1" applyFont="1" applyBorder="1"/>
    <xf numFmtId="0" fontId="6" fillId="0" borderId="31" xfId="0" applyFont="1" applyBorder="1"/>
    <xf numFmtId="3" fontId="6" fillId="0" borderId="32" xfId="0" applyNumberFormat="1" applyFont="1" applyBorder="1"/>
    <xf numFmtId="49" fontId="6" fillId="0" borderId="12" xfId="0" applyNumberFormat="1" applyFont="1" applyBorder="1"/>
    <xf numFmtId="0" fontId="6" fillId="0" borderId="33" xfId="0" applyFont="1" applyBorder="1"/>
    <xf numFmtId="3" fontId="3" fillId="0" borderId="13" xfId="0" applyNumberFormat="1" applyFont="1" applyBorder="1"/>
    <xf numFmtId="3" fontId="3" fillId="0" borderId="34" xfId="0" applyNumberFormat="1" applyFont="1" applyBorder="1"/>
    <xf numFmtId="3" fontId="3" fillId="0" borderId="3" xfId="0" applyNumberFormat="1" applyFont="1" applyBorder="1"/>
  </cellXfs>
  <cellStyles count="3">
    <cellStyle name="Normál" xfId="0" builtinId="0"/>
    <cellStyle name="Normál 2 2" xfId="2"/>
    <cellStyle name="Normál_Munk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3_2018_k&#246;lts&#233;gvet&#233;si_rendelet_m&#243;d_2017_mell&#233;kle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mell"/>
      <sheetName val="2.mell"/>
      <sheetName val="3.mell"/>
      <sheetName val="4.mell"/>
      <sheetName val="5.mell"/>
      <sheetName val="6.mell"/>
      <sheetName val="7.mell"/>
      <sheetName val="7.1.mell"/>
      <sheetName val="7.2.mell"/>
      <sheetName val="7.3.mell"/>
      <sheetName val="7.4.mell"/>
      <sheetName val="7.5.mell"/>
      <sheetName val="7.6.mell"/>
      <sheetName val="8.mell"/>
      <sheetName val="9.mell"/>
      <sheetName val="10.mell"/>
      <sheetName val="11.mell"/>
      <sheetName val="11.1.mell"/>
      <sheetName val="11.2.mell"/>
      <sheetName val="12.mell"/>
      <sheetName val="13.mell"/>
      <sheetName val="14.mell"/>
      <sheetName val="15.mell"/>
      <sheetName val="16.mell"/>
      <sheetName val="17.mell"/>
    </sheetNames>
    <sheetDataSet>
      <sheetData sheetId="0"/>
      <sheetData sheetId="1"/>
      <sheetData sheetId="2"/>
      <sheetData sheetId="3"/>
      <sheetData sheetId="4"/>
      <sheetData sheetId="5"/>
      <sheetData sheetId="6">
        <row r="57">
          <cell r="G57">
            <v>0</v>
          </cell>
        </row>
        <row r="58">
          <cell r="G58">
            <v>0</v>
          </cell>
        </row>
        <row r="59">
          <cell r="G59">
            <v>0</v>
          </cell>
        </row>
        <row r="60">
          <cell r="G60">
            <v>14965000</v>
          </cell>
        </row>
        <row r="61">
          <cell r="G61">
            <v>25237</v>
          </cell>
        </row>
        <row r="76">
          <cell r="E76">
            <v>1613602</v>
          </cell>
          <cell r="F76">
            <v>3057368</v>
          </cell>
          <cell r="G76">
            <v>280304</v>
          </cell>
        </row>
        <row r="81">
          <cell r="E81">
            <v>15398404</v>
          </cell>
          <cell r="F81">
            <v>15613361</v>
          </cell>
          <cell r="G81">
            <v>0</v>
          </cell>
        </row>
        <row r="82">
          <cell r="E82">
            <v>4249500</v>
          </cell>
          <cell r="F82">
            <v>16525400</v>
          </cell>
          <cell r="G82">
            <v>0</v>
          </cell>
        </row>
      </sheetData>
      <sheetData sheetId="7">
        <row r="75">
          <cell r="E75">
            <v>57624217</v>
          </cell>
          <cell r="F75">
            <v>60048572</v>
          </cell>
          <cell r="G75">
            <v>5425194</v>
          </cell>
        </row>
      </sheetData>
      <sheetData sheetId="8">
        <row r="74">
          <cell r="E74">
            <v>12803272</v>
          </cell>
          <cell r="F74">
            <v>13569820</v>
          </cell>
          <cell r="G74">
            <v>681682</v>
          </cell>
        </row>
      </sheetData>
      <sheetData sheetId="9">
        <row r="74">
          <cell r="E74">
            <v>88360013</v>
          </cell>
          <cell r="F74">
            <v>100797038</v>
          </cell>
          <cell r="G74">
            <v>9488585</v>
          </cell>
        </row>
      </sheetData>
      <sheetData sheetId="10">
        <row r="74">
          <cell r="E74">
            <v>3650000</v>
          </cell>
          <cell r="F74">
            <v>2566372</v>
          </cell>
          <cell r="G74">
            <v>-70777</v>
          </cell>
        </row>
      </sheetData>
      <sheetData sheetId="11">
        <row r="80">
          <cell r="E80">
            <v>0</v>
          </cell>
          <cell r="F80">
            <v>3432048</v>
          </cell>
          <cell r="G80">
            <v>0</v>
          </cell>
        </row>
      </sheetData>
      <sheetData sheetId="12"/>
      <sheetData sheetId="13"/>
      <sheetData sheetId="14">
        <row r="35">
          <cell r="F35">
            <v>1200000</v>
          </cell>
        </row>
        <row r="36">
          <cell r="F36">
            <v>4792717</v>
          </cell>
        </row>
        <row r="52">
          <cell r="D52">
            <v>94177351</v>
          </cell>
          <cell r="E52">
            <v>120882788</v>
          </cell>
          <cell r="F52">
            <v>2255054</v>
          </cell>
        </row>
        <row r="61">
          <cell r="F61">
            <v>2700000</v>
          </cell>
        </row>
        <row r="73">
          <cell r="D73">
            <v>131560040</v>
          </cell>
          <cell r="E73">
            <v>178974701</v>
          </cell>
          <cell r="F73">
            <v>6437663</v>
          </cell>
        </row>
        <row r="86">
          <cell r="D86">
            <v>452640</v>
          </cell>
          <cell r="E86">
            <v>1295000</v>
          </cell>
          <cell r="F86">
            <v>0</v>
          </cell>
          <cell r="G86">
            <v>1295000</v>
          </cell>
        </row>
        <row r="92">
          <cell r="D92">
            <v>200000000</v>
          </cell>
          <cell r="E92">
            <v>218318000</v>
          </cell>
          <cell r="F92">
            <v>0</v>
          </cell>
        </row>
        <row r="106">
          <cell r="D106">
            <v>3421265</v>
          </cell>
          <cell r="E106">
            <v>4481674</v>
          </cell>
          <cell r="F106">
            <v>3944327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2"/>
  <sheetViews>
    <sheetView tabSelected="1" workbookViewId="0">
      <selection activeCell="H28" sqref="H28"/>
    </sheetView>
  </sheetViews>
  <sheetFormatPr defaultRowHeight="15" x14ac:dyDescent="0.25"/>
  <cols>
    <col min="2" max="2" width="54.28515625" bestFit="1" customWidth="1"/>
    <col min="3" max="5" width="14.5703125" style="9" customWidth="1"/>
    <col min="6" max="6" width="14.5703125" style="26" customWidth="1"/>
    <col min="7" max="7" width="10" style="5" bestFit="1" customWidth="1"/>
    <col min="8" max="8" width="9.140625" style="5"/>
  </cols>
  <sheetData>
    <row r="1" spans="1:8" customFormat="1" x14ac:dyDescent="0.25">
      <c r="A1" s="27" t="s">
        <v>26</v>
      </c>
      <c r="B1" s="27"/>
      <c r="C1" s="27"/>
      <c r="D1" s="27"/>
      <c r="E1" s="27"/>
      <c r="F1" s="27"/>
      <c r="G1" s="5"/>
      <c r="H1" s="5"/>
    </row>
    <row r="2" spans="1:8" customFormat="1" x14ac:dyDescent="0.25">
      <c r="A2" s="28" t="s">
        <v>17</v>
      </c>
      <c r="B2" s="28"/>
      <c r="C2" s="28"/>
      <c r="D2" s="28"/>
      <c r="E2" s="28"/>
      <c r="F2" s="28"/>
      <c r="G2" s="5"/>
      <c r="H2" s="5"/>
    </row>
    <row r="3" spans="1:8" customFormat="1" x14ac:dyDescent="0.25">
      <c r="A3" s="28" t="s">
        <v>27</v>
      </c>
      <c r="B3" s="28"/>
      <c r="C3" s="28"/>
      <c r="D3" s="28"/>
      <c r="E3" s="28"/>
      <c r="F3" s="28"/>
      <c r="G3" s="5"/>
      <c r="H3" s="5"/>
    </row>
    <row r="4" spans="1:8" customFormat="1" x14ac:dyDescent="0.25">
      <c r="A4" s="28" t="s">
        <v>18</v>
      </c>
      <c r="B4" s="28"/>
      <c r="C4" s="28"/>
      <c r="D4" s="28"/>
      <c r="E4" s="28"/>
      <c r="F4" s="28"/>
      <c r="G4" s="5"/>
      <c r="H4" s="5"/>
    </row>
    <row r="5" spans="1:8" customFormat="1" x14ac:dyDescent="0.25">
      <c r="C5" s="9"/>
      <c r="D5" s="9"/>
      <c r="E5" s="9"/>
      <c r="F5" s="26"/>
      <c r="G5" s="5"/>
      <c r="H5" s="5"/>
    </row>
    <row r="6" spans="1:8" customFormat="1" ht="15.75" thickBot="1" x14ac:dyDescent="0.3">
      <c r="A6" s="10" t="s">
        <v>28</v>
      </c>
      <c r="B6" s="10"/>
      <c r="C6" s="10"/>
      <c r="D6" s="10"/>
      <c r="E6" s="10"/>
      <c r="F6" s="10"/>
      <c r="G6" s="5"/>
      <c r="H6" s="5"/>
    </row>
    <row r="7" spans="1:8" s="6" customFormat="1" ht="30" customHeight="1" x14ac:dyDescent="0.25">
      <c r="A7" s="29" t="s">
        <v>19</v>
      </c>
      <c r="B7" s="11" t="s">
        <v>29</v>
      </c>
      <c r="C7" s="1" t="s">
        <v>0</v>
      </c>
      <c r="D7" s="2" t="s">
        <v>1</v>
      </c>
      <c r="E7" s="1" t="s">
        <v>2</v>
      </c>
      <c r="F7" s="2" t="s">
        <v>3</v>
      </c>
      <c r="G7" s="30"/>
      <c r="H7" s="30"/>
    </row>
    <row r="8" spans="1:8" s="6" customFormat="1" ht="15.75" thickBot="1" x14ac:dyDescent="0.3">
      <c r="A8" s="31"/>
      <c r="B8" s="12"/>
      <c r="C8" s="3"/>
      <c r="D8" s="4"/>
      <c r="E8" s="3"/>
      <c r="F8" s="4"/>
      <c r="G8" s="30"/>
      <c r="H8" s="30"/>
    </row>
    <row r="9" spans="1:8" customFormat="1" ht="15.75" thickBot="1" x14ac:dyDescent="0.3">
      <c r="A9" s="32" t="s">
        <v>4</v>
      </c>
      <c r="B9" s="13" t="s">
        <v>5</v>
      </c>
      <c r="C9" s="14" t="s">
        <v>6</v>
      </c>
      <c r="D9" s="14" t="s">
        <v>7</v>
      </c>
      <c r="E9" s="14" t="s">
        <v>8</v>
      </c>
      <c r="F9" s="14" t="s">
        <v>9</v>
      </c>
      <c r="G9" s="5"/>
      <c r="H9" s="5"/>
    </row>
    <row r="10" spans="1:8" customFormat="1" x14ac:dyDescent="0.25">
      <c r="A10" s="33" t="s">
        <v>4</v>
      </c>
      <c r="B10" s="34" t="s">
        <v>30</v>
      </c>
      <c r="C10" s="35">
        <f>+C12+C13+C14+C15+C16</f>
        <v>183699008</v>
      </c>
      <c r="D10" s="35">
        <f t="shared" ref="D10:E10" si="0">+D12+D13+D14+D15+D16</f>
        <v>215609979</v>
      </c>
      <c r="E10" s="36">
        <f t="shared" si="0"/>
        <v>15804988</v>
      </c>
      <c r="F10" s="37">
        <f>SUM(D10:E10)</f>
        <v>231414967</v>
      </c>
      <c r="G10" s="5"/>
      <c r="H10" s="5"/>
    </row>
    <row r="11" spans="1:8" customFormat="1" x14ac:dyDescent="0.25">
      <c r="A11" s="38"/>
      <c r="B11" s="39" t="s">
        <v>31</v>
      </c>
      <c r="C11" s="40"/>
      <c r="D11" s="40"/>
      <c r="E11" s="41"/>
      <c r="F11" s="8"/>
      <c r="G11" s="5"/>
      <c r="H11" s="5"/>
    </row>
    <row r="12" spans="1:8" customFormat="1" x14ac:dyDescent="0.25">
      <c r="A12" s="42" t="s">
        <v>5</v>
      </c>
      <c r="B12" s="43" t="s">
        <v>32</v>
      </c>
      <c r="C12" s="44">
        <f>'[1]7.1.mell'!E75</f>
        <v>57624217</v>
      </c>
      <c r="D12" s="44">
        <f>'[1]7.1.mell'!F75</f>
        <v>60048572</v>
      </c>
      <c r="E12" s="45">
        <f>'[1]7.1.mell'!G75</f>
        <v>5425194</v>
      </c>
      <c r="F12" s="46">
        <f>SUM(D12:E12)</f>
        <v>65473766</v>
      </c>
      <c r="G12" s="5"/>
      <c r="H12" s="5"/>
    </row>
    <row r="13" spans="1:8" customFormat="1" x14ac:dyDescent="0.25">
      <c r="A13" s="42" t="s">
        <v>6</v>
      </c>
      <c r="B13" s="43" t="s">
        <v>33</v>
      </c>
      <c r="C13" s="44">
        <f>'[1]7.2.mell'!E74</f>
        <v>12803272</v>
      </c>
      <c r="D13" s="44">
        <f>'[1]7.2.mell'!F74</f>
        <v>13569820</v>
      </c>
      <c r="E13" s="45">
        <f>'[1]7.2.mell'!G74</f>
        <v>681682</v>
      </c>
      <c r="F13" s="46">
        <f t="shared" ref="F13:F16" si="1">SUM(D13:E13)</f>
        <v>14251502</v>
      </c>
      <c r="G13" s="5"/>
      <c r="H13" s="5"/>
    </row>
    <row r="14" spans="1:8" customFormat="1" x14ac:dyDescent="0.25">
      <c r="A14" s="42" t="s">
        <v>7</v>
      </c>
      <c r="B14" s="43" t="s">
        <v>34</v>
      </c>
      <c r="C14" s="44">
        <f>'[1]7.3.mell'!E74</f>
        <v>88360013</v>
      </c>
      <c r="D14" s="44">
        <f>'[1]7.3.mell'!F74</f>
        <v>100797038</v>
      </c>
      <c r="E14" s="45">
        <f>'[1]7.3.mell'!G74</f>
        <v>9488585</v>
      </c>
      <c r="F14" s="46">
        <f t="shared" si="1"/>
        <v>110285623</v>
      </c>
      <c r="G14" s="5"/>
      <c r="H14" s="5"/>
    </row>
    <row r="15" spans="1:8" customFormat="1" x14ac:dyDescent="0.25">
      <c r="A15" s="42" t="s">
        <v>8</v>
      </c>
      <c r="B15" s="47" t="s">
        <v>35</v>
      </c>
      <c r="C15" s="44">
        <f>'[1]7.4.mell'!E74</f>
        <v>3650000</v>
      </c>
      <c r="D15" s="44">
        <f>'[1]7.4.mell'!F74</f>
        <v>2566372</v>
      </c>
      <c r="E15" s="45">
        <f>'[1]7.4.mell'!G74</f>
        <v>-70777</v>
      </c>
      <c r="F15" s="46">
        <f t="shared" si="1"/>
        <v>2495595</v>
      </c>
      <c r="G15" s="5"/>
      <c r="H15" s="5"/>
    </row>
    <row r="16" spans="1:8" customFormat="1" x14ac:dyDescent="0.25">
      <c r="A16" s="42" t="s">
        <v>9</v>
      </c>
      <c r="B16" s="43" t="s">
        <v>36</v>
      </c>
      <c r="C16" s="48">
        <f>SUM(C17:C22)</f>
        <v>21261506</v>
      </c>
      <c r="D16" s="48">
        <f t="shared" ref="D16:E16" si="2">SUM(D17:D22)</f>
        <v>38628177</v>
      </c>
      <c r="E16" s="49">
        <f t="shared" si="2"/>
        <v>280304</v>
      </c>
      <c r="F16" s="46">
        <f t="shared" si="1"/>
        <v>38908481</v>
      </c>
      <c r="G16" s="5"/>
      <c r="H16" s="5"/>
    </row>
    <row r="17" spans="1:8" customFormat="1" x14ac:dyDescent="0.25">
      <c r="A17" s="24" t="s">
        <v>37</v>
      </c>
      <c r="B17" s="50" t="s">
        <v>14</v>
      </c>
      <c r="C17" s="51">
        <f>'[1]7.5.mell'!E80</f>
        <v>0</v>
      </c>
      <c r="D17" s="51">
        <f>'[1]7.5.mell'!F80</f>
        <v>3432048</v>
      </c>
      <c r="E17" s="52">
        <f>'[1]7.5.mell'!G80</f>
        <v>0</v>
      </c>
      <c r="F17" s="7">
        <f>SUM(D17:E17)</f>
        <v>3432048</v>
      </c>
      <c r="G17" s="5"/>
      <c r="H17" s="5"/>
    </row>
    <row r="18" spans="1:8" customFormat="1" x14ac:dyDescent="0.25">
      <c r="A18" s="24" t="s">
        <v>38</v>
      </c>
      <c r="B18" s="50" t="s">
        <v>39</v>
      </c>
      <c r="C18" s="51"/>
      <c r="D18" s="51"/>
      <c r="E18" s="52"/>
      <c r="F18" s="7">
        <f t="shared" ref="F18:F22" si="3">SUM(D18:E18)</f>
        <v>0</v>
      </c>
      <c r="G18" s="5"/>
      <c r="H18" s="5"/>
    </row>
    <row r="19" spans="1:8" customFormat="1" x14ac:dyDescent="0.25">
      <c r="A19" s="24" t="s">
        <v>40</v>
      </c>
      <c r="B19" s="50" t="s">
        <v>41</v>
      </c>
      <c r="C19" s="51">
        <f>'[1]7.mell'!E81</f>
        <v>15398404</v>
      </c>
      <c r="D19" s="51">
        <f>'[1]7.mell'!F81</f>
        <v>15613361</v>
      </c>
      <c r="E19" s="52">
        <f>'[1]7.mell'!G81</f>
        <v>0</v>
      </c>
      <c r="F19" s="7">
        <f t="shared" si="3"/>
        <v>15613361</v>
      </c>
      <c r="G19" s="5"/>
      <c r="H19" s="5"/>
    </row>
    <row r="20" spans="1:8" customFormat="1" x14ac:dyDescent="0.25">
      <c r="A20" s="17" t="s">
        <v>42</v>
      </c>
      <c r="B20" s="50" t="s">
        <v>43</v>
      </c>
      <c r="C20" s="51"/>
      <c r="D20" s="51"/>
      <c r="E20" s="52"/>
      <c r="F20" s="7">
        <f t="shared" si="3"/>
        <v>0</v>
      </c>
      <c r="G20" s="5"/>
      <c r="H20" s="5"/>
    </row>
    <row r="21" spans="1:8" customFormat="1" x14ac:dyDescent="0.25">
      <c r="A21" s="17" t="s">
        <v>44</v>
      </c>
      <c r="B21" s="50" t="s">
        <v>45</v>
      </c>
      <c r="C21" s="51">
        <f>'[1]7.mell'!E82</f>
        <v>4249500</v>
      </c>
      <c r="D21" s="51">
        <f>'[1]7.mell'!F82</f>
        <v>16525400</v>
      </c>
      <c r="E21" s="52">
        <f>'[1]7.mell'!G82</f>
        <v>0</v>
      </c>
      <c r="F21" s="7">
        <f t="shared" si="3"/>
        <v>16525400</v>
      </c>
      <c r="G21" s="5"/>
      <c r="H21" s="5"/>
    </row>
    <row r="22" spans="1:8" customFormat="1" x14ac:dyDescent="0.25">
      <c r="A22" s="17" t="s">
        <v>46</v>
      </c>
      <c r="B22" s="50" t="s">
        <v>16</v>
      </c>
      <c r="C22" s="51">
        <f>'[1]7.mell'!E76</f>
        <v>1613602</v>
      </c>
      <c r="D22" s="51">
        <f>'[1]7.mell'!F76</f>
        <v>3057368</v>
      </c>
      <c r="E22" s="52">
        <f>'[1]7.mell'!G76</f>
        <v>280304</v>
      </c>
      <c r="F22" s="7">
        <f t="shared" si="3"/>
        <v>3337672</v>
      </c>
      <c r="G22" s="5"/>
      <c r="H22" s="5"/>
    </row>
    <row r="23" spans="1:8" customFormat="1" x14ac:dyDescent="0.25">
      <c r="A23" s="17" t="s">
        <v>47</v>
      </c>
      <c r="B23" s="22" t="s">
        <v>20</v>
      </c>
      <c r="C23" s="53">
        <v>860000</v>
      </c>
      <c r="D23" s="53">
        <v>1985012</v>
      </c>
      <c r="E23" s="54">
        <f>'[1]7.mell'!G57+'[1]7.mell'!G58+'[1]7.mell'!G59+'[1]7.mell'!G60+'[1]7.mell'!G61</f>
        <v>14990237</v>
      </c>
      <c r="F23" s="55">
        <f>SUM(D23:E23)</f>
        <v>16975249</v>
      </c>
      <c r="G23" s="5"/>
      <c r="H23" s="5"/>
    </row>
    <row r="24" spans="1:8" s="59" customFormat="1" x14ac:dyDescent="0.25">
      <c r="A24" s="20"/>
      <c r="B24" s="56" t="s">
        <v>48</v>
      </c>
      <c r="C24" s="57"/>
      <c r="D24" s="57"/>
      <c r="E24" s="58"/>
      <c r="F24" s="25"/>
    </row>
    <row r="25" spans="1:8" s="59" customFormat="1" ht="12.75" x14ac:dyDescent="0.2">
      <c r="A25" s="60" t="s">
        <v>10</v>
      </c>
      <c r="B25" s="34" t="s">
        <v>49</v>
      </c>
      <c r="C25" s="61">
        <f>+C27+C28+C29</f>
        <v>226190031</v>
      </c>
      <c r="D25" s="61">
        <f>+D27+D28+D29</f>
        <v>301152489</v>
      </c>
      <c r="E25" s="62">
        <f>+E27+E28+E29</f>
        <v>8692717</v>
      </c>
      <c r="F25" s="63">
        <f>SUM(D25:E25)</f>
        <v>309845206</v>
      </c>
    </row>
    <row r="26" spans="1:8" customFormat="1" x14ac:dyDescent="0.25">
      <c r="A26" s="64"/>
      <c r="B26" s="39" t="s">
        <v>50</v>
      </c>
      <c r="C26" s="57"/>
      <c r="D26" s="57"/>
      <c r="E26" s="58"/>
      <c r="F26" s="25"/>
      <c r="G26" s="5"/>
      <c r="H26" s="5"/>
    </row>
    <row r="27" spans="1:8" customFormat="1" x14ac:dyDescent="0.25">
      <c r="A27" s="42" t="s">
        <v>11</v>
      </c>
      <c r="B27" s="43" t="s">
        <v>51</v>
      </c>
      <c r="C27" s="65">
        <f>'[1]9.mell'!D52</f>
        <v>94177351</v>
      </c>
      <c r="D27" s="65">
        <f>'[1]9.mell'!E52</f>
        <v>120882788</v>
      </c>
      <c r="E27" s="66">
        <f>'[1]9.mell'!F52</f>
        <v>2255054</v>
      </c>
      <c r="F27" s="16">
        <f>SUM(D27:E27)</f>
        <v>123137842</v>
      </c>
      <c r="G27" s="5"/>
      <c r="H27" s="5"/>
    </row>
    <row r="28" spans="1:8" customFormat="1" x14ac:dyDescent="0.25">
      <c r="A28" s="42" t="s">
        <v>12</v>
      </c>
      <c r="B28" s="43" t="s">
        <v>52</v>
      </c>
      <c r="C28" s="65">
        <f>'[1]9.mell'!D73</f>
        <v>131560040</v>
      </c>
      <c r="D28" s="65">
        <f>'[1]9.mell'!E73</f>
        <v>178974701</v>
      </c>
      <c r="E28" s="66">
        <f>'[1]9.mell'!F73</f>
        <v>6437663</v>
      </c>
      <c r="F28" s="16">
        <f>SUM(D28:E28)</f>
        <v>185412364</v>
      </c>
      <c r="G28" s="5"/>
      <c r="H28" s="5"/>
    </row>
    <row r="29" spans="1:8" customFormat="1" x14ac:dyDescent="0.25">
      <c r="A29" s="42" t="s">
        <v>13</v>
      </c>
      <c r="B29" s="67" t="s">
        <v>53</v>
      </c>
      <c r="C29" s="68">
        <f>SUM(C30:C36)</f>
        <v>452640</v>
      </c>
      <c r="D29" s="68">
        <f t="shared" ref="D29:E29" si="4">SUM(D30:D36)</f>
        <v>1295000</v>
      </c>
      <c r="E29" s="69">
        <f t="shared" si="4"/>
        <v>0</v>
      </c>
      <c r="F29" s="16">
        <f>SUM(D29:E29)</f>
        <v>1295000</v>
      </c>
      <c r="G29" s="5"/>
      <c r="H29" s="5"/>
    </row>
    <row r="30" spans="1:8" customFormat="1" x14ac:dyDescent="0.25">
      <c r="A30" s="24" t="s">
        <v>54</v>
      </c>
      <c r="B30" s="50" t="s">
        <v>55</v>
      </c>
      <c r="C30" s="70"/>
      <c r="D30" s="70"/>
      <c r="E30" s="71"/>
      <c r="F30" s="18"/>
      <c r="G30" s="5"/>
      <c r="H30" s="5"/>
    </row>
    <row r="31" spans="1:8" customFormat="1" x14ac:dyDescent="0.25">
      <c r="A31" s="24" t="s">
        <v>56</v>
      </c>
      <c r="B31" s="50" t="s">
        <v>57</v>
      </c>
      <c r="C31" s="70"/>
      <c r="D31" s="70"/>
      <c r="E31" s="71"/>
      <c r="F31" s="18"/>
      <c r="G31" s="5"/>
      <c r="H31" s="5"/>
    </row>
    <row r="32" spans="1:8" customFormat="1" x14ac:dyDescent="0.25">
      <c r="A32" s="21" t="s">
        <v>58</v>
      </c>
      <c r="B32" s="50" t="s">
        <v>59</v>
      </c>
      <c r="C32" s="70">
        <f>'[1]1.mell'!G23</f>
        <v>0</v>
      </c>
      <c r="D32" s="70"/>
      <c r="E32" s="71"/>
      <c r="F32" s="18"/>
      <c r="G32" s="5"/>
      <c r="H32" s="5"/>
    </row>
    <row r="33" spans="1:8" customFormat="1" x14ac:dyDescent="0.25">
      <c r="A33" s="72" t="s">
        <v>60</v>
      </c>
      <c r="B33" s="73" t="s">
        <v>61</v>
      </c>
      <c r="C33" s="70"/>
      <c r="D33" s="70"/>
      <c r="E33" s="71"/>
      <c r="F33" s="18"/>
      <c r="G33" s="5"/>
      <c r="H33" s="5"/>
    </row>
    <row r="34" spans="1:8" customFormat="1" x14ac:dyDescent="0.25">
      <c r="A34" s="21" t="s">
        <v>62</v>
      </c>
      <c r="B34" s="50" t="s">
        <v>63</v>
      </c>
      <c r="C34" s="70"/>
      <c r="D34" s="70"/>
      <c r="E34" s="71"/>
      <c r="F34" s="18"/>
      <c r="G34" s="5"/>
      <c r="H34" s="5"/>
    </row>
    <row r="35" spans="1:8" customFormat="1" x14ac:dyDescent="0.25">
      <c r="A35" s="17" t="s">
        <v>64</v>
      </c>
      <c r="B35" s="50" t="s">
        <v>65</v>
      </c>
      <c r="C35" s="74">
        <f>'[1]9.mell'!D86</f>
        <v>452640</v>
      </c>
      <c r="D35" s="74">
        <f>'[1]9.mell'!E86</f>
        <v>1295000</v>
      </c>
      <c r="E35" s="74">
        <f>'[1]9.mell'!F86</f>
        <v>0</v>
      </c>
      <c r="F35" s="74">
        <f>'[1]9.mell'!G86</f>
        <v>1295000</v>
      </c>
      <c r="G35" s="5"/>
      <c r="H35" s="5"/>
    </row>
    <row r="36" spans="1:8" customFormat="1" x14ac:dyDescent="0.25">
      <c r="A36" s="17" t="s">
        <v>66</v>
      </c>
      <c r="B36" s="50" t="s">
        <v>16</v>
      </c>
      <c r="C36" s="74"/>
      <c r="D36" s="74"/>
      <c r="E36" s="75"/>
      <c r="F36" s="76">
        <f t="shared" ref="F36" si="5">SUM(C36:E36)</f>
        <v>0</v>
      </c>
      <c r="G36" s="5"/>
      <c r="H36" s="5"/>
    </row>
    <row r="37" spans="1:8" customFormat="1" x14ac:dyDescent="0.25">
      <c r="A37" s="17" t="s">
        <v>67</v>
      </c>
      <c r="B37" s="77" t="s">
        <v>20</v>
      </c>
      <c r="C37" s="53">
        <f>23727528+36666667</f>
        <v>60394195</v>
      </c>
      <c r="D37" s="53">
        <v>103440021</v>
      </c>
      <c r="E37" s="54">
        <f>'[1]9.mell'!F61+'[1]9.mell'!F35+'[1]9.mell'!F36</f>
        <v>8692717</v>
      </c>
      <c r="F37" s="19">
        <f>SUM(D37:E37)</f>
        <v>112132738</v>
      </c>
      <c r="G37" s="5"/>
      <c r="H37" s="5"/>
    </row>
    <row r="38" spans="1:8" customFormat="1" x14ac:dyDescent="0.25">
      <c r="A38" s="78"/>
      <c r="B38" s="79" t="s">
        <v>48</v>
      </c>
      <c r="C38" s="80"/>
      <c r="D38" s="80"/>
      <c r="E38" s="81"/>
      <c r="F38" s="82"/>
      <c r="G38" s="5"/>
      <c r="H38" s="5"/>
    </row>
    <row r="39" spans="1:8" s="59" customFormat="1" ht="12.75" x14ac:dyDescent="0.2">
      <c r="A39" s="83" t="s">
        <v>21</v>
      </c>
      <c r="B39" s="43" t="s">
        <v>68</v>
      </c>
      <c r="C39" s="44">
        <f>+C10+C25</f>
        <v>409889039</v>
      </c>
      <c r="D39" s="44">
        <f>+D10+D25</f>
        <v>516762468</v>
      </c>
      <c r="E39" s="45">
        <f>+E10+E25</f>
        <v>24497705</v>
      </c>
      <c r="F39" s="46">
        <f>SUM(D39:E39)</f>
        <v>541260173</v>
      </c>
    </row>
    <row r="40" spans="1:8" s="59" customFormat="1" ht="12.75" x14ac:dyDescent="0.2">
      <c r="A40" s="15"/>
      <c r="B40" s="47" t="s">
        <v>69</v>
      </c>
      <c r="C40" s="84"/>
      <c r="D40" s="84"/>
      <c r="E40" s="85"/>
      <c r="F40" s="86"/>
    </row>
    <row r="41" spans="1:8" customFormat="1" x14ac:dyDescent="0.25">
      <c r="A41" s="83" t="s">
        <v>22</v>
      </c>
      <c r="B41" s="87" t="s">
        <v>70</v>
      </c>
      <c r="C41" s="68">
        <f>SUM(C42:C45)</f>
        <v>203421265</v>
      </c>
      <c r="D41" s="68">
        <f>SUM(D42:D45)</f>
        <v>222799674</v>
      </c>
      <c r="E41" s="69">
        <f>SUM(E42:E45)</f>
        <v>3944327</v>
      </c>
      <c r="F41" s="88">
        <f>SUM(D41:E41)</f>
        <v>226744001</v>
      </c>
      <c r="G41" s="5"/>
      <c r="H41" s="5"/>
    </row>
    <row r="42" spans="1:8" customFormat="1" x14ac:dyDescent="0.25">
      <c r="A42" s="21" t="s">
        <v>71</v>
      </c>
      <c r="B42" s="50" t="s">
        <v>72</v>
      </c>
      <c r="C42" s="51"/>
      <c r="D42" s="51"/>
      <c r="E42" s="52"/>
      <c r="F42" s="7"/>
      <c r="G42" s="5"/>
      <c r="H42" s="5"/>
    </row>
    <row r="43" spans="1:8" customFormat="1" x14ac:dyDescent="0.25">
      <c r="A43" s="89" t="s">
        <v>73</v>
      </c>
      <c r="B43" s="90" t="s">
        <v>74</v>
      </c>
      <c r="C43" s="74"/>
      <c r="D43" s="74"/>
      <c r="E43" s="75"/>
      <c r="F43" s="76"/>
      <c r="G43" s="5"/>
      <c r="H43" s="5"/>
    </row>
    <row r="44" spans="1:8" customFormat="1" x14ac:dyDescent="0.25">
      <c r="A44" s="89" t="s">
        <v>75</v>
      </c>
      <c r="B44" s="90" t="s">
        <v>76</v>
      </c>
      <c r="C44" s="74">
        <f>'[1]9.mell'!D106</f>
        <v>3421265</v>
      </c>
      <c r="D44" s="74">
        <f>'[1]9.mell'!E106</f>
        <v>4481674</v>
      </c>
      <c r="E44" s="75">
        <f>'[1]9.mell'!F106</f>
        <v>3944327</v>
      </c>
      <c r="F44" s="76">
        <f>SUM(D44:E44)</f>
        <v>8426001</v>
      </c>
      <c r="G44" s="5"/>
      <c r="H44" s="5"/>
    </row>
    <row r="45" spans="1:8" customFormat="1" x14ac:dyDescent="0.25">
      <c r="A45" s="89" t="s">
        <v>77</v>
      </c>
      <c r="B45" s="90" t="s">
        <v>15</v>
      </c>
      <c r="C45" s="74">
        <f>'[1]9.mell'!D92</f>
        <v>200000000</v>
      </c>
      <c r="D45" s="74">
        <f>'[1]9.mell'!E92</f>
        <v>218318000</v>
      </c>
      <c r="E45" s="75">
        <f>'[1]9.mell'!F92</f>
        <v>0</v>
      </c>
      <c r="F45" s="76">
        <f>SUM(D45:E45)</f>
        <v>218318000</v>
      </c>
      <c r="G45" s="5"/>
      <c r="H45" s="5"/>
    </row>
    <row r="46" spans="1:8" customFormat="1" ht="26.25" x14ac:dyDescent="0.25">
      <c r="A46" s="15" t="s">
        <v>23</v>
      </c>
      <c r="B46" s="91" t="s">
        <v>78</v>
      </c>
      <c r="C46" s="92"/>
      <c r="D46" s="92"/>
      <c r="E46" s="93"/>
      <c r="F46" s="94"/>
      <c r="G46" s="5"/>
      <c r="H46" s="5"/>
    </row>
    <row r="47" spans="1:8" s="59" customFormat="1" ht="12.75" x14ac:dyDescent="0.2">
      <c r="A47" s="23" t="s">
        <v>24</v>
      </c>
      <c r="B47" s="95" t="s">
        <v>79</v>
      </c>
      <c r="C47" s="92"/>
      <c r="D47" s="92"/>
      <c r="E47" s="93"/>
      <c r="F47" s="94"/>
    </row>
    <row r="48" spans="1:8" s="59" customFormat="1" ht="12.75" x14ac:dyDescent="0.2">
      <c r="A48" s="23" t="s">
        <v>25</v>
      </c>
      <c r="B48" s="95" t="s">
        <v>80</v>
      </c>
      <c r="C48" s="96">
        <f>+C39+C41+C47+C46</f>
        <v>613310304</v>
      </c>
      <c r="D48" s="96">
        <f t="shared" ref="D48:F48" si="6">+D39+D41+D47+D46</f>
        <v>739562142</v>
      </c>
      <c r="E48" s="96">
        <f t="shared" si="6"/>
        <v>28442032</v>
      </c>
      <c r="F48" s="96">
        <f t="shared" si="6"/>
        <v>768004174</v>
      </c>
    </row>
    <row r="49" spans="1:8" customFormat="1" ht="15.75" thickBot="1" x14ac:dyDescent="0.3">
      <c r="A49" s="97"/>
      <c r="B49" s="98" t="s">
        <v>81</v>
      </c>
      <c r="C49" s="99"/>
      <c r="D49" s="99"/>
      <c r="E49" s="100"/>
      <c r="F49" s="101"/>
      <c r="G49" s="5"/>
      <c r="H49" s="5"/>
    </row>
    <row r="50" spans="1:8" customFormat="1" x14ac:dyDescent="0.25">
      <c r="C50" s="9"/>
      <c r="D50" s="9"/>
      <c r="E50" s="9"/>
      <c r="F50" s="26"/>
      <c r="G50" s="5"/>
      <c r="H50" s="5"/>
    </row>
    <row r="51" spans="1:8" customFormat="1" x14ac:dyDescent="0.25">
      <c r="C51" s="9"/>
      <c r="D51" s="9"/>
      <c r="E51" s="9"/>
      <c r="F51" s="26"/>
      <c r="G51" s="5"/>
      <c r="H51" s="5"/>
    </row>
    <row r="52" spans="1:8" customFormat="1" x14ac:dyDescent="0.25">
      <c r="C52" s="9"/>
      <c r="D52" s="9"/>
      <c r="E52" s="9"/>
      <c r="F52" s="26"/>
      <c r="G52" s="5"/>
      <c r="H52" s="5"/>
    </row>
    <row r="53" spans="1:8" customFormat="1" x14ac:dyDescent="0.25">
      <c r="C53" s="9"/>
      <c r="D53" s="9"/>
      <c r="E53" s="9"/>
      <c r="F53" s="26"/>
      <c r="G53" s="5"/>
      <c r="H53" s="5"/>
    </row>
    <row r="54" spans="1:8" customFormat="1" x14ac:dyDescent="0.25">
      <c r="C54" s="9"/>
      <c r="D54" s="9"/>
      <c r="E54" s="9"/>
      <c r="F54" s="26"/>
      <c r="G54" s="5"/>
      <c r="H54" s="5"/>
    </row>
    <row r="55" spans="1:8" customFormat="1" x14ac:dyDescent="0.25">
      <c r="C55" s="9"/>
      <c r="D55" s="9"/>
      <c r="E55" s="9"/>
      <c r="F55" s="26"/>
      <c r="G55" s="5"/>
      <c r="H55" s="5"/>
    </row>
    <row r="56" spans="1:8" customFormat="1" x14ac:dyDescent="0.25">
      <c r="C56" s="9"/>
      <c r="D56" s="9"/>
      <c r="E56" s="9"/>
      <c r="F56" s="26"/>
      <c r="G56" s="5"/>
      <c r="H56" s="5"/>
    </row>
    <row r="57" spans="1:8" customFormat="1" x14ac:dyDescent="0.25">
      <c r="C57" s="9"/>
      <c r="D57" s="9"/>
      <c r="E57" s="9"/>
      <c r="F57" s="26"/>
      <c r="G57" s="5"/>
      <c r="H57" s="5"/>
    </row>
    <row r="58" spans="1:8" customFormat="1" x14ac:dyDescent="0.25">
      <c r="C58" s="9"/>
      <c r="D58" s="9"/>
      <c r="E58" s="9"/>
      <c r="F58" s="26"/>
      <c r="G58" s="5"/>
      <c r="H58" s="5"/>
    </row>
    <row r="59" spans="1:8" customFormat="1" x14ac:dyDescent="0.25">
      <c r="C59" s="9"/>
      <c r="D59" s="9"/>
      <c r="E59" s="9"/>
      <c r="F59" s="26"/>
      <c r="G59" s="5"/>
      <c r="H59" s="5"/>
    </row>
    <row r="60" spans="1:8" customFormat="1" x14ac:dyDescent="0.25">
      <c r="C60" s="9"/>
      <c r="D60" s="9"/>
      <c r="E60" s="9"/>
      <c r="F60" s="26"/>
      <c r="G60" s="5"/>
      <c r="H60" s="5"/>
    </row>
    <row r="61" spans="1:8" customFormat="1" x14ac:dyDescent="0.25">
      <c r="C61" s="9"/>
      <c r="D61" s="9"/>
      <c r="E61" s="9"/>
      <c r="F61" s="26"/>
      <c r="G61" s="5"/>
      <c r="H61" s="5"/>
    </row>
    <row r="63" spans="1:8" customFormat="1" x14ac:dyDescent="0.25">
      <c r="C63" s="9"/>
      <c r="D63" s="9"/>
      <c r="E63" s="9"/>
      <c r="F63" s="26"/>
      <c r="G63" s="5"/>
      <c r="H63" s="5"/>
    </row>
    <row r="64" spans="1:8" customFormat="1" x14ac:dyDescent="0.25">
      <c r="C64" s="9"/>
      <c r="D64" s="9"/>
      <c r="E64" s="9"/>
      <c r="F64" s="26"/>
      <c r="G64" s="5"/>
      <c r="H64" s="5"/>
    </row>
    <row r="67" spans="3:8" customFormat="1" x14ac:dyDescent="0.25">
      <c r="C67" s="9"/>
      <c r="D67" s="9"/>
      <c r="E67" s="9"/>
      <c r="F67" s="26"/>
      <c r="G67" s="5"/>
      <c r="H67" s="5"/>
    </row>
    <row r="157" spans="3:8" customFormat="1" x14ac:dyDescent="0.25">
      <c r="C157" s="9"/>
      <c r="D157" s="9"/>
      <c r="E157" s="9"/>
      <c r="F157" s="26"/>
      <c r="G157" s="5"/>
      <c r="H157" s="5"/>
    </row>
    <row r="158" spans="3:8" customFormat="1" x14ac:dyDescent="0.25">
      <c r="C158" s="9"/>
      <c r="D158" s="9"/>
      <c r="E158" s="9"/>
      <c r="F158" s="26"/>
      <c r="G158" s="5"/>
      <c r="H158" s="5"/>
    </row>
    <row r="159" spans="3:8" customFormat="1" x14ac:dyDescent="0.25">
      <c r="C159" s="9"/>
      <c r="D159" s="9"/>
      <c r="E159" s="9"/>
      <c r="F159" s="26"/>
      <c r="G159" s="5"/>
      <c r="H159" s="5"/>
    </row>
    <row r="160" spans="3:8" customFormat="1" x14ac:dyDescent="0.25">
      <c r="C160" s="9"/>
      <c r="D160" s="9"/>
      <c r="E160" s="9"/>
      <c r="F160" s="26"/>
      <c r="G160" s="5"/>
      <c r="H160" s="5"/>
    </row>
    <row r="161" spans="3:8" customFormat="1" x14ac:dyDescent="0.25">
      <c r="C161" s="9"/>
      <c r="D161" s="9"/>
      <c r="E161" s="9"/>
      <c r="F161" s="26"/>
      <c r="G161" s="5"/>
      <c r="H161" s="5"/>
    </row>
    <row r="162" spans="3:8" customFormat="1" x14ac:dyDescent="0.25">
      <c r="C162" s="9"/>
      <c r="D162" s="9"/>
      <c r="E162" s="9"/>
      <c r="F162" s="26"/>
      <c r="G162" s="5"/>
      <c r="H162" s="5"/>
    </row>
    <row r="163" spans="3:8" customFormat="1" x14ac:dyDescent="0.25">
      <c r="C163" s="9"/>
      <c r="D163" s="9"/>
      <c r="E163" s="9"/>
      <c r="F163" s="26"/>
      <c r="G163" s="5"/>
      <c r="H163" s="5"/>
    </row>
    <row r="164" spans="3:8" customFormat="1" x14ac:dyDescent="0.25">
      <c r="C164" s="9"/>
      <c r="D164" s="9"/>
      <c r="E164" s="9"/>
      <c r="F164" s="26"/>
      <c r="G164" s="5"/>
      <c r="H164" s="5"/>
    </row>
    <row r="165" spans="3:8" customFormat="1" x14ac:dyDescent="0.25">
      <c r="C165" s="9"/>
      <c r="D165" s="9"/>
      <c r="E165" s="9"/>
      <c r="F165" s="26"/>
      <c r="G165" s="5"/>
      <c r="H165" s="5"/>
    </row>
    <row r="166" spans="3:8" customFormat="1" x14ac:dyDescent="0.25">
      <c r="C166" s="9"/>
      <c r="D166" s="9"/>
      <c r="E166" s="9"/>
      <c r="F166" s="26"/>
      <c r="G166" s="5"/>
      <c r="H166" s="5"/>
    </row>
    <row r="167" spans="3:8" customFormat="1" x14ac:dyDescent="0.25">
      <c r="C167" s="9"/>
      <c r="D167" s="9"/>
      <c r="E167" s="9"/>
      <c r="F167" s="26"/>
      <c r="G167" s="5"/>
      <c r="H167" s="5"/>
    </row>
    <row r="168" spans="3:8" customFormat="1" x14ac:dyDescent="0.25">
      <c r="C168" s="9"/>
      <c r="D168" s="9"/>
      <c r="E168" s="9"/>
      <c r="F168" s="26"/>
      <c r="G168" s="5"/>
      <c r="H168" s="5"/>
    </row>
    <row r="169" spans="3:8" customFormat="1" x14ac:dyDescent="0.25">
      <c r="C169" s="9"/>
      <c r="D169" s="9"/>
      <c r="E169" s="9"/>
      <c r="F169" s="26"/>
      <c r="G169" s="5"/>
      <c r="H169" s="5"/>
    </row>
    <row r="170" spans="3:8" customFormat="1" x14ac:dyDescent="0.25">
      <c r="C170" s="9"/>
      <c r="D170" s="9"/>
      <c r="E170" s="9"/>
      <c r="F170" s="26"/>
      <c r="G170" s="5"/>
      <c r="H170" s="5"/>
    </row>
    <row r="171" spans="3:8" customFormat="1" x14ac:dyDescent="0.25">
      <c r="C171" s="9"/>
      <c r="D171" s="9"/>
      <c r="E171" s="9"/>
      <c r="F171" s="26"/>
      <c r="G171" s="5"/>
      <c r="H171" s="5"/>
    </row>
    <row r="172" spans="3:8" customFormat="1" x14ac:dyDescent="0.25">
      <c r="C172" s="9"/>
      <c r="D172" s="9"/>
      <c r="E172" s="9"/>
      <c r="F172" s="26"/>
      <c r="G172" s="5"/>
      <c r="H172" s="5"/>
    </row>
    <row r="173" spans="3:8" customFormat="1" x14ac:dyDescent="0.25">
      <c r="C173" s="9"/>
      <c r="D173" s="9"/>
      <c r="E173" s="9"/>
      <c r="F173" s="26"/>
      <c r="G173" s="5"/>
      <c r="H173" s="5"/>
    </row>
    <row r="192" spans="3:8" customFormat="1" x14ac:dyDescent="0.25">
      <c r="C192" s="9"/>
      <c r="D192" s="9"/>
      <c r="E192" s="9"/>
      <c r="F192" s="26"/>
      <c r="G192" s="5"/>
      <c r="H192" s="5"/>
    </row>
  </sheetData>
  <mergeCells count="11">
    <mergeCell ref="A1:F1"/>
    <mergeCell ref="A2:F2"/>
    <mergeCell ref="A3:F3"/>
    <mergeCell ref="A4:F4"/>
    <mergeCell ref="A6:F6"/>
    <mergeCell ref="A7:A8"/>
    <mergeCell ref="F7:F8"/>
    <mergeCell ref="B7:B8"/>
    <mergeCell ref="C7:C8"/>
    <mergeCell ref="D7:D8"/>
    <mergeCell ref="E7:E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5.melléklet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konyveles</dc:creator>
  <cp:lastModifiedBy>konyveles</cp:lastModifiedBy>
  <dcterms:created xsi:type="dcterms:W3CDTF">2018-02-27T12:45:21Z</dcterms:created>
  <dcterms:modified xsi:type="dcterms:W3CDTF">2018-02-27T12:53:22Z</dcterms:modified>
</cp:coreProperties>
</file>