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. m. Önk KV_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9" i="1"/>
  <c r="D25" s="1"/>
  <c r="D38" s="1"/>
  <c r="E9"/>
  <c r="F9"/>
  <c r="G9" s="1"/>
  <c r="M9"/>
  <c r="G10"/>
  <c r="M10"/>
  <c r="G11"/>
  <c r="M11"/>
  <c r="G12"/>
  <c r="M12"/>
  <c r="M13"/>
  <c r="M14"/>
  <c r="G15"/>
  <c r="M15"/>
  <c r="M16"/>
  <c r="G17"/>
  <c r="G18"/>
  <c r="G19"/>
  <c r="D21"/>
  <c r="E21"/>
  <c r="F21"/>
  <c r="G21"/>
  <c r="J21"/>
  <c r="K21"/>
  <c r="L21"/>
  <c r="M21"/>
  <c r="G23"/>
  <c r="M23"/>
  <c r="G24"/>
  <c r="M24"/>
  <c r="E25"/>
  <c r="J25"/>
  <c r="K25"/>
  <c r="L25"/>
  <c r="M25"/>
  <c r="G28"/>
  <c r="M28"/>
  <c r="M29"/>
  <c r="M31"/>
  <c r="D37"/>
  <c r="E37"/>
  <c r="F37"/>
  <c r="G37"/>
  <c r="J37"/>
  <c r="K37"/>
  <c r="L37"/>
  <c r="M37"/>
  <c r="E38"/>
  <c r="J38"/>
  <c r="K38"/>
  <c r="L38"/>
  <c r="M38"/>
  <c r="F25" l="1"/>
  <c r="F38" l="1"/>
  <c r="G38" s="1"/>
  <c r="G25"/>
</calcChain>
</file>

<file path=xl/sharedStrings.xml><?xml version="1.0" encoding="utf-8"?>
<sst xmlns="http://schemas.openxmlformats.org/spreadsheetml/2006/main" count="66" uniqueCount="60">
  <si>
    <t xml:space="preserve">  Kiadások mindösszesen:</t>
  </si>
  <si>
    <t>Bevételek mindösszesen:</t>
  </si>
  <si>
    <t>Felhalm. célú kiadások összesen:</t>
  </si>
  <si>
    <t>Felhalm. célú bevételek összesen:</t>
  </si>
  <si>
    <t>Előző évi felhalmozási pénzmaradvány igénybevétele</t>
  </si>
  <si>
    <t>3. Felhalmozási célú átvett pénzeszközök bevételek</t>
  </si>
  <si>
    <t>2.Immat. javak, ingatlanok egyé t. eszközök ért. bev.</t>
  </si>
  <si>
    <t>6.) Fejlesztési tartalék</t>
  </si>
  <si>
    <t xml:space="preserve">  - Fejezeti kezelési előirányzatoktól</t>
  </si>
  <si>
    <t>5.) Víziközmű hitel törlesztés</t>
  </si>
  <si>
    <t xml:space="preserve">  - Nemzetiségi Önk.és költségvetési szerveittől</t>
  </si>
  <si>
    <t>4.) Felhalm. célú pénzátadás ÁHT-n kívülre</t>
  </si>
  <si>
    <t xml:space="preserve">  - Társulások és költségvetési szerveitől</t>
  </si>
  <si>
    <t>3.) Felhalm.célú pénzátadás ÁHT-n belülre</t>
  </si>
  <si>
    <t xml:space="preserve">  - Helyi önkormányzatoktól és kv-i szerveitól</t>
  </si>
  <si>
    <t>2.) Felújítások</t>
  </si>
  <si>
    <t xml:space="preserve">  - Elkülönített állami pénzalaptól</t>
  </si>
  <si>
    <t>1.) Beruházások</t>
  </si>
  <si>
    <t>1. Felhalmozási célú támogatások ÁHT-n  belülről</t>
  </si>
  <si>
    <t>II. Felhalmozási kiadások</t>
  </si>
  <si>
    <t>II. Felhalmozási célú bevételek</t>
  </si>
  <si>
    <t>Működési célú kiadások összesen:</t>
  </si>
  <si>
    <t>Működési célú bevételek összesen:</t>
  </si>
  <si>
    <t>ÁHT-n belüli megelőlegezések visszafiz.</t>
  </si>
  <si>
    <t>ÁHT-n belüli megelőlegezések</t>
  </si>
  <si>
    <t xml:space="preserve">  Intézményfinanszírozás</t>
  </si>
  <si>
    <t>- előző évi maradvány igénybevétele</t>
  </si>
  <si>
    <t xml:space="preserve">  Forgatási célú értékpapír vásárlás</t>
  </si>
  <si>
    <t>- értékpapír értékesítés bevételei</t>
  </si>
  <si>
    <t>Finanszírozási kiadások</t>
  </si>
  <si>
    <t>Finanszírozási bevételek</t>
  </si>
  <si>
    <t>5. Felhalmozási célú átvett pénzeszköz</t>
  </si>
  <si>
    <t>4. Működési célú átvett pénzeszköz</t>
  </si>
  <si>
    <t>3. Működési bevétel</t>
  </si>
  <si>
    <t>2. Közhatalmi bevételek</t>
  </si>
  <si>
    <t>8.) Működési tartalék</t>
  </si>
  <si>
    <t>7.) Előző évről szárm. Visszafiz.</t>
  </si>
  <si>
    <t>6.) Működési célú pénzátadás ÁHT-n kívülre</t>
  </si>
  <si>
    <t xml:space="preserve">  - Központi költségvetési szervtől</t>
  </si>
  <si>
    <t>5.) Működési célú pénzátadás ÁHT-n belülre</t>
  </si>
  <si>
    <t>4.) Ellátottak pénzbeli juttatásai</t>
  </si>
  <si>
    <t>3.) Dologi kiadások</t>
  </si>
  <si>
    <t>2.) Munkaadókat terhelő járulékok</t>
  </si>
  <si>
    <t xml:space="preserve">  - Önkormányzat működési támogatása</t>
  </si>
  <si>
    <t>1.) Személyi juttatások</t>
  </si>
  <si>
    <t>1. Műk. Célú támogatás ÁHT-n belülről</t>
  </si>
  <si>
    <t>I. Működési kiadások</t>
  </si>
  <si>
    <t>I. Működési célú bevételek</t>
  </si>
  <si>
    <t>Teljesí-tés         %-a</t>
  </si>
  <si>
    <t>Teljesítés   dec. 31.</t>
  </si>
  <si>
    <t>Módosított előirányzat</t>
  </si>
  <si>
    <t>2016. évi eredeti előirányzat</t>
  </si>
  <si>
    <t>KIADÁSOK</t>
  </si>
  <si>
    <t>Teljesí-tés          %-a</t>
  </si>
  <si>
    <t>2015. évi eredeti előirányzat</t>
  </si>
  <si>
    <t xml:space="preserve">BEVÉTELEK </t>
  </si>
  <si>
    <t>Sor-szám</t>
  </si>
  <si>
    <t xml:space="preserve"> INTÉZMÉNY NÉLKÜLI  KÖLTSÉGVETÉSI MÉRLEGE 2016.dec.31-én</t>
  </si>
  <si>
    <t>TÉS  KÖZSÉG  ÖNKORMÁNYZATA  BEVÉTELEINEK  ÉS KIADÁSAINAK</t>
  </si>
  <si>
    <t>5.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</si>
</sst>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MS Sans Serif"/>
      <family val="2"/>
      <charset val="238"/>
    </font>
    <font>
      <i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name val="Garamond"/>
      <family val="1"/>
      <charset val="238"/>
    </font>
    <font>
      <sz val="9"/>
      <name val="Garamond"/>
      <family val="1"/>
      <charset val="238"/>
    </font>
    <font>
      <sz val="10"/>
      <name val="Garamond"/>
      <family val="1"/>
      <charset val="238"/>
    </font>
    <font>
      <b/>
      <sz val="12"/>
      <name val="Garamond"/>
      <family val="1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8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6" fillId="3" borderId="0" applyNumberFormat="0" applyBorder="0" applyAlignment="0" applyProtection="0"/>
    <xf numFmtId="0" fontId="16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9" fillId="6" borderId="0" applyNumberFormat="0" applyBorder="0" applyAlignment="0" applyProtection="0"/>
    <xf numFmtId="0" fontId="20" fillId="26" borderId="15" applyNumberFormat="0" applyAlignment="0" applyProtection="0"/>
    <xf numFmtId="0" fontId="21" fillId="27" borderId="16" applyNumberFormat="0" applyAlignment="0" applyProtection="0"/>
    <xf numFmtId="0" fontId="22" fillId="0" borderId="0"/>
    <xf numFmtId="0" fontId="23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7" borderId="0" applyNumberFormat="0" applyBorder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10" borderId="15" applyNumberFormat="0" applyAlignment="0" applyProtection="0"/>
    <xf numFmtId="0" fontId="29" fillId="0" borderId="20" applyNumberFormat="0" applyFill="0" applyAlignment="0" applyProtection="0"/>
    <xf numFmtId="0" fontId="30" fillId="28" borderId="0" applyNumberFormat="0" applyBorder="0" applyAlignment="0" applyProtection="0"/>
    <xf numFmtId="0" fontId="31" fillId="0" borderId="0"/>
    <xf numFmtId="0" fontId="1" fillId="0" borderId="0"/>
    <xf numFmtId="0" fontId="22" fillId="0" borderId="0"/>
    <xf numFmtId="0" fontId="17" fillId="29" borderId="21" applyNumberFormat="0" applyFont="0" applyAlignment="0" applyProtection="0"/>
    <xf numFmtId="0" fontId="33" fillId="26" borderId="22" applyNumberFormat="0" applyAlignment="0" applyProtection="0"/>
    <xf numFmtId="164" fontId="22" fillId="0" borderId="0"/>
    <xf numFmtId="164" fontId="32" fillId="0" borderId="0"/>
    <xf numFmtId="44" fontId="32" fillId="0" borderId="0" applyFont="0" applyFill="0" applyBorder="0" applyAlignment="0" applyProtection="0"/>
    <xf numFmtId="164" fontId="32" fillId="0" borderId="0" applyFill="0" applyBorder="0" applyAlignment="0" applyProtection="0"/>
    <xf numFmtId="9" fontId="32" fillId="0" borderId="0" applyFill="0" applyBorder="0" applyAlignment="0" applyProtection="0"/>
    <xf numFmtId="9" fontId="22" fillId="0" borderId="0" applyFont="0" applyFill="0" applyBorder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3" applyNumberFormat="0" applyFill="0" applyAlignment="0" applyProtection="0"/>
    <xf numFmtId="0" fontId="36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1"/>
    <xf numFmtId="3" fontId="2" fillId="0" borderId="0" xfId="1" applyNumberFormat="1"/>
    <xf numFmtId="9" fontId="3" fillId="0" borderId="1" xfId="2" applyNumberFormat="1" applyFont="1" applyBorder="1" applyAlignment="1">
      <alignment vertical="center"/>
    </xf>
    <xf numFmtId="3" fontId="4" fillId="0" borderId="1" xfId="2" applyNumberFormat="1" applyFont="1" applyFill="1" applyBorder="1" applyAlignment="1">
      <alignment horizontal="right"/>
    </xf>
    <xf numFmtId="3" fontId="4" fillId="0" borderId="1" xfId="2" applyNumberFormat="1" applyFont="1" applyBorder="1" applyAlignment="1"/>
    <xf numFmtId="3" fontId="4" fillId="0" borderId="1" xfId="2" applyNumberFormat="1" applyFont="1" applyFill="1" applyBorder="1" applyAlignment="1"/>
    <xf numFmtId="3" fontId="4" fillId="0" borderId="2" xfId="2" applyNumberFormat="1" applyFont="1" applyFill="1" applyBorder="1" applyAlignment="1"/>
    <xf numFmtId="3" fontId="4" fillId="0" borderId="3" xfId="2" applyNumberFormat="1" applyFont="1" applyFill="1" applyBorder="1" applyAlignment="1"/>
    <xf numFmtId="0" fontId="5" fillId="0" borderId="1" xfId="2" applyFont="1" applyBorder="1" applyAlignment="1">
      <alignment horizontal="center"/>
    </xf>
    <xf numFmtId="3" fontId="4" fillId="0" borderId="1" xfId="2" applyNumberFormat="1" applyFont="1" applyBorder="1" applyAlignment="1">
      <alignment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3" fontId="4" fillId="0" borderId="1" xfId="2" applyNumberFormat="1" applyFont="1" applyBorder="1" applyAlignment="1">
      <alignment horizontal="right" vertical="center"/>
    </xf>
    <xf numFmtId="3" fontId="4" fillId="0" borderId="2" xfId="2" applyNumberFormat="1" applyFont="1" applyFill="1" applyBorder="1" applyAlignment="1">
      <alignment horizontal="left" vertical="center"/>
    </xf>
    <xf numFmtId="3" fontId="4" fillId="0" borderId="3" xfId="2" applyNumberFormat="1" applyFont="1" applyFill="1" applyBorder="1" applyAlignment="1">
      <alignment horizontal="left" vertical="center"/>
    </xf>
    <xf numFmtId="3" fontId="3" fillId="0" borderId="1" xfId="2" applyNumberFormat="1" applyFont="1" applyBorder="1" applyAlignment="1">
      <alignment horizontal="right"/>
    </xf>
    <xf numFmtId="3" fontId="3" fillId="0" borderId="1" xfId="2" applyNumberFormat="1" applyFont="1" applyBorder="1" applyAlignment="1"/>
    <xf numFmtId="3" fontId="3" fillId="0" borderId="2" xfId="2" applyNumberFormat="1" applyFont="1" applyBorder="1" applyAlignment="1">
      <alignment horizontal="left"/>
    </xf>
    <xf numFmtId="3" fontId="3" fillId="0" borderId="3" xfId="2" applyNumberFormat="1" applyFont="1" applyBorder="1" applyAlignment="1">
      <alignment horizontal="left"/>
    </xf>
    <xf numFmtId="3" fontId="3" fillId="0" borderId="2" xfId="2" applyNumberFormat="1" applyFont="1" applyBorder="1" applyAlignment="1"/>
    <xf numFmtId="3" fontId="3" fillId="0" borderId="3" xfId="2" applyNumberFormat="1" applyFont="1" applyBorder="1" applyAlignment="1"/>
    <xf numFmtId="0" fontId="7" fillId="0" borderId="1" xfId="3" applyFont="1" applyBorder="1"/>
    <xf numFmtId="0" fontId="8" fillId="0" borderId="1" xfId="3" applyFont="1" applyBorder="1"/>
    <xf numFmtId="3" fontId="3" fillId="0" borderId="2" xfId="2" applyNumberFormat="1" applyFont="1" applyBorder="1" applyAlignment="1">
      <alignment horizontal="left"/>
    </xf>
    <xf numFmtId="3" fontId="3" fillId="0" borderId="3" xfId="2" applyNumberFormat="1" applyFont="1" applyBorder="1" applyAlignment="1">
      <alignment horizontal="left"/>
    </xf>
    <xf numFmtId="3" fontId="3" fillId="0" borderId="1" xfId="2" applyNumberFormat="1" applyFont="1" applyBorder="1" applyAlignment="1"/>
    <xf numFmtId="3" fontId="4" fillId="0" borderId="1" xfId="2" applyNumberFormat="1" applyFont="1" applyBorder="1" applyAlignment="1">
      <alignment horizontal="right"/>
    </xf>
    <xf numFmtId="3" fontId="4" fillId="0" borderId="1" xfId="2" applyNumberFormat="1" applyFont="1" applyBorder="1" applyAlignment="1"/>
    <xf numFmtId="3" fontId="4" fillId="0" borderId="2" xfId="2" applyNumberFormat="1" applyFont="1" applyBorder="1" applyAlignment="1"/>
    <xf numFmtId="3" fontId="4" fillId="0" borderId="3" xfId="2" applyNumberFormat="1" applyFont="1" applyBorder="1" applyAlignment="1"/>
    <xf numFmtId="3" fontId="4" fillId="0" borderId="1" xfId="2" applyNumberFormat="1" applyFont="1" applyBorder="1" applyAlignment="1">
      <alignment vertical="center"/>
    </xf>
    <xf numFmtId="3" fontId="4" fillId="0" borderId="1" xfId="2" applyNumberFormat="1" applyFont="1" applyFill="1" applyBorder="1" applyAlignment="1">
      <alignment horizontal="right" vertical="center"/>
    </xf>
    <xf numFmtId="3" fontId="4" fillId="0" borderId="2" xfId="2" applyNumberFormat="1" applyFont="1" applyFill="1" applyBorder="1" applyAlignment="1">
      <alignment vertical="center"/>
    </xf>
    <xf numFmtId="3" fontId="4" fillId="0" borderId="3" xfId="2" applyNumberFormat="1" applyFont="1" applyFill="1" applyBorder="1" applyAlignment="1">
      <alignment vertical="center"/>
    </xf>
    <xf numFmtId="3" fontId="4" fillId="0" borderId="2" xfId="2" applyNumberFormat="1" applyFont="1" applyBorder="1" applyAlignment="1">
      <alignment horizontal="right"/>
    </xf>
    <xf numFmtId="3" fontId="4" fillId="0" borderId="1" xfId="2" applyNumberFormat="1" applyFont="1" applyBorder="1"/>
    <xf numFmtId="3" fontId="4" fillId="0" borderId="2" xfId="2" applyNumberFormat="1" applyFont="1" applyFill="1" applyBorder="1" applyAlignment="1">
      <alignment horizontal="left"/>
    </xf>
    <xf numFmtId="3" fontId="4" fillId="0" borderId="3" xfId="2" applyNumberFormat="1" applyFont="1" applyFill="1" applyBorder="1" applyAlignment="1">
      <alignment horizontal="left"/>
    </xf>
    <xf numFmtId="3" fontId="3" fillId="0" borderId="2" xfId="2" applyNumberFormat="1" applyFont="1" applyFill="1" applyBorder="1" applyAlignment="1">
      <alignment horizontal="left"/>
    </xf>
    <xf numFmtId="3" fontId="3" fillId="0" borderId="3" xfId="2" applyNumberFormat="1" applyFont="1" applyFill="1" applyBorder="1" applyAlignment="1">
      <alignment horizontal="left"/>
    </xf>
    <xf numFmtId="3" fontId="3" fillId="0" borderId="2" xfId="2" applyNumberFormat="1" applyFont="1" applyBorder="1" applyAlignment="1">
      <alignment horizontal="right"/>
    </xf>
    <xf numFmtId="3" fontId="3" fillId="0" borderId="1" xfId="3" applyNumberFormat="1" applyFont="1" applyBorder="1"/>
    <xf numFmtId="0" fontId="3" fillId="0" borderId="1" xfId="3" applyFont="1" applyFill="1" applyBorder="1"/>
    <xf numFmtId="3" fontId="4" fillId="0" borderId="3" xfId="2" applyNumberFormat="1" applyFont="1" applyBorder="1" applyAlignment="1">
      <alignment horizontal="left"/>
    </xf>
    <xf numFmtId="3" fontId="9" fillId="0" borderId="1" xfId="3" applyNumberFormat="1" applyFont="1" applyBorder="1"/>
    <xf numFmtId="0" fontId="10" fillId="0" borderId="1" xfId="3" applyFont="1" applyFill="1" applyBorder="1"/>
    <xf numFmtId="0" fontId="2" fillId="0" borderId="1" xfId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2" xfId="2" applyFont="1" applyBorder="1" applyAlignment="1">
      <alignment horizontal="left"/>
    </xf>
    <xf numFmtId="0" fontId="3" fillId="0" borderId="3" xfId="2" applyFont="1" applyBorder="1" applyAlignment="1">
      <alignment horizontal="left"/>
    </xf>
    <xf numFmtId="3" fontId="3" fillId="0" borderId="1" xfId="1" applyNumberFormat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3" fontId="3" fillId="0" borderId="2" xfId="2" applyNumberFormat="1" applyFont="1" applyFill="1" applyBorder="1" applyAlignment="1">
      <alignment horizontal="right"/>
    </xf>
    <xf numFmtId="3" fontId="3" fillId="0" borderId="2" xfId="2" applyNumberFormat="1" applyFont="1" applyBorder="1" applyAlignment="1"/>
    <xf numFmtId="3" fontId="8" fillId="0" borderId="0" xfId="4" applyNumberFormat="1" applyFont="1"/>
    <xf numFmtId="3" fontId="8" fillId="0" borderId="1" xfId="4" applyNumberFormat="1" applyFont="1" applyBorder="1"/>
    <xf numFmtId="0" fontId="3" fillId="0" borderId="2" xfId="2" applyNumberFormat="1" applyFont="1" applyBorder="1" applyAlignment="1"/>
    <xf numFmtId="0" fontId="3" fillId="0" borderId="3" xfId="2" applyNumberFormat="1" applyFont="1" applyBorder="1" applyAlignment="1"/>
    <xf numFmtId="3" fontId="3" fillId="0" borderId="1" xfId="2" applyNumberFormat="1" applyFont="1" applyBorder="1"/>
    <xf numFmtId="3" fontId="3" fillId="0" borderId="1" xfId="2" applyNumberFormat="1" applyFont="1" applyBorder="1" applyAlignment="1">
      <alignment vertical="center"/>
    </xf>
    <xf numFmtId="3" fontId="11" fillId="2" borderId="1" xfId="2" applyNumberFormat="1" applyFont="1" applyFill="1" applyBorder="1" applyAlignment="1">
      <alignment horizontal="center" vertical="center" wrapText="1"/>
    </xf>
    <xf numFmtId="3" fontId="11" fillId="2" borderId="5" xfId="2" applyNumberFormat="1" applyFont="1" applyFill="1" applyBorder="1" applyAlignment="1">
      <alignment horizontal="center" vertical="center" wrapText="1"/>
    </xf>
    <xf numFmtId="3" fontId="11" fillId="2" borderId="6" xfId="2" applyNumberFormat="1" applyFont="1" applyFill="1" applyBorder="1" applyAlignment="1">
      <alignment horizontal="center" vertical="center" wrapText="1"/>
    </xf>
    <xf numFmtId="3" fontId="11" fillId="2" borderId="7" xfId="2" applyNumberFormat="1" applyFont="1" applyFill="1" applyBorder="1" applyAlignment="1">
      <alignment horizontal="center" vertical="center" wrapText="1"/>
    </xf>
    <xf numFmtId="0" fontId="12" fillId="2" borderId="5" xfId="2" applyFont="1" applyFill="1" applyBorder="1" applyAlignment="1">
      <alignment horizontal="center" vertical="center" wrapText="1"/>
    </xf>
    <xf numFmtId="3" fontId="11" fillId="2" borderId="8" xfId="2" applyNumberFormat="1" applyFont="1" applyFill="1" applyBorder="1" applyAlignment="1">
      <alignment horizontal="center" vertical="center" wrapText="1"/>
    </xf>
    <xf numFmtId="3" fontId="11" fillId="2" borderId="9" xfId="2" applyNumberFormat="1" applyFont="1" applyFill="1" applyBorder="1" applyAlignment="1">
      <alignment horizontal="center" vertical="center" wrapText="1"/>
    </xf>
    <xf numFmtId="3" fontId="11" fillId="2" borderId="10" xfId="2" applyNumberFormat="1" applyFont="1" applyFill="1" applyBorder="1" applyAlignment="1">
      <alignment horizontal="center" vertical="center" wrapText="1"/>
    </xf>
    <xf numFmtId="0" fontId="12" fillId="2" borderId="8" xfId="2" applyFont="1" applyFill="1" applyBorder="1" applyAlignment="1">
      <alignment horizontal="center" vertical="center" wrapText="1"/>
    </xf>
    <xf numFmtId="3" fontId="11" fillId="2" borderId="11" xfId="2" applyNumberFormat="1" applyFont="1" applyFill="1" applyBorder="1" applyAlignment="1">
      <alignment horizontal="center" vertical="center" wrapText="1"/>
    </xf>
    <xf numFmtId="3" fontId="11" fillId="2" borderId="12" xfId="2" applyNumberFormat="1" applyFont="1" applyFill="1" applyBorder="1" applyAlignment="1">
      <alignment horizontal="center" vertical="center" wrapText="1"/>
    </xf>
    <xf numFmtId="3" fontId="11" fillId="2" borderId="13" xfId="2" applyNumberFormat="1" applyFont="1" applyFill="1" applyBorder="1" applyAlignment="1">
      <alignment horizontal="center" vertical="center" wrapText="1"/>
    </xf>
    <xf numFmtId="0" fontId="12" fillId="2" borderId="11" xfId="2" applyFont="1" applyFill="1" applyBorder="1" applyAlignment="1">
      <alignment horizontal="center" vertical="center" wrapText="1"/>
    </xf>
    <xf numFmtId="3" fontId="13" fillId="0" borderId="14" xfId="2" applyNumberFormat="1" applyFont="1" applyBorder="1" applyAlignment="1"/>
    <xf numFmtId="0" fontId="13" fillId="0" borderId="0" xfId="2" applyFont="1" applyAlignment="1">
      <alignment horizontal="center"/>
    </xf>
    <xf numFmtId="3" fontId="14" fillId="0" borderId="0" xfId="2" applyNumberFormat="1" applyFont="1" applyAlignment="1">
      <alignment horizontal="center"/>
    </xf>
    <xf numFmtId="0" fontId="15" fillId="0" borderId="0" xfId="1" applyFont="1" applyAlignment="1">
      <alignment horizontal="right"/>
    </xf>
  </cellXfs>
  <cellStyles count="66">
    <cellStyle name="1. jelölőszín" xfId="5"/>
    <cellStyle name="2. jelölőszín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. jelölőszín" xfId="13"/>
    <cellStyle name="4. jelölőszín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5. jelölőszín" xfId="21"/>
    <cellStyle name="6. jelölőszín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xcel Built-in Normal" xfId="38"/>
    <cellStyle name="Explanatory Text" xfId="39"/>
    <cellStyle name="Ezres 2" xfId="40"/>
    <cellStyle name="Ezres 3" xfId="41"/>
    <cellStyle name="Good" xfId="42"/>
    <cellStyle name="Heading 1" xfId="43"/>
    <cellStyle name="Heading 2" xfId="44"/>
    <cellStyle name="Heading 3" xfId="45"/>
    <cellStyle name="Heading 4" xfId="46"/>
    <cellStyle name="Input" xfId="47"/>
    <cellStyle name="Linked Cell" xfId="48"/>
    <cellStyle name="Neutral" xfId="49"/>
    <cellStyle name="Normál" xfId="0" builtinId="0"/>
    <cellStyle name="Normál 2" xfId="1"/>
    <cellStyle name="Normál 2 2" xfId="3"/>
    <cellStyle name="Normál 2 3" xfId="4"/>
    <cellStyle name="Normál 2_Esztertáblák" xfId="50"/>
    <cellStyle name="Normál 3" xfId="51"/>
    <cellStyle name="Normál 4" xfId="52"/>
    <cellStyle name="Normál_Rendelet mellékletek 2008.jav.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tabSelected="1" workbookViewId="0">
      <selection activeCell="O13" sqref="O13"/>
    </sheetView>
  </sheetViews>
  <sheetFormatPr defaultColWidth="9.140625" defaultRowHeight="12.75"/>
  <cols>
    <col min="1" max="1" width="5" style="1" customWidth="1"/>
    <col min="2" max="2" width="9.140625" style="1"/>
    <col min="3" max="3" width="25.5703125" style="1" customWidth="1"/>
    <col min="4" max="4" width="11.140625" style="1" customWidth="1"/>
    <col min="5" max="5" width="9.5703125" style="1" customWidth="1"/>
    <col min="6" max="6" width="11.5703125" style="1" customWidth="1"/>
    <col min="7" max="7" width="6.140625" style="1" customWidth="1"/>
    <col min="8" max="8" width="9.140625" style="1"/>
    <col min="9" max="9" width="17.42578125" style="1" customWidth="1"/>
    <col min="10" max="10" width="10.85546875" style="1" customWidth="1"/>
    <col min="11" max="11" width="9.42578125" style="1" customWidth="1"/>
    <col min="12" max="12" width="12.85546875" style="1" customWidth="1"/>
    <col min="13" max="13" width="7.140625" style="1" customWidth="1"/>
    <col min="14" max="16384" width="9.140625" style="1"/>
  </cols>
  <sheetData>
    <row r="1" spans="1:13">
      <c r="A1" s="79" t="s">
        <v>59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15.75">
      <c r="A2" s="78" t="s">
        <v>58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15.75">
      <c r="A3" s="78" t="s">
        <v>57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>
      <c r="A4" s="77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3" ht="12.75" customHeight="1">
      <c r="A5" s="75" t="s">
        <v>56</v>
      </c>
      <c r="B5" s="74" t="s">
        <v>55</v>
      </c>
      <c r="C5" s="73"/>
      <c r="D5" s="72" t="s">
        <v>54</v>
      </c>
      <c r="E5" s="63" t="s">
        <v>50</v>
      </c>
      <c r="F5" s="63" t="s">
        <v>49</v>
      </c>
      <c r="G5" s="63" t="s">
        <v>53</v>
      </c>
      <c r="H5" s="74" t="s">
        <v>52</v>
      </c>
      <c r="I5" s="73"/>
      <c r="J5" s="72" t="s">
        <v>51</v>
      </c>
      <c r="K5" s="63" t="s">
        <v>50</v>
      </c>
      <c r="L5" s="63" t="s">
        <v>49</v>
      </c>
      <c r="M5" s="63" t="s">
        <v>48</v>
      </c>
    </row>
    <row r="6" spans="1:13">
      <c r="A6" s="71"/>
      <c r="B6" s="70"/>
      <c r="C6" s="69"/>
      <c r="D6" s="68"/>
      <c r="E6" s="63"/>
      <c r="F6" s="63"/>
      <c r="G6" s="63"/>
      <c r="H6" s="70"/>
      <c r="I6" s="69"/>
      <c r="J6" s="68"/>
      <c r="K6" s="63"/>
      <c r="L6" s="63"/>
      <c r="M6" s="63"/>
    </row>
    <row r="7" spans="1:13" ht="13.5" customHeight="1">
      <c r="A7" s="67"/>
      <c r="B7" s="66"/>
      <c r="C7" s="65"/>
      <c r="D7" s="64"/>
      <c r="E7" s="63"/>
      <c r="F7" s="63"/>
      <c r="G7" s="63"/>
      <c r="H7" s="66"/>
      <c r="I7" s="65"/>
      <c r="J7" s="64"/>
      <c r="K7" s="63"/>
      <c r="L7" s="63"/>
      <c r="M7" s="63"/>
    </row>
    <row r="8" spans="1:13" ht="13.5" customHeight="1">
      <c r="A8" s="9">
        <v>1</v>
      </c>
      <c r="B8" s="5" t="s">
        <v>47</v>
      </c>
      <c r="C8" s="5"/>
      <c r="D8" s="28"/>
      <c r="E8" s="28"/>
      <c r="F8" s="28"/>
      <c r="G8" s="62"/>
      <c r="H8" s="5" t="s">
        <v>46</v>
      </c>
      <c r="I8" s="5"/>
      <c r="J8" s="28"/>
      <c r="K8" s="28"/>
      <c r="L8" s="28"/>
      <c r="M8" s="61"/>
    </row>
    <row r="9" spans="1:13" ht="13.5" customHeight="1">
      <c r="A9" s="9">
        <v>2</v>
      </c>
      <c r="B9" s="26" t="s">
        <v>45</v>
      </c>
      <c r="C9" s="26"/>
      <c r="D9" s="17">
        <f>D10+D11+D12+D13+D14+D15</f>
        <v>39003000</v>
      </c>
      <c r="E9" s="17">
        <f>E10+E11+E12+E13+E14+E15</f>
        <v>51934472</v>
      </c>
      <c r="F9" s="17">
        <f>F10+F11+F12+F13+F14+F15</f>
        <v>51934472</v>
      </c>
      <c r="G9" s="3">
        <f>F9/E9</f>
        <v>1</v>
      </c>
      <c r="H9" s="26" t="s">
        <v>44</v>
      </c>
      <c r="I9" s="26"/>
      <c r="J9" s="17">
        <v>8848000</v>
      </c>
      <c r="K9" s="17">
        <v>16583596</v>
      </c>
      <c r="L9" s="16">
        <v>16496562</v>
      </c>
      <c r="M9" s="3">
        <f>L9/K9</f>
        <v>0.99475180172020594</v>
      </c>
    </row>
    <row r="10" spans="1:13" ht="13.5" customHeight="1">
      <c r="A10" s="9">
        <v>3</v>
      </c>
      <c r="B10" s="60" t="s">
        <v>43</v>
      </c>
      <c r="C10" s="59"/>
      <c r="D10" s="17">
        <v>38125774</v>
      </c>
      <c r="E10" s="17">
        <v>41843564</v>
      </c>
      <c r="F10" s="17">
        <v>41843564</v>
      </c>
      <c r="G10" s="3">
        <f>F10/E10</f>
        <v>1</v>
      </c>
      <c r="H10" s="26" t="s">
        <v>42</v>
      </c>
      <c r="I10" s="26"/>
      <c r="J10" s="17">
        <v>2141000</v>
      </c>
      <c r="K10" s="17">
        <v>4250433</v>
      </c>
      <c r="L10" s="16">
        <v>4218460</v>
      </c>
      <c r="M10" s="3">
        <f>L10/K10</f>
        <v>0.99247770756532339</v>
      </c>
    </row>
    <row r="11" spans="1:13">
      <c r="A11" s="9">
        <v>4</v>
      </c>
      <c r="B11" s="25" t="s">
        <v>16</v>
      </c>
      <c r="C11" s="24"/>
      <c r="D11" s="17">
        <v>877226</v>
      </c>
      <c r="E11" s="17">
        <v>9716521</v>
      </c>
      <c r="F11" s="17">
        <v>9716521</v>
      </c>
      <c r="G11" s="3">
        <f>F11/E11</f>
        <v>1</v>
      </c>
      <c r="H11" s="26" t="s">
        <v>41</v>
      </c>
      <c r="I11" s="26"/>
      <c r="J11" s="17">
        <v>20780000</v>
      </c>
      <c r="K11" s="17">
        <v>25868992</v>
      </c>
      <c r="L11" s="16">
        <v>20273274</v>
      </c>
      <c r="M11" s="3">
        <f>L11/K11</f>
        <v>0.78369014146357152</v>
      </c>
    </row>
    <row r="12" spans="1:13">
      <c r="A12" s="9">
        <v>5</v>
      </c>
      <c r="B12" s="25" t="s">
        <v>14</v>
      </c>
      <c r="C12" s="24"/>
      <c r="D12" s="17"/>
      <c r="E12" s="17">
        <v>336400</v>
      </c>
      <c r="F12" s="17">
        <v>336400</v>
      </c>
      <c r="G12" s="3">
        <f>F12/E12</f>
        <v>1</v>
      </c>
      <c r="H12" s="26" t="s">
        <v>40</v>
      </c>
      <c r="I12" s="26"/>
      <c r="J12" s="41">
        <v>5862000</v>
      </c>
      <c r="K12" s="41">
        <v>7180720</v>
      </c>
      <c r="L12" s="41">
        <v>4677642</v>
      </c>
      <c r="M12" s="3">
        <f>L12/K12</f>
        <v>0.65141684956383206</v>
      </c>
    </row>
    <row r="13" spans="1:13">
      <c r="A13" s="9">
        <v>6</v>
      </c>
      <c r="B13" s="25" t="s">
        <v>12</v>
      </c>
      <c r="C13" s="24"/>
      <c r="D13" s="17"/>
      <c r="E13" s="17"/>
      <c r="F13" s="17"/>
      <c r="G13" s="3"/>
      <c r="H13" s="26" t="s">
        <v>39</v>
      </c>
      <c r="I13" s="26"/>
      <c r="J13" s="17">
        <v>520000</v>
      </c>
      <c r="K13" s="17">
        <v>520000</v>
      </c>
      <c r="L13" s="16">
        <v>442875</v>
      </c>
      <c r="M13" s="3">
        <f>L13/K13</f>
        <v>0.85168269230769234</v>
      </c>
    </row>
    <row r="14" spans="1:13">
      <c r="A14" s="9">
        <v>7</v>
      </c>
      <c r="B14" s="25" t="s">
        <v>38</v>
      </c>
      <c r="C14" s="24"/>
      <c r="D14" s="17"/>
      <c r="E14" s="17"/>
      <c r="F14" s="17"/>
      <c r="G14" s="3"/>
      <c r="H14" s="25" t="s">
        <v>37</v>
      </c>
      <c r="I14" s="24"/>
      <c r="J14" s="58">
        <v>586000</v>
      </c>
      <c r="K14" s="58">
        <v>2367680</v>
      </c>
      <c r="L14" s="57">
        <v>2364120</v>
      </c>
      <c r="M14" s="3">
        <f>L14/K14</f>
        <v>0.99849641843492365</v>
      </c>
    </row>
    <row r="15" spans="1:13">
      <c r="A15" s="9">
        <v>8</v>
      </c>
      <c r="B15" s="25" t="s">
        <v>8</v>
      </c>
      <c r="C15" s="24"/>
      <c r="D15" s="17">
        <v>0</v>
      </c>
      <c r="E15" s="56">
        <v>37987</v>
      </c>
      <c r="F15" s="56">
        <v>37987</v>
      </c>
      <c r="G15" s="3">
        <f>F15/E15</f>
        <v>1</v>
      </c>
      <c r="H15" s="40" t="s">
        <v>36</v>
      </c>
      <c r="I15" s="39"/>
      <c r="J15" s="55"/>
      <c r="K15" s="55">
        <v>443573</v>
      </c>
      <c r="L15" s="55">
        <v>443573</v>
      </c>
      <c r="M15" s="3">
        <f>L15/K15</f>
        <v>1</v>
      </c>
    </row>
    <row r="16" spans="1:13">
      <c r="A16" s="9">
        <v>9</v>
      </c>
      <c r="B16" s="54"/>
      <c r="C16" s="53"/>
      <c r="D16" s="52"/>
      <c r="E16" s="52"/>
      <c r="F16" s="52"/>
      <c r="G16" s="3"/>
      <c r="H16" s="25" t="s">
        <v>35</v>
      </c>
      <c r="I16" s="24"/>
      <c r="J16" s="41">
        <v>3138569</v>
      </c>
      <c r="K16" s="41">
        <v>5051868</v>
      </c>
      <c r="L16" s="41"/>
      <c r="M16" s="3">
        <f>L16/K16</f>
        <v>0</v>
      </c>
    </row>
    <row r="17" spans="1:13">
      <c r="A17" s="9">
        <v>10</v>
      </c>
      <c r="B17" s="51" t="s">
        <v>34</v>
      </c>
      <c r="C17" s="50"/>
      <c r="D17" s="41">
        <v>9450000</v>
      </c>
      <c r="E17" s="41">
        <v>12098593</v>
      </c>
      <c r="F17" s="41">
        <v>10561410</v>
      </c>
      <c r="G17" s="3">
        <f>F17/E17</f>
        <v>0.87294530859910735</v>
      </c>
      <c r="H17" s="19"/>
      <c r="I17" s="18"/>
      <c r="J17" s="41"/>
      <c r="K17" s="41"/>
      <c r="L17" s="41"/>
      <c r="M17" s="3"/>
    </row>
    <row r="18" spans="1:13">
      <c r="A18" s="9">
        <v>11</v>
      </c>
      <c r="B18" s="51" t="s">
        <v>33</v>
      </c>
      <c r="C18" s="50"/>
      <c r="D18" s="41">
        <v>11382000</v>
      </c>
      <c r="E18" s="41">
        <v>12024266</v>
      </c>
      <c r="F18" s="41">
        <v>10284568</v>
      </c>
      <c r="G18" s="3">
        <f>F18/E18</f>
        <v>0.85531773831350699</v>
      </c>
      <c r="H18" s="19"/>
      <c r="I18" s="18"/>
      <c r="J18" s="41"/>
      <c r="K18" s="41"/>
      <c r="L18" s="41"/>
      <c r="M18" s="3"/>
    </row>
    <row r="19" spans="1:13">
      <c r="A19" s="9">
        <v>12</v>
      </c>
      <c r="B19" s="51" t="s">
        <v>32</v>
      </c>
      <c r="C19" s="50"/>
      <c r="D19" s="41"/>
      <c r="E19" s="41">
        <v>696300</v>
      </c>
      <c r="F19" s="41">
        <v>696300</v>
      </c>
      <c r="G19" s="3">
        <f>F19/E19</f>
        <v>1</v>
      </c>
      <c r="H19" s="19"/>
      <c r="I19" s="18"/>
      <c r="J19" s="41"/>
      <c r="K19" s="41"/>
      <c r="L19" s="41"/>
      <c r="M19" s="3"/>
    </row>
    <row r="20" spans="1:13">
      <c r="A20" s="9">
        <v>13</v>
      </c>
      <c r="B20" s="49" t="s">
        <v>31</v>
      </c>
      <c r="C20" s="48"/>
      <c r="D20" s="47"/>
      <c r="E20" s="47"/>
      <c r="F20" s="47"/>
      <c r="G20" s="47"/>
      <c r="H20" s="44"/>
      <c r="I20" s="18"/>
      <c r="J20" s="41"/>
      <c r="K20" s="41"/>
      <c r="L20" s="41"/>
      <c r="M20" s="3"/>
    </row>
    <row r="21" spans="1:13">
      <c r="A21" s="9">
        <v>14</v>
      </c>
      <c r="B21" s="46" t="s">
        <v>30</v>
      </c>
      <c r="C21" s="45"/>
      <c r="D21" s="41">
        <f>SUM(D22:D24)</f>
        <v>6272000</v>
      </c>
      <c r="E21" s="41">
        <f>SUM(E22:E24)</f>
        <v>12105693</v>
      </c>
      <c r="F21" s="41">
        <f>SUM(F22:F24)</f>
        <v>12105682</v>
      </c>
      <c r="G21" s="3">
        <f>F21/E21</f>
        <v>0.99999909133661324</v>
      </c>
      <c r="H21" s="44" t="s">
        <v>29</v>
      </c>
      <c r="I21" s="18"/>
      <c r="J21" s="41">
        <f>J23+J24</f>
        <v>18413431</v>
      </c>
      <c r="K21" s="41">
        <f>K23+K24</f>
        <v>22832091</v>
      </c>
      <c r="L21" s="41">
        <f>L23+L24</f>
        <v>21828281</v>
      </c>
      <c r="M21" s="3">
        <f>L21/K21</f>
        <v>0.95603512617394526</v>
      </c>
    </row>
    <row r="22" spans="1:13">
      <c r="A22" s="9">
        <v>15</v>
      </c>
      <c r="B22" s="43" t="s">
        <v>28</v>
      </c>
      <c r="C22" s="42"/>
      <c r="D22" s="41"/>
      <c r="E22" s="41"/>
      <c r="F22" s="41"/>
      <c r="G22" s="3"/>
      <c r="H22" s="19" t="s">
        <v>27</v>
      </c>
      <c r="I22" s="18"/>
      <c r="J22" s="41"/>
      <c r="K22" s="41"/>
      <c r="L22" s="41"/>
      <c r="M22" s="3"/>
    </row>
    <row r="23" spans="1:13">
      <c r="A23" s="9">
        <v>16</v>
      </c>
      <c r="B23" s="43" t="s">
        <v>26</v>
      </c>
      <c r="C23" s="42"/>
      <c r="D23" s="41">
        <v>6272000</v>
      </c>
      <c r="E23" s="41">
        <v>6272000</v>
      </c>
      <c r="F23" s="41">
        <v>6271989</v>
      </c>
      <c r="G23" s="3">
        <f>F23/E23</f>
        <v>0.99999824617346944</v>
      </c>
      <c r="H23" s="19" t="s">
        <v>25</v>
      </c>
      <c r="I23" s="18"/>
      <c r="J23" s="41">
        <v>17049000</v>
      </c>
      <c r="K23" s="41">
        <v>17049000</v>
      </c>
      <c r="L23" s="41">
        <v>16045190</v>
      </c>
      <c r="M23" s="3">
        <f>L23/K23</f>
        <v>0.94112205994486475</v>
      </c>
    </row>
    <row r="24" spans="1:13">
      <c r="A24" s="9">
        <v>17</v>
      </c>
      <c r="B24" s="40" t="s">
        <v>24</v>
      </c>
      <c r="C24" s="39"/>
      <c r="D24" s="36">
        <v>0</v>
      </c>
      <c r="E24" s="36">
        <v>5833693</v>
      </c>
      <c r="F24" s="36">
        <v>5833693</v>
      </c>
      <c r="G24" s="3">
        <f>F24/E24</f>
        <v>1</v>
      </c>
      <c r="H24" s="38" t="s">
        <v>23</v>
      </c>
      <c r="I24" s="37"/>
      <c r="J24" s="36">
        <v>1364431</v>
      </c>
      <c r="K24" s="36">
        <v>5783091</v>
      </c>
      <c r="L24" s="27">
        <v>5783091</v>
      </c>
      <c r="M24" s="3">
        <f>L24/K24</f>
        <v>1</v>
      </c>
    </row>
    <row r="25" spans="1:13">
      <c r="A25" s="9">
        <v>18</v>
      </c>
      <c r="B25" s="34" t="s">
        <v>22</v>
      </c>
      <c r="C25" s="33"/>
      <c r="D25" s="35">
        <f>D9+D17+D18+D19+D21</f>
        <v>66107000</v>
      </c>
      <c r="E25" s="35">
        <f>E9+E17+E18+E19+E21</f>
        <v>88859324</v>
      </c>
      <c r="F25" s="35">
        <f>F9+F17+F18+F19+F21</f>
        <v>85582432</v>
      </c>
      <c r="G25" s="3">
        <f>F25/E25</f>
        <v>0.96312269942544237</v>
      </c>
      <c r="H25" s="31" t="s">
        <v>21</v>
      </c>
      <c r="I25" s="31"/>
      <c r="J25" s="10">
        <f>J9+J10+J11+J12+J13+J14+J16+J21</f>
        <v>60289000</v>
      </c>
      <c r="K25" s="10">
        <f>K9+K10+K11+K12+K13+K14+K15+K16+K21</f>
        <v>85098953</v>
      </c>
      <c r="L25" s="10">
        <f>L9+L10+L11+L12+L13+L14+L15+L16+L21</f>
        <v>70744787</v>
      </c>
      <c r="M25" s="3">
        <f>L25/K25</f>
        <v>0.83132382369028679</v>
      </c>
    </row>
    <row r="26" spans="1:13">
      <c r="A26" s="9">
        <v>19</v>
      </c>
      <c r="B26" s="34"/>
      <c r="C26" s="33"/>
      <c r="D26" s="32"/>
      <c r="E26" s="32"/>
      <c r="F26" s="32"/>
      <c r="G26" s="3"/>
      <c r="H26" s="31"/>
      <c r="I26" s="31"/>
      <c r="J26" s="10"/>
      <c r="K26" s="10"/>
      <c r="L26" s="13"/>
      <c r="M26" s="3"/>
    </row>
    <row r="27" spans="1:13">
      <c r="A27" s="9">
        <v>20</v>
      </c>
      <c r="B27" s="30" t="s">
        <v>20</v>
      </c>
      <c r="C27" s="29"/>
      <c r="D27" s="28"/>
      <c r="E27" s="28"/>
      <c r="F27" s="28"/>
      <c r="G27" s="3"/>
      <c r="H27" s="5" t="s">
        <v>19</v>
      </c>
      <c r="I27" s="5"/>
      <c r="J27" s="28"/>
      <c r="K27" s="28"/>
      <c r="L27" s="27"/>
      <c r="M27" s="3"/>
    </row>
    <row r="28" spans="1:13">
      <c r="A28" s="9">
        <v>21</v>
      </c>
      <c r="B28" s="26" t="s">
        <v>18</v>
      </c>
      <c r="C28" s="26"/>
      <c r="D28" s="17">
        <v>0</v>
      </c>
      <c r="E28" s="17">
        <v>19508955</v>
      </c>
      <c r="F28" s="17">
        <v>19508955</v>
      </c>
      <c r="G28" s="3">
        <f>F28/E28</f>
        <v>1</v>
      </c>
      <c r="H28" s="26" t="s">
        <v>17</v>
      </c>
      <c r="I28" s="26"/>
      <c r="J28" s="17">
        <v>899000</v>
      </c>
      <c r="K28" s="17">
        <v>5265059</v>
      </c>
      <c r="L28" s="16">
        <v>1189500</v>
      </c>
      <c r="M28" s="3">
        <f>L28/K28</f>
        <v>0.22592339421077712</v>
      </c>
    </row>
    <row r="29" spans="1:13">
      <c r="A29" s="9">
        <v>22</v>
      </c>
      <c r="B29" s="21" t="s">
        <v>16</v>
      </c>
      <c r="C29" s="20"/>
      <c r="D29" s="17"/>
      <c r="E29" s="17"/>
      <c r="F29" s="17"/>
      <c r="G29" s="3"/>
      <c r="H29" s="25" t="s">
        <v>15</v>
      </c>
      <c r="I29" s="24"/>
      <c r="J29" s="16">
        <v>4919000</v>
      </c>
      <c r="K29" s="16">
        <v>18736676</v>
      </c>
      <c r="L29" s="16">
        <v>4456017</v>
      </c>
      <c r="M29" s="3">
        <f>L29/K29</f>
        <v>0.23782324036558031</v>
      </c>
    </row>
    <row r="30" spans="1:13">
      <c r="A30" s="9">
        <v>23</v>
      </c>
      <c r="B30" s="21" t="s">
        <v>14</v>
      </c>
      <c r="C30" s="20"/>
      <c r="D30" s="17"/>
      <c r="E30" s="17"/>
      <c r="F30" s="17"/>
      <c r="G30" s="3"/>
      <c r="H30" s="26" t="s">
        <v>13</v>
      </c>
      <c r="I30" s="26"/>
      <c r="J30" s="17">
        <v>0</v>
      </c>
      <c r="K30" s="17"/>
      <c r="L30" s="16"/>
      <c r="M30" s="3"/>
    </row>
    <row r="31" spans="1:13">
      <c r="A31" s="9">
        <v>24</v>
      </c>
      <c r="B31" s="21" t="s">
        <v>12</v>
      </c>
      <c r="C31" s="20"/>
      <c r="D31" s="17"/>
      <c r="E31" s="17"/>
      <c r="F31" s="17"/>
      <c r="G31" s="3"/>
      <c r="H31" s="25" t="s">
        <v>11</v>
      </c>
      <c r="I31" s="24"/>
      <c r="J31" s="17"/>
      <c r="K31" s="17">
        <v>8001</v>
      </c>
      <c r="L31" s="16">
        <v>4572</v>
      </c>
      <c r="M31" s="3">
        <f>L31/K31</f>
        <v>0.5714285714285714</v>
      </c>
    </row>
    <row r="32" spans="1:13">
      <c r="A32" s="9">
        <v>25</v>
      </c>
      <c r="B32" s="25" t="s">
        <v>10</v>
      </c>
      <c r="C32" s="24"/>
      <c r="D32" s="17"/>
      <c r="E32" s="17"/>
      <c r="F32" s="17"/>
      <c r="G32" s="3"/>
      <c r="H32" s="25" t="s">
        <v>9</v>
      </c>
      <c r="I32" s="24"/>
      <c r="J32" s="17"/>
      <c r="K32" s="17"/>
      <c r="L32" s="16"/>
      <c r="M32" s="3"/>
    </row>
    <row r="33" spans="1:13">
      <c r="A33" s="9">
        <v>26</v>
      </c>
      <c r="B33" s="25" t="s">
        <v>8</v>
      </c>
      <c r="C33" s="24"/>
      <c r="D33" s="17"/>
      <c r="E33" s="17"/>
      <c r="F33" s="17"/>
      <c r="G33" s="3"/>
      <c r="H33" s="19" t="s">
        <v>7</v>
      </c>
      <c r="I33" s="18"/>
      <c r="J33" s="17"/>
      <c r="K33" s="17"/>
      <c r="L33" s="16"/>
      <c r="M33" s="3"/>
    </row>
    <row r="34" spans="1:13">
      <c r="A34" s="9">
        <v>27</v>
      </c>
      <c r="B34" s="23" t="s">
        <v>6</v>
      </c>
      <c r="C34" s="18"/>
      <c r="D34" s="17"/>
      <c r="E34" s="17"/>
      <c r="F34" s="17"/>
      <c r="G34" s="3"/>
      <c r="H34" s="19"/>
      <c r="I34" s="18"/>
      <c r="J34" s="17"/>
      <c r="K34" s="17"/>
      <c r="L34" s="16"/>
      <c r="M34" s="3"/>
    </row>
    <row r="35" spans="1:13">
      <c r="A35" s="9">
        <v>28</v>
      </c>
      <c r="B35" s="22" t="s">
        <v>5</v>
      </c>
      <c r="C35" s="18"/>
      <c r="D35" s="17"/>
      <c r="E35" s="17">
        <v>740410</v>
      </c>
      <c r="F35" s="17">
        <v>740410</v>
      </c>
      <c r="G35" s="3"/>
      <c r="H35" s="19"/>
      <c r="I35" s="18"/>
      <c r="J35" s="17"/>
      <c r="K35" s="17"/>
      <c r="L35" s="16"/>
      <c r="M35" s="3"/>
    </row>
    <row r="36" spans="1:13">
      <c r="A36" s="9">
        <v>29</v>
      </c>
      <c r="B36" s="21" t="s">
        <v>4</v>
      </c>
      <c r="C36" s="20"/>
      <c r="D36" s="17">
        <v>0</v>
      </c>
      <c r="E36" s="17"/>
      <c r="F36" s="17"/>
      <c r="G36" s="3"/>
      <c r="H36" s="19"/>
      <c r="I36" s="18"/>
      <c r="J36" s="17"/>
      <c r="K36" s="17"/>
      <c r="L36" s="16"/>
      <c r="M36" s="3"/>
    </row>
    <row r="37" spans="1:13">
      <c r="A37" s="9">
        <v>31</v>
      </c>
      <c r="B37" s="15" t="s">
        <v>3</v>
      </c>
      <c r="C37" s="14"/>
      <c r="D37" s="13">
        <f>D28+D34+D35+D36</f>
        <v>0</v>
      </c>
      <c r="E37" s="13">
        <f>E28+E34+E35+E36</f>
        <v>20249365</v>
      </c>
      <c r="F37" s="13">
        <f>F28+F34+F35+F36</f>
        <v>20249365</v>
      </c>
      <c r="G37" s="3">
        <f>F37/E37</f>
        <v>1</v>
      </c>
      <c r="H37" s="12" t="s">
        <v>2</v>
      </c>
      <c r="I37" s="11"/>
      <c r="J37" s="10">
        <f>SUM(J28:J33)</f>
        <v>5818000</v>
      </c>
      <c r="K37" s="10">
        <f>SUM(K28:K33)</f>
        <v>24009736</v>
      </c>
      <c r="L37" s="10">
        <f>SUM(L28:L33)</f>
        <v>5650089</v>
      </c>
      <c r="M37" s="3">
        <f>L37/K37</f>
        <v>0.235324911527557</v>
      </c>
    </row>
    <row r="38" spans="1:13">
      <c r="A38" s="9">
        <v>32</v>
      </c>
      <c r="B38" s="8" t="s">
        <v>1</v>
      </c>
      <c r="C38" s="7"/>
      <c r="D38" s="6">
        <f>D25+D37</f>
        <v>66107000</v>
      </c>
      <c r="E38" s="6">
        <f>E25+E37</f>
        <v>109108689</v>
      </c>
      <c r="F38" s="6">
        <f>F25+F37</f>
        <v>105831797</v>
      </c>
      <c r="G38" s="3">
        <f>F38/E38</f>
        <v>0.96996671823267899</v>
      </c>
      <c r="H38" s="5" t="s">
        <v>0</v>
      </c>
      <c r="I38" s="5"/>
      <c r="J38" s="4">
        <f>J37+J25</f>
        <v>66107000</v>
      </c>
      <c r="K38" s="4">
        <f>K37+K25</f>
        <v>109108689</v>
      </c>
      <c r="L38" s="4">
        <f>L37+L25</f>
        <v>76394876</v>
      </c>
      <c r="M38" s="3">
        <f>L38/K38</f>
        <v>0.70017224751000351</v>
      </c>
    </row>
    <row r="39" spans="1:13">
      <c r="D39" s="2"/>
      <c r="E39" s="2"/>
      <c r="F39" s="2"/>
      <c r="G39" s="2"/>
      <c r="H39" s="2"/>
      <c r="I39" s="2"/>
      <c r="J39" s="2"/>
      <c r="K39" s="2"/>
      <c r="L39" s="2"/>
      <c r="M39" s="2"/>
    </row>
  </sheetData>
  <mergeCells count="61">
    <mergeCell ref="M5:M7"/>
    <mergeCell ref="F5:F7"/>
    <mergeCell ref="G5:G7"/>
    <mergeCell ref="H5:I7"/>
    <mergeCell ref="J5:J7"/>
    <mergeCell ref="K5:K7"/>
    <mergeCell ref="L5:L7"/>
    <mergeCell ref="B8:C8"/>
    <mergeCell ref="H8:I8"/>
    <mergeCell ref="A1:M1"/>
    <mergeCell ref="A2:M2"/>
    <mergeCell ref="A3:M3"/>
    <mergeCell ref="B4:M4"/>
    <mergeCell ref="A5:A7"/>
    <mergeCell ref="B5:C7"/>
    <mergeCell ref="D5:D7"/>
    <mergeCell ref="E5:E7"/>
    <mergeCell ref="H15:I15"/>
    <mergeCell ref="B17:C17"/>
    <mergeCell ref="H16:I16"/>
    <mergeCell ref="B18:C18"/>
    <mergeCell ref="B9:C9"/>
    <mergeCell ref="H9:I9"/>
    <mergeCell ref="B10:C10"/>
    <mergeCell ref="H10:I10"/>
    <mergeCell ref="B11:C11"/>
    <mergeCell ref="H11:I11"/>
    <mergeCell ref="B19:C19"/>
    <mergeCell ref="B12:C12"/>
    <mergeCell ref="H12:I12"/>
    <mergeCell ref="B13:C13"/>
    <mergeCell ref="H13:I13"/>
    <mergeCell ref="B14:C14"/>
    <mergeCell ref="H14:I14"/>
    <mergeCell ref="B15:C15"/>
    <mergeCell ref="B24:C24"/>
    <mergeCell ref="H24:I24"/>
    <mergeCell ref="B25:C25"/>
    <mergeCell ref="H25:I25"/>
    <mergeCell ref="B26:C26"/>
    <mergeCell ref="H26:I26"/>
    <mergeCell ref="B31:C31"/>
    <mergeCell ref="H31:I31"/>
    <mergeCell ref="B32:C32"/>
    <mergeCell ref="H32:I32"/>
    <mergeCell ref="B27:C27"/>
    <mergeCell ref="H27:I27"/>
    <mergeCell ref="B28:C28"/>
    <mergeCell ref="H28:I28"/>
    <mergeCell ref="B29:C29"/>
    <mergeCell ref="H29:I29"/>
    <mergeCell ref="B20:C20"/>
    <mergeCell ref="B16:C16"/>
    <mergeCell ref="B38:C38"/>
    <mergeCell ref="H38:I38"/>
    <mergeCell ref="B33:C33"/>
    <mergeCell ref="B37:C37"/>
    <mergeCell ref="H37:I37"/>
    <mergeCell ref="B36:C36"/>
    <mergeCell ref="B30:C30"/>
    <mergeCell ref="H30:I30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m. Önk KV_Mérleg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2017-06-01T12:43:45Z</dcterms:created>
  <dcterms:modified xsi:type="dcterms:W3CDTF">2017-06-01T12:43:57Z</dcterms:modified>
</cp:coreProperties>
</file>