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6. sz. melléklet 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J51" i="1" s="1"/>
  <c r="H51" i="1"/>
  <c r="G51" i="1"/>
  <c r="E51" i="1"/>
  <c r="F51" i="1" s="1"/>
  <c r="D51" i="1"/>
  <c r="C51" i="1"/>
  <c r="I50" i="1"/>
  <c r="J50" i="1" s="1"/>
  <c r="H50" i="1"/>
  <c r="H52" i="1" s="1"/>
  <c r="G50" i="1"/>
  <c r="G52" i="1" s="1"/>
  <c r="E50" i="1"/>
  <c r="F50" i="1" s="1"/>
  <c r="D50" i="1"/>
  <c r="D52" i="1" s="1"/>
  <c r="C50" i="1"/>
  <c r="C52" i="1" s="1"/>
  <c r="F49" i="1"/>
  <c r="F48" i="1"/>
  <c r="J47" i="1"/>
  <c r="J46" i="1"/>
  <c r="J45" i="1"/>
  <c r="J44" i="1"/>
  <c r="J43" i="1"/>
  <c r="J42" i="1"/>
  <c r="J41" i="1"/>
  <c r="F41" i="1"/>
  <c r="J40" i="1"/>
  <c r="J39" i="1"/>
  <c r="J38" i="1"/>
  <c r="J37" i="1"/>
  <c r="F37" i="1"/>
  <c r="J36" i="1"/>
  <c r="F36" i="1"/>
  <c r="J35" i="1"/>
  <c r="J34" i="1"/>
  <c r="F34" i="1"/>
  <c r="J33" i="1"/>
  <c r="F33" i="1"/>
  <c r="J32" i="1"/>
  <c r="J31" i="1"/>
  <c r="J30" i="1"/>
  <c r="F30" i="1"/>
  <c r="J29" i="1"/>
  <c r="J26" i="1"/>
  <c r="J25" i="1"/>
  <c r="J24" i="1"/>
  <c r="J23" i="1"/>
  <c r="J22" i="1"/>
  <c r="F21" i="1"/>
  <c r="J20" i="1"/>
  <c r="J18" i="1"/>
  <c r="J17" i="1"/>
  <c r="F17" i="1"/>
  <c r="J15" i="1"/>
  <c r="J14" i="1"/>
  <c r="J13" i="1"/>
  <c r="J12" i="1"/>
  <c r="F12" i="1"/>
  <c r="J11" i="1"/>
  <c r="F11" i="1"/>
  <c r="J10" i="1"/>
  <c r="F10" i="1"/>
  <c r="J9" i="1"/>
  <c r="F9" i="1"/>
  <c r="J8" i="1"/>
  <c r="F8" i="1"/>
  <c r="L2" i="1"/>
  <c r="E52" i="1" l="1"/>
  <c r="F52" i="1" s="1"/>
  <c r="I52" i="1"/>
  <c r="J52" i="1" s="1"/>
</calcChain>
</file>

<file path=xl/sharedStrings.xml><?xml version="1.0" encoding="utf-8"?>
<sst xmlns="http://schemas.openxmlformats.org/spreadsheetml/2006/main" count="150" uniqueCount="108">
  <si>
    <t>6. melléklet</t>
  </si>
  <si>
    <t>Balatonakali Önkormányzat 2017. évi összevont költségvetés kormányzati funkciónként</t>
  </si>
  <si>
    <t>adatok Ft-ban</t>
  </si>
  <si>
    <t>Sor-szám</t>
  </si>
  <si>
    <t>Szakfeladat</t>
  </si>
  <si>
    <t>Bevétel 2017. évi előirányzat</t>
  </si>
  <si>
    <t>Bevétel 2017. évi mód. előir.</t>
  </si>
  <si>
    <t>mód./eredeti előirány. (%)</t>
  </si>
  <si>
    <t>Kiadás 2017. évi előirányzat</t>
  </si>
  <si>
    <t>Kiadás 2017.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</si>
  <si>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</si>
  <si>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</si>
  <si>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</si>
  <si>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</si>
  <si>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</si>
  <si>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</si>
  <si>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</si>
  <si>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</si>
  <si>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</si>
  <si>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</si>
  <si>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</si>
  <si>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</si>
  <si>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</si>
  <si>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</si>
  <si>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</si>
  <si>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</si>
  <si>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</si>
  <si>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</si>
  <si>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</si>
  <si>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</si>
  <si>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</si>
  <si>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</si>
  <si>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</si>
  <si>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</si>
  <si>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</si>
  <si>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</si>
  <si>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</si>
  <si>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</si>
  <si>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</si>
  <si>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</si>
  <si>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</si>
  <si>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</si>
  <si>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</si>
  <si>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</si>
  <si>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</si>
  <si>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</si>
  <si>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</si>
  <si>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</si>
  <si>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</si>
  <si>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</si>
  <si>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</si>
  <si>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</si>
  <si>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</si>
  <si>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</si>
  <si>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</si>
  <si>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</si>
  <si>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</si>
  <si>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</si>
  <si>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községgazdálkodási egyéb szolgáltatások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</si>
  <si>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</si>
  <si>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</si>
  <si>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</si>
  <si>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</si>
  <si>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</si>
  <si>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</si>
  <si>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</si>
  <si>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</si>
  <si>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</si>
  <si>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</si>
  <si>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</si>
  <si>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</si>
  <si>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</si>
  <si>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</si>
  <si>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</si>
  <si>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</si>
  <si>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</si>
  <si>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</si>
  <si>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</si>
  <si>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</si>
  <si>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</si>
  <si>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</si>
  <si>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</si>
  <si>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</si>
  <si>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</si>
  <si>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</si>
  <si>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</si>
  <si>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091110 Óvodai nevelés, ellátás szakmai feladatai</t>
  </si>
  <si>
    <t>32.</t>
  </si>
  <si>
    <t>091140 Óvodai nevelés, ellátás működtetési feladatai</t>
  </si>
  <si>
    <t>33.</t>
  </si>
  <si>
    <t>096010 Óvodai intézményi étkeztetés</t>
  </si>
  <si>
    <t>34.</t>
  </si>
  <si>
    <t>104242 Gyermekjóléti szolgáltatások</t>
  </si>
  <si>
    <t>35.</t>
  </si>
  <si>
    <t>107051 Szociális étkeztetés</t>
  </si>
  <si>
    <t>36.</t>
  </si>
  <si>
    <t>107052 Házi segítségnyújtás</t>
  </si>
  <si>
    <t>37.</t>
  </si>
  <si>
    <t>107053 Jelzőrendszeres házi segítségnyújtás</t>
  </si>
  <si>
    <t>38.</t>
  </si>
  <si>
    <t>107060 Egyéb szociális természetbeni és pénzbeli ellátások</t>
  </si>
  <si>
    <t>39.</t>
  </si>
  <si>
    <t>900020 Önkormányzatok funkcióira nem sorolható bevételei államháztartáson kívülről</t>
  </si>
  <si>
    <t>40.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</si>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</sst>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7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 diagonalUp="1"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3" fontId="1" fillId="0" borderId="22" xfId="0" applyNumberFormat="1" applyFont="1" applyBorder="1" applyAlignment="1">
      <alignment horizontal="right" vertical="center" wrapText="1"/>
    </xf>
    <xf numFmtId="9" fontId="1" fillId="0" borderId="23" xfId="0" applyNumberFormat="1" applyFont="1" applyBorder="1" applyAlignment="1">
      <alignment horizontal="right" vertical="center" wrapText="1"/>
    </xf>
    <xf numFmtId="3" fontId="1" fillId="0" borderId="24" xfId="0" applyNumberFormat="1" applyFont="1" applyBorder="1" applyAlignment="1">
      <alignment horizontal="right" vertical="center" wrapText="1"/>
    </xf>
    <xf numFmtId="9" fontId="1" fillId="0" borderId="25" xfId="0" applyNumberFormat="1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3" fontId="1" fillId="0" borderId="30" xfId="0" applyNumberFormat="1" applyFont="1" applyBorder="1" applyAlignment="1">
      <alignment horizontal="right" vertical="center" wrapText="1"/>
    </xf>
    <xf numFmtId="9" fontId="1" fillId="0" borderId="31" xfId="0" applyNumberFormat="1" applyFont="1" applyBorder="1" applyAlignment="1">
      <alignment horizontal="right" vertical="center" wrapText="1"/>
    </xf>
    <xf numFmtId="9" fontId="1" fillId="0" borderId="32" xfId="0" applyNumberFormat="1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justify" vertical="center" wrapText="1"/>
    </xf>
    <xf numFmtId="3" fontId="1" fillId="0" borderId="35" xfId="0" applyNumberFormat="1" applyFont="1" applyBorder="1" applyAlignment="1">
      <alignment horizontal="right" vertical="center" wrapText="1"/>
    </xf>
    <xf numFmtId="9" fontId="1" fillId="0" borderId="36" xfId="0" applyNumberFormat="1" applyFont="1" applyBorder="1" applyAlignment="1">
      <alignment horizontal="right" vertical="center" wrapText="1"/>
    </xf>
    <xf numFmtId="9" fontId="1" fillId="0" borderId="37" xfId="0" applyNumberFormat="1" applyFont="1" applyBorder="1" applyAlignment="1">
      <alignment horizontal="right" vertical="center" wrapText="1"/>
    </xf>
    <xf numFmtId="9" fontId="1" fillId="0" borderId="38" xfId="0" applyNumberFormat="1" applyFont="1" applyBorder="1" applyAlignment="1">
      <alignment horizontal="right" vertical="center" wrapText="1"/>
    </xf>
    <xf numFmtId="3" fontId="1" fillId="0" borderId="37" xfId="0" applyNumberFormat="1" applyFont="1" applyBorder="1" applyAlignment="1">
      <alignment horizontal="right" vertical="center" wrapText="1"/>
    </xf>
    <xf numFmtId="3" fontId="1" fillId="0" borderId="30" xfId="0" applyNumberFormat="1" applyFont="1" applyBorder="1" applyAlignment="1">
      <alignment vertical="center" wrapText="1"/>
    </xf>
    <xf numFmtId="3" fontId="1" fillId="0" borderId="39" xfId="0" applyNumberFormat="1" applyFont="1" applyBorder="1" applyAlignment="1">
      <alignment horizontal="right" vertical="center" wrapText="1"/>
    </xf>
    <xf numFmtId="0" fontId="1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justify" vertical="center" wrapText="1"/>
    </xf>
    <xf numFmtId="3" fontId="1" fillId="0" borderId="42" xfId="0" applyNumberFormat="1" applyFont="1" applyBorder="1" applyAlignment="1">
      <alignment horizontal="right" vertical="center" wrapText="1"/>
    </xf>
    <xf numFmtId="9" fontId="1" fillId="0" borderId="43" xfId="0" applyNumberFormat="1" applyFont="1" applyBorder="1" applyAlignment="1">
      <alignment horizontal="right" vertical="center" wrapText="1"/>
    </xf>
    <xf numFmtId="3" fontId="1" fillId="0" borderId="44" xfId="0" applyNumberFormat="1" applyFont="1" applyBorder="1" applyAlignment="1">
      <alignment horizontal="right" vertical="center" wrapText="1"/>
    </xf>
    <xf numFmtId="9" fontId="1" fillId="0" borderId="45" xfId="0" applyNumberFormat="1" applyFont="1" applyBorder="1" applyAlignment="1">
      <alignment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right" vertical="center" wrapText="1"/>
    </xf>
    <xf numFmtId="9" fontId="1" fillId="0" borderId="5" xfId="0" applyNumberFormat="1" applyFont="1" applyBorder="1" applyAlignment="1">
      <alignment horizontal="right" vertical="center" wrapText="1"/>
    </xf>
    <xf numFmtId="9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9" fontId="1" fillId="0" borderId="14" xfId="0" applyNumberFormat="1" applyFont="1" applyBorder="1" applyAlignment="1">
      <alignment horizontal="right" vertical="center" wrapText="1"/>
    </xf>
    <xf numFmtId="9" fontId="1" fillId="0" borderId="14" xfId="0" applyNumberFormat="1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justify" vertical="center" wrapText="1"/>
    </xf>
    <xf numFmtId="3" fontId="1" fillId="0" borderId="50" xfId="0" applyNumberFormat="1" applyFont="1" applyBorder="1" applyAlignment="1">
      <alignment horizontal="right" vertical="center" wrapText="1"/>
    </xf>
    <xf numFmtId="9" fontId="1" fillId="0" borderId="51" xfId="0" applyNumberFormat="1" applyFont="1" applyBorder="1" applyAlignment="1">
      <alignment horizontal="right" vertical="center" wrapText="1"/>
    </xf>
    <xf numFmtId="9" fontId="1" fillId="0" borderId="52" xfId="0" applyNumberFormat="1" applyFont="1" applyBorder="1" applyAlignment="1">
      <alignment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vertical="center" wrapText="1"/>
    </xf>
    <xf numFmtId="3" fontId="1" fillId="0" borderId="56" xfId="0" applyNumberFormat="1" applyFont="1" applyBorder="1" applyAlignment="1">
      <alignment horizontal="right" vertical="center" wrapText="1"/>
    </xf>
    <xf numFmtId="9" fontId="1" fillId="0" borderId="57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left" vertical="center" wrapText="1"/>
    </xf>
    <xf numFmtId="3" fontId="1" fillId="0" borderId="58" xfId="0" applyNumberFormat="1" applyFont="1" applyBorder="1" applyAlignment="1">
      <alignment horizontal="right" vertical="center" wrapText="1"/>
    </xf>
    <xf numFmtId="9" fontId="1" fillId="0" borderId="59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vertical="center" wrapText="1"/>
    </xf>
    <xf numFmtId="9" fontId="1" fillId="0" borderId="60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/>
    </xf>
    <xf numFmtId="0" fontId="2" fillId="0" borderId="41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left" vertical="center" wrapText="1"/>
    </xf>
    <xf numFmtId="3" fontId="1" fillId="0" borderId="63" xfId="0" applyNumberFormat="1" applyFont="1" applyBorder="1" applyAlignment="1">
      <alignment horizontal="right" vertical="center" wrapText="1"/>
    </xf>
    <xf numFmtId="9" fontId="1" fillId="0" borderId="64" xfId="0" applyNumberFormat="1" applyFont="1" applyBorder="1" applyAlignment="1">
      <alignment horizontal="right" vertical="center" wrapText="1"/>
    </xf>
    <xf numFmtId="3" fontId="1" fillId="0" borderId="65" xfId="0" applyNumberFormat="1" applyFont="1" applyBorder="1" applyAlignment="1">
      <alignment horizontal="right" vertical="center" wrapText="1"/>
    </xf>
    <xf numFmtId="3" fontId="1" fillId="0" borderId="66" xfId="0" applyNumberFormat="1" applyFont="1" applyBorder="1" applyAlignment="1">
      <alignment horizontal="right" vertical="center" wrapText="1"/>
    </xf>
    <xf numFmtId="9" fontId="1" fillId="0" borderId="67" xfId="0" applyNumberFormat="1" applyFont="1" applyBorder="1" applyAlignment="1">
      <alignment vertical="center" wrapText="1"/>
    </xf>
    <xf numFmtId="0" fontId="1" fillId="0" borderId="6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" fontId="1" fillId="0" borderId="69" xfId="0" applyNumberFormat="1" applyFont="1" applyBorder="1" applyAlignment="1">
      <alignment horizontal="right" vertical="center" wrapText="1"/>
    </xf>
    <xf numFmtId="3" fontId="1" fillId="0" borderId="70" xfId="0" applyNumberFormat="1" applyFont="1" applyBorder="1" applyAlignment="1">
      <alignment horizontal="right" vertical="center" wrapText="1"/>
    </xf>
    <xf numFmtId="9" fontId="1" fillId="0" borderId="71" xfId="0" applyNumberFormat="1" applyFont="1" applyBorder="1" applyAlignment="1">
      <alignment vertical="center" wrapText="1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justify" vertical="center" wrapText="1"/>
    </xf>
    <xf numFmtId="3" fontId="3" fillId="0" borderId="75" xfId="0" applyNumberFormat="1" applyFont="1" applyBorder="1" applyAlignment="1">
      <alignment horizontal="right" vertical="center" wrapText="1"/>
    </xf>
    <xf numFmtId="9" fontId="3" fillId="0" borderId="76" xfId="0" applyNumberFormat="1" applyFont="1" applyBorder="1" applyAlignment="1">
      <alignment horizontal="right" vertical="center" wrapText="1"/>
    </xf>
    <xf numFmtId="9" fontId="4" fillId="0" borderId="76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justify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9" fontId="1" fillId="0" borderId="15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9" fontId="1" fillId="0" borderId="15" xfId="0" applyNumberFormat="1" applyFont="1" applyBorder="1" applyAlignment="1">
      <alignment vertical="center" wrapText="1"/>
    </xf>
    <xf numFmtId="0" fontId="5" fillId="2" borderId="10" xfId="0" applyFont="1" applyFill="1" applyBorder="1" applyAlignment="1">
      <alignment horizontal="justify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9" fontId="5" fillId="3" borderId="15" xfId="0" applyNumberFormat="1" applyFont="1" applyFill="1" applyBorder="1" applyAlignment="1">
      <alignment horizontal="right" vertical="center" wrapText="1"/>
    </xf>
    <xf numFmtId="9" fontId="5" fillId="2" borderId="17" xfId="0" applyNumberFormat="1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6">
          <cell r="D36">
            <v>92341818</v>
          </cell>
          <cell r="E36">
            <v>139498598</v>
          </cell>
          <cell r="F36">
            <v>100164990</v>
          </cell>
        </row>
        <row r="92">
          <cell r="D92">
            <v>80524249</v>
          </cell>
          <cell r="E92">
            <v>80567310</v>
          </cell>
          <cell r="F92">
            <v>80567310</v>
          </cell>
        </row>
      </sheetData>
      <sheetData sheetId="7">
        <row r="40">
          <cell r="D40">
            <v>949523</v>
          </cell>
          <cell r="E40">
            <v>949522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zoomScaleNormal="100" zoomScaleSheetLayoutView="75" workbookViewId="0"/>
  </sheetViews>
  <sheetFormatPr defaultRowHeight="12.75" x14ac:dyDescent="0.2"/>
  <cols>
    <col min="1" max="1" width="5.140625" customWidth="1"/>
    <col min="2" max="2" width="35.28515625" customWidth="1"/>
    <col min="3" max="5" width="10.140625" bestFit="1" customWidth="1"/>
    <col min="6" max="6" width="8.28515625" customWidth="1"/>
    <col min="7" max="9" width="10.140625" bestFit="1" customWidth="1"/>
    <col min="10" max="10" width="8.28515625" customWidth="1"/>
    <col min="11" max="12" width="8.140625" customWidth="1"/>
    <col min="13" max="14" width="7.7109375" customWidth="1"/>
  </cols>
  <sheetData>
    <row r="1" spans="1:14" s="1" customFormat="1" ht="12" x14ac:dyDescent="0.2">
      <c r="B1" s="2"/>
      <c r="C1" s="2"/>
      <c r="D1" s="2"/>
      <c r="E1" s="2"/>
      <c r="F1" s="2"/>
      <c r="L1" s="3" t="s">
        <v>0</v>
      </c>
    </row>
    <row r="2" spans="1:14" s="1" customFormat="1" ht="12" x14ac:dyDescent="0.2">
      <c r="A2" s="4"/>
      <c r="B2" s="4"/>
      <c r="C2" s="4"/>
      <c r="D2" s="4"/>
      <c r="E2" s="4"/>
      <c r="F2" s="4"/>
      <c r="L2" s="5" t="str">
        <f>'[1]1.sz. melléklet'!H2</f>
        <v>az 9/2017. (XI.27.) önkormányzati rendelethez</v>
      </c>
    </row>
    <row r="3" spans="1:14" s="1" customFormat="1" ht="6.75" customHeight="1" x14ac:dyDescent="0.2">
      <c r="A3" s="6"/>
    </row>
    <row r="4" spans="1:14" s="1" customFormat="1" ht="12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s="1" customFormat="1" thickBot="1" x14ac:dyDescent="0.25">
      <c r="L5" s="8" t="s">
        <v>2</v>
      </c>
      <c r="N5" s="8"/>
    </row>
    <row r="6" spans="1:14" s="1" customFormat="1" ht="34.5" thickTop="1" x14ac:dyDescent="0.2">
      <c r="A6" s="9" t="s">
        <v>3</v>
      </c>
      <c r="B6" s="10" t="s">
        <v>4</v>
      </c>
      <c r="C6" s="11" t="s">
        <v>5</v>
      </c>
      <c r="D6" s="12" t="s">
        <v>6</v>
      </c>
      <c r="E6" s="13" t="s">
        <v>6</v>
      </c>
      <c r="F6" s="14" t="s">
        <v>7</v>
      </c>
      <c r="G6" s="15" t="s">
        <v>8</v>
      </c>
      <c r="H6" s="15" t="s">
        <v>9</v>
      </c>
      <c r="I6" s="15" t="s">
        <v>9</v>
      </c>
      <c r="J6" s="14" t="s">
        <v>7</v>
      </c>
      <c r="K6" s="16" t="s">
        <v>10</v>
      </c>
      <c r="L6" s="17" t="s">
        <v>11</v>
      </c>
    </row>
    <row r="7" spans="1:14" s="1" customFormat="1" thickBot="1" x14ac:dyDescent="0.25">
      <c r="A7" s="18" t="s">
        <v>12</v>
      </c>
      <c r="B7" s="19" t="s">
        <v>13</v>
      </c>
      <c r="C7" s="20" t="s">
        <v>14</v>
      </c>
      <c r="D7" s="21" t="s">
        <v>15</v>
      </c>
      <c r="E7" s="22" t="s">
        <v>16</v>
      </c>
      <c r="F7" s="23" t="s">
        <v>17</v>
      </c>
      <c r="G7" s="24" t="s">
        <v>18</v>
      </c>
      <c r="H7" s="19" t="s">
        <v>19</v>
      </c>
      <c r="I7" s="19" t="s">
        <v>20</v>
      </c>
      <c r="J7" s="25" t="s">
        <v>21</v>
      </c>
      <c r="K7" s="26" t="s">
        <v>22</v>
      </c>
      <c r="L7" s="27" t="s">
        <v>23</v>
      </c>
    </row>
    <row r="8" spans="1:14" s="1" customFormat="1" ht="34.5" thickTop="1" x14ac:dyDescent="0.2">
      <c r="A8" s="28" t="s">
        <v>24</v>
      </c>
      <c r="B8" s="29" t="s">
        <v>25</v>
      </c>
      <c r="C8" s="30">
        <v>2212815</v>
      </c>
      <c r="D8" s="30">
        <v>2212815</v>
      </c>
      <c r="E8" s="30">
        <v>4685815</v>
      </c>
      <c r="F8" s="31">
        <f>E8/C8</f>
        <v>2.1175809997672648</v>
      </c>
      <c r="G8" s="32">
        <v>48483617</v>
      </c>
      <c r="H8" s="32">
        <v>50007617</v>
      </c>
      <c r="I8" s="32">
        <v>36727112</v>
      </c>
      <c r="J8" s="33">
        <f>I8/G8</f>
        <v>0.7575159254310585</v>
      </c>
      <c r="K8" s="34" t="s">
        <v>26</v>
      </c>
      <c r="L8" s="35"/>
    </row>
    <row r="9" spans="1:14" s="1" customFormat="1" ht="12" x14ac:dyDescent="0.2">
      <c r="A9" s="36" t="s">
        <v>27</v>
      </c>
      <c r="B9" s="37" t="s">
        <v>28</v>
      </c>
      <c r="C9" s="38">
        <v>127000</v>
      </c>
      <c r="D9" s="38">
        <v>127000</v>
      </c>
      <c r="E9" s="38">
        <v>127000</v>
      </c>
      <c r="F9" s="39">
        <f t="shared" ref="F9:F12" si="0">E9/C9</f>
        <v>1</v>
      </c>
      <c r="G9" s="38">
        <v>3023783</v>
      </c>
      <c r="H9" s="38">
        <v>3023783</v>
      </c>
      <c r="I9" s="38">
        <v>3023788</v>
      </c>
      <c r="J9" s="40">
        <f t="shared" ref="J9:J15" si="1">I9/G9</f>
        <v>1.0000016535578116</v>
      </c>
      <c r="K9" s="41" t="s">
        <v>26</v>
      </c>
      <c r="L9" s="42"/>
    </row>
    <row r="10" spans="1:14" s="1" customFormat="1" ht="22.5" x14ac:dyDescent="0.2">
      <c r="A10" s="36" t="s">
        <v>29</v>
      </c>
      <c r="B10" s="43" t="s">
        <v>30</v>
      </c>
      <c r="C10" s="38">
        <v>18421000</v>
      </c>
      <c r="D10" s="38">
        <v>18421000</v>
      </c>
      <c r="E10" s="38">
        <v>18421000</v>
      </c>
      <c r="F10" s="39">
        <f t="shared" si="0"/>
        <v>1</v>
      </c>
      <c r="G10" s="38">
        <v>58328000</v>
      </c>
      <c r="H10" s="38">
        <v>26728000</v>
      </c>
      <c r="I10" s="38">
        <v>13015000</v>
      </c>
      <c r="J10" s="40">
        <f t="shared" si="1"/>
        <v>0.2231346865999177</v>
      </c>
      <c r="K10" s="41" t="s">
        <v>26</v>
      </c>
      <c r="L10" s="42"/>
    </row>
    <row r="11" spans="1:14" s="1" customFormat="1" ht="22.5" x14ac:dyDescent="0.2">
      <c r="A11" s="36" t="s">
        <v>31</v>
      </c>
      <c r="B11" s="43" t="s">
        <v>32</v>
      </c>
      <c r="C11" s="38">
        <v>1905000</v>
      </c>
      <c r="D11" s="38">
        <v>1905000</v>
      </c>
      <c r="E11" s="38">
        <v>5095652</v>
      </c>
      <c r="F11" s="39">
        <f t="shared" si="0"/>
        <v>2.6748829396325458</v>
      </c>
      <c r="G11" s="38">
        <v>11638749</v>
      </c>
      <c r="H11" s="38">
        <v>11638749</v>
      </c>
      <c r="I11" s="38">
        <v>11746564</v>
      </c>
      <c r="J11" s="40">
        <f t="shared" si="1"/>
        <v>1.0092634526270823</v>
      </c>
      <c r="K11" s="41" t="s">
        <v>26</v>
      </c>
      <c r="L11" s="42"/>
    </row>
    <row r="12" spans="1:14" s="1" customFormat="1" ht="22.5" x14ac:dyDescent="0.2">
      <c r="A12" s="36" t="s">
        <v>33</v>
      </c>
      <c r="B12" s="44" t="s">
        <v>34</v>
      </c>
      <c r="C12" s="38">
        <v>86601189</v>
      </c>
      <c r="D12" s="38">
        <v>88716314</v>
      </c>
      <c r="E12" s="38">
        <v>97844262</v>
      </c>
      <c r="F12" s="39">
        <f t="shared" si="0"/>
        <v>1.1298258503125171</v>
      </c>
      <c r="G12" s="38">
        <v>3109046</v>
      </c>
      <c r="H12" s="38">
        <v>7002037</v>
      </c>
      <c r="I12" s="38">
        <v>7018529</v>
      </c>
      <c r="J12" s="40">
        <f t="shared" si="1"/>
        <v>2.2574542158591413</v>
      </c>
      <c r="K12" s="41" t="s">
        <v>26</v>
      </c>
      <c r="L12" s="42"/>
    </row>
    <row r="13" spans="1:14" s="1" customFormat="1" ht="12" x14ac:dyDescent="0.2">
      <c r="A13" s="36" t="s">
        <v>35</v>
      </c>
      <c r="B13" s="44" t="s">
        <v>36</v>
      </c>
      <c r="C13" s="45"/>
      <c r="D13" s="45"/>
      <c r="E13" s="45"/>
      <c r="F13" s="46"/>
      <c r="G13" s="38">
        <v>13068432</v>
      </c>
      <c r="H13" s="38">
        <v>13068432</v>
      </c>
      <c r="I13" s="38">
        <v>15600000</v>
      </c>
      <c r="J13" s="40">
        <f t="shared" si="1"/>
        <v>1.1937162775151602</v>
      </c>
      <c r="K13" s="41" t="s">
        <v>26</v>
      </c>
      <c r="L13" s="42"/>
    </row>
    <row r="14" spans="1:14" s="1" customFormat="1" ht="12.75" customHeight="1" x14ac:dyDescent="0.2">
      <c r="A14" s="36" t="s">
        <v>37</v>
      </c>
      <c r="B14" s="44" t="s">
        <v>38</v>
      </c>
      <c r="C14" s="45"/>
      <c r="D14" s="45"/>
      <c r="E14" s="45"/>
      <c r="F14" s="47"/>
      <c r="G14" s="38">
        <v>270000</v>
      </c>
      <c r="H14" s="38">
        <v>270000</v>
      </c>
      <c r="I14" s="38">
        <v>270000</v>
      </c>
      <c r="J14" s="40">
        <f t="shared" si="1"/>
        <v>1</v>
      </c>
      <c r="K14" s="41" t="s">
        <v>26</v>
      </c>
      <c r="L14" s="42"/>
    </row>
    <row r="15" spans="1:14" s="1" customFormat="1" ht="12.75" customHeight="1" x14ac:dyDescent="0.2">
      <c r="A15" s="36" t="s">
        <v>39</v>
      </c>
      <c r="B15" s="44" t="s">
        <v>40</v>
      </c>
      <c r="C15" s="45"/>
      <c r="D15" s="45"/>
      <c r="E15" s="45"/>
      <c r="F15" s="47"/>
      <c r="G15" s="38">
        <v>978000</v>
      </c>
      <c r="H15" s="38">
        <v>978000</v>
      </c>
      <c r="I15" s="38">
        <v>1048000</v>
      </c>
      <c r="J15" s="40">
        <f t="shared" si="1"/>
        <v>1.0715746421267893</v>
      </c>
      <c r="K15" s="41" t="s">
        <v>26</v>
      </c>
      <c r="L15" s="42"/>
    </row>
    <row r="16" spans="1:14" s="1" customFormat="1" ht="12.75" customHeight="1" x14ac:dyDescent="0.2">
      <c r="A16" s="36" t="s">
        <v>41</v>
      </c>
      <c r="B16" s="44" t="s">
        <v>42</v>
      </c>
      <c r="C16" s="38">
        <v>0</v>
      </c>
      <c r="D16" s="38">
        <v>67871187</v>
      </c>
      <c r="E16" s="38">
        <v>67871187</v>
      </c>
      <c r="F16" s="48"/>
      <c r="G16" s="38"/>
      <c r="H16" s="38">
        <v>34667230</v>
      </c>
      <c r="I16" s="38">
        <v>34741230</v>
      </c>
      <c r="J16" s="40"/>
      <c r="K16" s="41"/>
      <c r="L16" s="42" t="s">
        <v>26</v>
      </c>
    </row>
    <row r="17" spans="1:12" s="1" customFormat="1" ht="12" x14ac:dyDescent="0.2">
      <c r="A17" s="36" t="s">
        <v>43</v>
      </c>
      <c r="B17" s="37" t="s">
        <v>44</v>
      </c>
      <c r="C17" s="38">
        <v>91156</v>
      </c>
      <c r="D17" s="38">
        <v>643804</v>
      </c>
      <c r="E17" s="38">
        <v>643804</v>
      </c>
      <c r="F17" s="48">
        <f>E17/C17</f>
        <v>7.0626618105226209</v>
      </c>
      <c r="G17" s="38">
        <v>270838</v>
      </c>
      <c r="H17" s="38">
        <v>823486</v>
      </c>
      <c r="I17" s="38">
        <v>823487</v>
      </c>
      <c r="J17" s="40">
        <f t="shared" ref="J17:J18" si="2">I17/G17</f>
        <v>3.0405149942031766</v>
      </c>
      <c r="K17" s="41" t="s">
        <v>26</v>
      </c>
      <c r="L17" s="42"/>
    </row>
    <row r="18" spans="1:12" s="1" customFormat="1" ht="22.5" x14ac:dyDescent="0.2">
      <c r="A18" s="36" t="s">
        <v>45</v>
      </c>
      <c r="B18" s="43" t="s">
        <v>46</v>
      </c>
      <c r="C18" s="45"/>
      <c r="D18" s="45"/>
      <c r="E18" s="45"/>
      <c r="F18" s="49"/>
      <c r="G18" s="38">
        <v>38500000</v>
      </c>
      <c r="H18" s="38">
        <v>38500000</v>
      </c>
      <c r="I18" s="38">
        <v>18500000</v>
      </c>
      <c r="J18" s="40">
        <f t="shared" si="2"/>
        <v>0.48051948051948051</v>
      </c>
      <c r="K18" s="41" t="s">
        <v>26</v>
      </c>
      <c r="L18" s="42"/>
    </row>
    <row r="19" spans="1:12" s="1" customFormat="1" ht="22.5" x14ac:dyDescent="0.2">
      <c r="A19" s="36" t="s">
        <v>47</v>
      </c>
      <c r="B19" s="43" t="s">
        <v>48</v>
      </c>
      <c r="C19" s="38">
        <v>0</v>
      </c>
      <c r="D19" s="38">
        <v>33925347</v>
      </c>
      <c r="E19" s="38">
        <v>33925347</v>
      </c>
      <c r="F19" s="39"/>
      <c r="G19" s="38">
        <v>0</v>
      </c>
      <c r="H19" s="38">
        <v>47114119</v>
      </c>
      <c r="I19" s="38">
        <v>47114119</v>
      </c>
      <c r="J19" s="40"/>
      <c r="K19" s="41"/>
      <c r="L19" s="42" t="s">
        <v>26</v>
      </c>
    </row>
    <row r="20" spans="1:12" s="1" customFormat="1" ht="22.5" x14ac:dyDescent="0.2">
      <c r="A20" s="36" t="s">
        <v>49</v>
      </c>
      <c r="B20" s="43" t="s">
        <v>50</v>
      </c>
      <c r="C20" s="45"/>
      <c r="D20" s="45"/>
      <c r="E20" s="45"/>
      <c r="F20" s="49"/>
      <c r="G20" s="38">
        <v>2540000</v>
      </c>
      <c r="H20" s="38">
        <v>2540000</v>
      </c>
      <c r="I20" s="38">
        <v>2540000</v>
      </c>
      <c r="J20" s="40">
        <f>I20/G20</f>
        <v>1</v>
      </c>
      <c r="K20" s="41" t="s">
        <v>26</v>
      </c>
      <c r="L20" s="42"/>
    </row>
    <row r="21" spans="1:12" s="1" customFormat="1" ht="12.75" customHeight="1" x14ac:dyDescent="0.2">
      <c r="A21" s="36" t="s">
        <v>51</v>
      </c>
      <c r="B21" s="43" t="s">
        <v>52</v>
      </c>
      <c r="C21" s="50">
        <v>7620000</v>
      </c>
      <c r="D21" s="50">
        <v>11620400</v>
      </c>
      <c r="E21" s="50">
        <v>11620400</v>
      </c>
      <c r="F21" s="39">
        <f>E21/C21</f>
        <v>1.52498687664042</v>
      </c>
      <c r="G21" s="51">
        <v>0</v>
      </c>
      <c r="H21" s="38">
        <v>0</v>
      </c>
      <c r="I21" s="38">
        <v>8977500</v>
      </c>
      <c r="J21" s="40"/>
      <c r="K21" s="41" t="s">
        <v>26</v>
      </c>
      <c r="L21" s="42"/>
    </row>
    <row r="22" spans="1:12" s="1" customFormat="1" ht="12.75" customHeight="1" x14ac:dyDescent="0.2">
      <c r="A22" s="36" t="s">
        <v>53</v>
      </c>
      <c r="B22" s="44" t="s">
        <v>54</v>
      </c>
      <c r="C22" s="45"/>
      <c r="D22" s="45"/>
      <c r="E22" s="45"/>
      <c r="F22" s="47"/>
      <c r="G22" s="38">
        <v>4890000</v>
      </c>
      <c r="H22" s="38">
        <v>4890000</v>
      </c>
      <c r="I22" s="38">
        <v>4890000</v>
      </c>
      <c r="J22" s="40">
        <f t="shared" ref="J22:J26" si="3">I22/G22</f>
        <v>1</v>
      </c>
      <c r="K22" s="41" t="s">
        <v>26</v>
      </c>
      <c r="L22" s="42"/>
    </row>
    <row r="23" spans="1:12" s="1" customFormat="1" ht="12.75" customHeight="1" x14ac:dyDescent="0.2">
      <c r="A23" s="36" t="s">
        <v>55</v>
      </c>
      <c r="B23" s="43" t="s">
        <v>56</v>
      </c>
      <c r="C23" s="45"/>
      <c r="D23" s="45"/>
      <c r="E23" s="45"/>
      <c r="F23" s="47"/>
      <c r="G23" s="38">
        <v>26611217</v>
      </c>
      <c r="H23" s="38">
        <v>26611217</v>
      </c>
      <c r="I23" s="38">
        <v>28896951</v>
      </c>
      <c r="J23" s="40">
        <f t="shared" si="3"/>
        <v>1.085893628991113</v>
      </c>
      <c r="K23" s="41" t="s">
        <v>26</v>
      </c>
      <c r="L23" s="42"/>
    </row>
    <row r="24" spans="1:12" s="1" customFormat="1" ht="22.5" x14ac:dyDescent="0.2">
      <c r="A24" s="36" t="s">
        <v>57</v>
      </c>
      <c r="B24" s="43" t="s">
        <v>58</v>
      </c>
      <c r="C24" s="45"/>
      <c r="D24" s="45"/>
      <c r="E24" s="45"/>
      <c r="F24" s="47"/>
      <c r="G24" s="38">
        <v>9372240</v>
      </c>
      <c r="H24" s="38">
        <v>9372240</v>
      </c>
      <c r="I24" s="38">
        <v>9492240</v>
      </c>
      <c r="J24" s="40">
        <f t="shared" si="3"/>
        <v>1.0128037694297201</v>
      </c>
      <c r="K24" s="41" t="s">
        <v>26</v>
      </c>
      <c r="L24" s="42"/>
    </row>
    <row r="25" spans="1:12" s="1" customFormat="1" ht="12.75" customHeight="1" x14ac:dyDescent="0.2">
      <c r="A25" s="36" t="s">
        <v>59</v>
      </c>
      <c r="B25" s="44" t="s">
        <v>60</v>
      </c>
      <c r="C25" s="45"/>
      <c r="D25" s="45"/>
      <c r="E25" s="45"/>
      <c r="F25" s="47"/>
      <c r="G25" s="38">
        <v>730000</v>
      </c>
      <c r="H25" s="38">
        <v>730000</v>
      </c>
      <c r="I25" s="38">
        <v>730000</v>
      </c>
      <c r="J25" s="40">
        <f t="shared" si="3"/>
        <v>1</v>
      </c>
      <c r="K25" s="41" t="s">
        <v>26</v>
      </c>
      <c r="L25" s="42"/>
    </row>
    <row r="26" spans="1:12" s="1" customFormat="1" ht="12.75" customHeight="1" thickBot="1" x14ac:dyDescent="0.25">
      <c r="A26" s="52" t="s">
        <v>61</v>
      </c>
      <c r="B26" s="53" t="s">
        <v>62</v>
      </c>
      <c r="C26" s="54"/>
      <c r="D26" s="54"/>
      <c r="E26" s="54"/>
      <c r="F26" s="55"/>
      <c r="G26" s="56">
        <v>900000</v>
      </c>
      <c r="H26" s="56">
        <v>900000</v>
      </c>
      <c r="I26" s="56">
        <v>900000</v>
      </c>
      <c r="J26" s="57">
        <f t="shared" si="3"/>
        <v>1</v>
      </c>
      <c r="K26" s="58" t="s">
        <v>26</v>
      </c>
      <c r="L26" s="59"/>
    </row>
    <row r="27" spans="1:12" s="1" customFormat="1" ht="6.75" customHeight="1" thickTop="1" x14ac:dyDescent="0.2">
      <c r="A27" s="60"/>
      <c r="B27" s="61"/>
      <c r="C27" s="62"/>
      <c r="D27" s="62"/>
      <c r="E27" s="62"/>
      <c r="F27" s="63"/>
      <c r="G27" s="62"/>
      <c r="H27" s="62"/>
      <c r="I27" s="62"/>
      <c r="J27" s="64"/>
      <c r="K27" s="65"/>
      <c r="L27" s="65"/>
    </row>
    <row r="28" spans="1:12" s="1" customFormat="1" ht="6.75" customHeight="1" thickBot="1" x14ac:dyDescent="0.25">
      <c r="A28" s="66"/>
      <c r="B28" s="67"/>
      <c r="C28" s="68"/>
      <c r="D28" s="68"/>
      <c r="E28" s="68"/>
      <c r="F28" s="69"/>
      <c r="G28" s="68"/>
      <c r="H28" s="68"/>
      <c r="I28" s="68"/>
      <c r="J28" s="70"/>
      <c r="K28" s="71"/>
      <c r="L28" s="71"/>
    </row>
    <row r="29" spans="1:12" s="1" customFormat="1" thickTop="1" x14ac:dyDescent="0.2">
      <c r="A29" s="72" t="s">
        <v>63</v>
      </c>
      <c r="B29" s="73" t="s">
        <v>64</v>
      </c>
      <c r="C29" s="74"/>
      <c r="D29" s="74"/>
      <c r="E29" s="74"/>
      <c r="F29" s="75"/>
      <c r="G29" s="30">
        <v>874000</v>
      </c>
      <c r="H29" s="30">
        <v>874000</v>
      </c>
      <c r="I29" s="30">
        <v>874000</v>
      </c>
      <c r="J29" s="76">
        <f t="shared" ref="J29:J47" si="4">I29/G29</f>
        <v>1</v>
      </c>
      <c r="K29" s="77" t="s">
        <v>26</v>
      </c>
      <c r="L29" s="78"/>
    </row>
    <row r="30" spans="1:12" s="1" customFormat="1" ht="12.75" customHeight="1" x14ac:dyDescent="0.2">
      <c r="A30" s="36" t="s">
        <v>65</v>
      </c>
      <c r="B30" s="44" t="s">
        <v>66</v>
      </c>
      <c r="C30" s="38">
        <v>561591</v>
      </c>
      <c r="D30" s="38">
        <v>561591</v>
      </c>
      <c r="E30" s="38">
        <v>561591</v>
      </c>
      <c r="F30" s="39">
        <f>E30/C30</f>
        <v>1</v>
      </c>
      <c r="G30" s="38">
        <v>2552000</v>
      </c>
      <c r="H30" s="38">
        <v>2552000</v>
      </c>
      <c r="I30" s="38">
        <v>2552000</v>
      </c>
      <c r="J30" s="40">
        <f t="shared" si="4"/>
        <v>1</v>
      </c>
      <c r="K30" s="41" t="s">
        <v>26</v>
      </c>
      <c r="L30" s="42"/>
    </row>
    <row r="31" spans="1:12" s="1" customFormat="1" ht="12.75" customHeight="1" x14ac:dyDescent="0.2">
      <c r="A31" s="36" t="s">
        <v>67</v>
      </c>
      <c r="B31" s="44" t="s">
        <v>68</v>
      </c>
      <c r="C31" s="45"/>
      <c r="D31" s="45"/>
      <c r="E31" s="45"/>
      <c r="F31" s="47"/>
      <c r="G31" s="38">
        <v>150000</v>
      </c>
      <c r="H31" s="38">
        <v>150000</v>
      </c>
      <c r="I31" s="38">
        <v>150000</v>
      </c>
      <c r="J31" s="40">
        <f t="shared" si="4"/>
        <v>1</v>
      </c>
      <c r="K31" s="41" t="s">
        <v>26</v>
      </c>
      <c r="L31" s="42"/>
    </row>
    <row r="32" spans="1:12" s="1" customFormat="1" ht="12.75" customHeight="1" x14ac:dyDescent="0.2">
      <c r="A32" s="36" t="s">
        <v>69</v>
      </c>
      <c r="B32" s="37" t="s">
        <v>70</v>
      </c>
      <c r="C32" s="45"/>
      <c r="D32" s="45"/>
      <c r="E32" s="45"/>
      <c r="F32" s="47"/>
      <c r="G32" s="38">
        <v>1327000</v>
      </c>
      <c r="H32" s="38">
        <v>1327000</v>
      </c>
      <c r="I32" s="38">
        <v>1327000</v>
      </c>
      <c r="J32" s="40">
        <f t="shared" si="4"/>
        <v>1</v>
      </c>
      <c r="K32" s="41" t="s">
        <v>26</v>
      </c>
      <c r="L32" s="42"/>
    </row>
    <row r="33" spans="1:12" s="1" customFormat="1" ht="12.75" customHeight="1" x14ac:dyDescent="0.2">
      <c r="A33" s="36" t="s">
        <v>71</v>
      </c>
      <c r="B33" s="79" t="s">
        <v>72</v>
      </c>
      <c r="C33" s="80">
        <v>43120000</v>
      </c>
      <c r="D33" s="80">
        <v>43120000</v>
      </c>
      <c r="E33" s="80">
        <v>55720000</v>
      </c>
      <c r="F33" s="81">
        <f t="shared" ref="F33:F34" si="5">E33/C33</f>
        <v>1.2922077922077921</v>
      </c>
      <c r="G33" s="80">
        <v>48075894</v>
      </c>
      <c r="H33" s="80">
        <v>53075894</v>
      </c>
      <c r="I33" s="80">
        <v>56422084</v>
      </c>
      <c r="J33" s="40">
        <f t="shared" si="4"/>
        <v>1.1736044679689159</v>
      </c>
      <c r="K33" s="41"/>
      <c r="L33" s="42" t="s">
        <v>26</v>
      </c>
    </row>
    <row r="34" spans="1:12" s="1" customFormat="1" ht="12.75" customHeight="1" x14ac:dyDescent="0.2">
      <c r="A34" s="36" t="s">
        <v>73</v>
      </c>
      <c r="B34" s="82" t="s">
        <v>74</v>
      </c>
      <c r="C34" s="30">
        <v>889000</v>
      </c>
      <c r="D34" s="30">
        <v>889000</v>
      </c>
      <c r="E34" s="30">
        <v>1122000</v>
      </c>
      <c r="F34" s="81">
        <f t="shared" si="5"/>
        <v>1.2620922384701911</v>
      </c>
      <c r="G34" s="30">
        <v>500000</v>
      </c>
      <c r="H34" s="30">
        <v>500000</v>
      </c>
      <c r="I34" s="30">
        <v>500000</v>
      </c>
      <c r="J34" s="40">
        <f t="shared" si="4"/>
        <v>1</v>
      </c>
      <c r="K34" s="77"/>
      <c r="L34" s="78" t="s">
        <v>26</v>
      </c>
    </row>
    <row r="35" spans="1:12" s="1" customFormat="1" ht="12.75" customHeight="1" x14ac:dyDescent="0.2">
      <c r="A35" s="36" t="s">
        <v>75</v>
      </c>
      <c r="B35" s="79" t="s">
        <v>76</v>
      </c>
      <c r="C35" s="83"/>
      <c r="D35" s="83"/>
      <c r="E35" s="83"/>
      <c r="F35" s="84"/>
      <c r="G35" s="80">
        <v>810240</v>
      </c>
      <c r="H35" s="80">
        <v>810240</v>
      </c>
      <c r="I35" s="80">
        <v>802492</v>
      </c>
      <c r="J35" s="40">
        <f t="shared" si="4"/>
        <v>0.99043740126382307</v>
      </c>
      <c r="K35" s="41" t="s">
        <v>26</v>
      </c>
      <c r="L35" s="42"/>
    </row>
    <row r="36" spans="1:12" s="1" customFormat="1" ht="22.5" x14ac:dyDescent="0.2">
      <c r="A36" s="36" t="s">
        <v>77</v>
      </c>
      <c r="B36" s="85" t="s">
        <v>78</v>
      </c>
      <c r="C36" s="30">
        <v>140000</v>
      </c>
      <c r="D36" s="30">
        <v>140000</v>
      </c>
      <c r="E36" s="30">
        <v>140000</v>
      </c>
      <c r="F36" s="86">
        <f t="shared" ref="F36:F37" si="6">E36/C36</f>
        <v>1</v>
      </c>
      <c r="G36" s="30">
        <v>18280789</v>
      </c>
      <c r="H36" s="30">
        <v>18280789</v>
      </c>
      <c r="I36" s="30">
        <v>11929945</v>
      </c>
      <c r="J36" s="40">
        <f t="shared" si="4"/>
        <v>0.65259464457469529</v>
      </c>
      <c r="K36" s="41" t="s">
        <v>26</v>
      </c>
      <c r="L36" s="78"/>
    </row>
    <row r="37" spans="1:12" s="1" customFormat="1" ht="12" x14ac:dyDescent="0.2">
      <c r="A37" s="36" t="s">
        <v>79</v>
      </c>
      <c r="B37" s="73" t="s">
        <v>80</v>
      </c>
      <c r="C37" s="30">
        <v>635000</v>
      </c>
      <c r="D37" s="30">
        <v>635000</v>
      </c>
      <c r="E37" s="30">
        <v>635000</v>
      </c>
      <c r="F37" s="86">
        <f t="shared" si="6"/>
        <v>1</v>
      </c>
      <c r="G37" s="30">
        <v>1270000</v>
      </c>
      <c r="H37" s="30">
        <v>1270000</v>
      </c>
      <c r="I37" s="30">
        <v>1270000</v>
      </c>
      <c r="J37" s="40">
        <f t="shared" si="4"/>
        <v>1</v>
      </c>
      <c r="K37" s="41"/>
      <c r="L37" s="78" t="s">
        <v>26</v>
      </c>
    </row>
    <row r="38" spans="1:12" s="1" customFormat="1" ht="12" x14ac:dyDescent="0.2">
      <c r="A38" s="36" t="s">
        <v>81</v>
      </c>
      <c r="B38" s="37" t="s">
        <v>82</v>
      </c>
      <c r="C38" s="87"/>
      <c r="D38" s="87"/>
      <c r="E38" s="87"/>
      <c r="F38" s="47"/>
      <c r="G38" s="38">
        <v>7195000</v>
      </c>
      <c r="H38" s="38">
        <v>7395000</v>
      </c>
      <c r="I38" s="38">
        <v>8405000</v>
      </c>
      <c r="J38" s="40">
        <f t="shared" si="4"/>
        <v>1.1681723419041001</v>
      </c>
      <c r="K38" s="41"/>
      <c r="L38" s="78" t="s">
        <v>26</v>
      </c>
    </row>
    <row r="39" spans="1:12" s="1" customFormat="1" ht="12.75" customHeight="1" x14ac:dyDescent="0.2">
      <c r="A39" s="36" t="s">
        <v>83</v>
      </c>
      <c r="B39" s="44" t="s">
        <v>84</v>
      </c>
      <c r="C39" s="45"/>
      <c r="D39" s="45"/>
      <c r="E39" s="45"/>
      <c r="F39" s="47"/>
      <c r="G39" s="38">
        <v>1174517</v>
      </c>
      <c r="H39" s="38">
        <v>1174517</v>
      </c>
      <c r="I39" s="38">
        <v>1174517</v>
      </c>
      <c r="J39" s="40">
        <f t="shared" si="4"/>
        <v>1</v>
      </c>
      <c r="K39" s="41"/>
      <c r="L39" s="42" t="s">
        <v>26</v>
      </c>
    </row>
    <row r="40" spans="1:12" s="1" customFormat="1" ht="12.75" customHeight="1" x14ac:dyDescent="0.2">
      <c r="A40" s="36" t="s">
        <v>85</v>
      </c>
      <c r="B40" s="44" t="s">
        <v>86</v>
      </c>
      <c r="C40" s="45"/>
      <c r="D40" s="45"/>
      <c r="E40" s="45"/>
      <c r="F40" s="47"/>
      <c r="G40" s="38">
        <v>14432491</v>
      </c>
      <c r="H40" s="38">
        <v>14432491</v>
      </c>
      <c r="I40" s="38">
        <v>15858079</v>
      </c>
      <c r="J40" s="40">
        <f t="shared" si="4"/>
        <v>1.0987762957898259</v>
      </c>
      <c r="K40" s="41" t="s">
        <v>26</v>
      </c>
      <c r="L40" s="42"/>
    </row>
    <row r="41" spans="1:12" s="1" customFormat="1" ht="22.5" x14ac:dyDescent="0.2">
      <c r="A41" s="36" t="s">
        <v>87</v>
      </c>
      <c r="B41" s="43" t="s">
        <v>88</v>
      </c>
      <c r="C41" s="38">
        <v>1000477</v>
      </c>
      <c r="D41" s="38">
        <v>1000477</v>
      </c>
      <c r="E41" s="38">
        <v>1000478</v>
      </c>
      <c r="F41" s="39">
        <f>E41/C41</f>
        <v>1.0000009995232275</v>
      </c>
      <c r="G41" s="38">
        <v>5495509</v>
      </c>
      <c r="H41" s="38">
        <v>5495509</v>
      </c>
      <c r="I41" s="38">
        <v>5047921</v>
      </c>
      <c r="J41" s="40">
        <f t="shared" si="4"/>
        <v>0.91855385916027066</v>
      </c>
      <c r="K41" s="41" t="s">
        <v>26</v>
      </c>
      <c r="L41" s="42"/>
    </row>
    <row r="42" spans="1:12" s="1" customFormat="1" ht="12.75" customHeight="1" x14ac:dyDescent="0.2">
      <c r="A42" s="36" t="s">
        <v>89</v>
      </c>
      <c r="B42" s="44" t="s">
        <v>90</v>
      </c>
      <c r="C42" s="45"/>
      <c r="D42" s="45"/>
      <c r="E42" s="45"/>
      <c r="F42" s="47"/>
      <c r="G42" s="38">
        <v>1094000</v>
      </c>
      <c r="H42" s="38">
        <v>1094000</v>
      </c>
      <c r="I42" s="38">
        <v>1094000</v>
      </c>
      <c r="J42" s="40">
        <f t="shared" si="4"/>
        <v>1</v>
      </c>
      <c r="K42" s="41" t="s">
        <v>26</v>
      </c>
      <c r="L42" s="42"/>
    </row>
    <row r="43" spans="1:12" s="1" customFormat="1" ht="12.75" customHeight="1" x14ac:dyDescent="0.2">
      <c r="A43" s="36" t="s">
        <v>91</v>
      </c>
      <c r="B43" s="44" t="s">
        <v>92</v>
      </c>
      <c r="C43" s="87"/>
      <c r="D43" s="87"/>
      <c r="E43" s="87"/>
      <c r="F43" s="47"/>
      <c r="G43" s="38">
        <v>178000</v>
      </c>
      <c r="H43" s="38">
        <v>178000</v>
      </c>
      <c r="I43" s="38">
        <v>397000</v>
      </c>
      <c r="J43" s="40">
        <f t="shared" si="4"/>
        <v>2.2303370786516852</v>
      </c>
      <c r="K43" s="41" t="s">
        <v>26</v>
      </c>
      <c r="L43" s="42"/>
    </row>
    <row r="44" spans="1:12" s="1" customFormat="1" ht="12.75" customHeight="1" x14ac:dyDescent="0.2">
      <c r="A44" s="36" t="s">
        <v>93</v>
      </c>
      <c r="B44" s="44" t="s">
        <v>94</v>
      </c>
      <c r="C44" s="87"/>
      <c r="D44" s="87"/>
      <c r="E44" s="87"/>
      <c r="F44" s="84"/>
      <c r="G44" s="38">
        <v>150000</v>
      </c>
      <c r="H44" s="38">
        <v>150000</v>
      </c>
      <c r="I44" s="38">
        <v>150000</v>
      </c>
      <c r="J44" s="40">
        <f t="shared" si="4"/>
        <v>1</v>
      </c>
      <c r="K44" s="41" t="s">
        <v>26</v>
      </c>
      <c r="L44" s="42"/>
    </row>
    <row r="45" spans="1:12" s="1" customFormat="1" ht="12.75" customHeight="1" x14ac:dyDescent="0.2">
      <c r="A45" s="36" t="s">
        <v>95</v>
      </c>
      <c r="B45" s="73" t="s">
        <v>96</v>
      </c>
      <c r="C45" s="87"/>
      <c r="D45" s="87"/>
      <c r="E45" s="87"/>
      <c r="F45" s="47"/>
      <c r="G45" s="30">
        <v>242000</v>
      </c>
      <c r="H45" s="30">
        <v>242000</v>
      </c>
      <c r="I45" s="30">
        <v>304000</v>
      </c>
      <c r="J45" s="40">
        <f t="shared" si="4"/>
        <v>1.2561983471074381</v>
      </c>
      <c r="K45" s="41" t="s">
        <v>26</v>
      </c>
      <c r="L45" s="42"/>
    </row>
    <row r="46" spans="1:12" s="1" customFormat="1" ht="12.75" customHeight="1" x14ac:dyDescent="0.2">
      <c r="A46" s="36" t="s">
        <v>97</v>
      </c>
      <c r="B46" s="73" t="s">
        <v>98</v>
      </c>
      <c r="C46" s="87"/>
      <c r="D46" s="87"/>
      <c r="E46" s="87"/>
      <c r="F46" s="47"/>
      <c r="G46" s="30">
        <v>340000</v>
      </c>
      <c r="H46" s="30">
        <v>340000</v>
      </c>
      <c r="I46" s="30">
        <v>340000</v>
      </c>
      <c r="J46" s="40">
        <f t="shared" si="4"/>
        <v>1</v>
      </c>
      <c r="K46" s="41" t="s">
        <v>26</v>
      </c>
      <c r="L46" s="42"/>
    </row>
    <row r="47" spans="1:12" s="1" customFormat="1" ht="22.5" x14ac:dyDescent="0.2">
      <c r="A47" s="36" t="s">
        <v>99</v>
      </c>
      <c r="B47" s="88" t="s">
        <v>100</v>
      </c>
      <c r="C47" s="83"/>
      <c r="D47" s="83"/>
      <c r="E47" s="83"/>
      <c r="F47" s="84"/>
      <c r="G47" s="56">
        <v>3900820</v>
      </c>
      <c r="H47" s="56">
        <v>3900820</v>
      </c>
      <c r="I47" s="56">
        <v>4412820</v>
      </c>
      <c r="J47" s="57">
        <f t="shared" si="4"/>
        <v>1.1312544541916827</v>
      </c>
      <c r="K47" s="58" t="s">
        <v>26</v>
      </c>
      <c r="L47" s="59"/>
    </row>
    <row r="48" spans="1:12" s="1" customFormat="1" ht="22.5" x14ac:dyDescent="0.2">
      <c r="A48" s="89" t="s">
        <v>101</v>
      </c>
      <c r="B48" s="90" t="s">
        <v>102</v>
      </c>
      <c r="C48" s="91">
        <v>78300000</v>
      </c>
      <c r="D48" s="91">
        <v>78300000</v>
      </c>
      <c r="E48" s="91">
        <v>78300000</v>
      </c>
      <c r="F48" s="92">
        <f t="shared" ref="F48:F52" si="7">E48/C48</f>
        <v>1</v>
      </c>
      <c r="G48" s="93"/>
      <c r="H48" s="94"/>
      <c r="I48" s="94"/>
      <c r="J48" s="95"/>
      <c r="K48" s="41" t="s">
        <v>26</v>
      </c>
      <c r="L48" s="42"/>
    </row>
    <row r="49" spans="1:12" s="1" customFormat="1" ht="23.25" thickBot="1" x14ac:dyDescent="0.25">
      <c r="A49" s="96" t="s">
        <v>103</v>
      </c>
      <c r="B49" s="97" t="s">
        <v>104</v>
      </c>
      <c r="C49" s="32">
        <v>100000000</v>
      </c>
      <c r="D49" s="32">
        <v>100000000</v>
      </c>
      <c r="E49" s="32">
        <v>100000000</v>
      </c>
      <c r="F49" s="86">
        <f t="shared" si="7"/>
        <v>1</v>
      </c>
      <c r="G49" s="98">
        <v>0</v>
      </c>
      <c r="H49" s="99">
        <v>0</v>
      </c>
      <c r="I49" s="99">
        <v>100000000</v>
      </c>
      <c r="J49" s="100"/>
      <c r="K49" s="101"/>
      <c r="L49" s="102" t="s">
        <v>26</v>
      </c>
    </row>
    <row r="50" spans="1:12" s="1" customFormat="1" ht="15" customHeight="1" thickTop="1" x14ac:dyDescent="0.2">
      <c r="A50" s="103" t="s">
        <v>105</v>
      </c>
      <c r="B50" s="103"/>
      <c r="C50" s="104">
        <f>SUM(C8:C49)</f>
        <v>341624228</v>
      </c>
      <c r="D50" s="104">
        <f>SUM(D8:D49)</f>
        <v>450088935</v>
      </c>
      <c r="E50" s="104">
        <f>SUM(E8:E49)</f>
        <v>477713536</v>
      </c>
      <c r="F50" s="105">
        <f t="shared" si="7"/>
        <v>1.398359650299744</v>
      </c>
      <c r="G50" s="104">
        <f>SUM(G8:G47)</f>
        <v>330756182</v>
      </c>
      <c r="H50" s="104">
        <f>SUM(H8:H49)</f>
        <v>392107170</v>
      </c>
      <c r="I50" s="104">
        <f>SUM(I8:I49)</f>
        <v>459065378</v>
      </c>
      <c r="J50" s="106">
        <f t="shared" ref="J50:J52" si="8">I50/G50</f>
        <v>1.3879268264137841</v>
      </c>
      <c r="K50" s="77"/>
      <c r="L50" s="78"/>
    </row>
    <row r="51" spans="1:12" s="1" customFormat="1" ht="15" customHeight="1" thickBot="1" x14ac:dyDescent="0.25">
      <c r="A51" s="107" t="s">
        <v>106</v>
      </c>
      <c r="B51" s="107"/>
      <c r="C51" s="108">
        <f>'[1]7.sz. melléklet'!D92+'[1]8.sz. melléklet'!D40</f>
        <v>81473772</v>
      </c>
      <c r="D51" s="108">
        <f>'[1]7.sz. melléklet'!E92+'[1]8.sz. melléklet'!D40</f>
        <v>81516833</v>
      </c>
      <c r="E51" s="108">
        <f>'[1]7.sz. melléklet'!F92+'[1]8.sz. melléklet'!E40</f>
        <v>81516832</v>
      </c>
      <c r="F51" s="109">
        <f t="shared" si="7"/>
        <v>1.0005285136424027</v>
      </c>
      <c r="G51" s="110">
        <f>'[1]7.sz. melléklet'!D36</f>
        <v>92341818</v>
      </c>
      <c r="H51" s="110">
        <f>'[1]7.sz. melléklet'!E36</f>
        <v>139498598</v>
      </c>
      <c r="I51" s="110">
        <f>'[1]7.sz. melléklet'!F36</f>
        <v>100164990</v>
      </c>
      <c r="J51" s="111">
        <f t="shared" si="8"/>
        <v>1.0847197095469789</v>
      </c>
      <c r="K51" s="101"/>
      <c r="L51" s="102"/>
    </row>
    <row r="52" spans="1:12" s="1" customFormat="1" ht="15" customHeight="1" thickTop="1" thickBot="1" x14ac:dyDescent="0.25">
      <c r="A52" s="112" t="s">
        <v>107</v>
      </c>
      <c r="B52" s="112"/>
      <c r="C52" s="113">
        <f>SUM(C50:C51)</f>
        <v>423098000</v>
      </c>
      <c r="D52" s="113">
        <f>SUM(D50:D51)</f>
        <v>531605768</v>
      </c>
      <c r="E52" s="113">
        <f>SUM(E50:E51)</f>
        <v>559230368</v>
      </c>
      <c r="F52" s="114">
        <f t="shared" si="7"/>
        <v>1.3217513862036692</v>
      </c>
      <c r="G52" s="113">
        <f>SUM(G50:G51)</f>
        <v>423098000</v>
      </c>
      <c r="H52" s="113">
        <f>SUM(H50:H51)</f>
        <v>531605768</v>
      </c>
      <c r="I52" s="113">
        <f>SUM(I50:I51)</f>
        <v>559230368</v>
      </c>
      <c r="J52" s="115">
        <f t="shared" si="8"/>
        <v>1.3217513862036692</v>
      </c>
      <c r="K52" s="116"/>
      <c r="L52" s="117"/>
    </row>
    <row r="53" spans="1:12" s="118" customFormat="1" ht="13.5" thickTop="1" x14ac:dyDescent="0.2"/>
    <row r="54" spans="1:12" s="118" customFormat="1" x14ac:dyDescent="0.2"/>
    <row r="55" spans="1:12" s="118" customFormat="1" x14ac:dyDescent="0.2"/>
    <row r="56" spans="1:12" s="118" customFormat="1" x14ac:dyDescent="0.2"/>
    <row r="57" spans="1:12" s="118" customFormat="1" x14ac:dyDescent="0.2"/>
    <row r="58" spans="1:12" s="118" customFormat="1" x14ac:dyDescent="0.2"/>
    <row r="59" spans="1:12" s="118" customFormat="1" x14ac:dyDescent="0.2"/>
    <row r="60" spans="1:12" s="118" customFormat="1" x14ac:dyDescent="0.2"/>
    <row r="61" spans="1:12" s="118" customFormat="1" x14ac:dyDescent="0.2"/>
    <row r="62" spans="1:12" s="118" customFormat="1" x14ac:dyDescent="0.2"/>
    <row r="63" spans="1:12" s="118" customFormat="1" x14ac:dyDescent="0.2"/>
    <row r="64" spans="1:12" s="118" customFormat="1" x14ac:dyDescent="0.2"/>
    <row r="65" s="118" customFormat="1" x14ac:dyDescent="0.2"/>
    <row r="66" s="118" customFormat="1" x14ac:dyDescent="0.2"/>
    <row r="67" s="118" customFormat="1" x14ac:dyDescent="0.2"/>
    <row r="68" s="118" customFormat="1" x14ac:dyDescent="0.2"/>
    <row r="69" s="118" customFormat="1" x14ac:dyDescent="0.2"/>
    <row r="70" s="118" customFormat="1" x14ac:dyDescent="0.2"/>
    <row r="71" s="118" customFormat="1" x14ac:dyDescent="0.2"/>
    <row r="72" s="118" customFormat="1" x14ac:dyDescent="0.2"/>
    <row r="73" s="118" customFormat="1" x14ac:dyDescent="0.2"/>
    <row r="74" s="118" customFormat="1" x14ac:dyDescent="0.2"/>
    <row r="75" s="118" customFormat="1" x14ac:dyDescent="0.2"/>
    <row r="76" s="118" customFormat="1" x14ac:dyDescent="0.2"/>
    <row r="77" s="118" customFormat="1" x14ac:dyDescent="0.2"/>
    <row r="78" s="118" customFormat="1" x14ac:dyDescent="0.2"/>
    <row r="79" s="118" customFormat="1" x14ac:dyDescent="0.2"/>
    <row r="80" s="118" customFormat="1" x14ac:dyDescent="0.2"/>
    <row r="81" s="118" customFormat="1" x14ac:dyDescent="0.2"/>
    <row r="82" s="118" customFormat="1" x14ac:dyDescent="0.2"/>
    <row r="83" s="118" customFormat="1" x14ac:dyDescent="0.2"/>
    <row r="84" s="118" customFormat="1" x14ac:dyDescent="0.2"/>
    <row r="85" s="118" customFormat="1" x14ac:dyDescent="0.2"/>
    <row r="86" s="118" customFormat="1" x14ac:dyDescent="0.2"/>
    <row r="87" s="118" customFormat="1" x14ac:dyDescent="0.2"/>
    <row r="88" s="118" customFormat="1" x14ac:dyDescent="0.2"/>
    <row r="89" s="118" customFormat="1" x14ac:dyDescent="0.2"/>
    <row r="90" s="118" customFormat="1" x14ac:dyDescent="0.2"/>
    <row r="91" s="118" customFormat="1" x14ac:dyDescent="0.2"/>
    <row r="92" s="118" customFormat="1" x14ac:dyDescent="0.2"/>
    <row r="93" s="118" customFormat="1" x14ac:dyDescent="0.2"/>
    <row r="94" s="118" customFormat="1" x14ac:dyDescent="0.2"/>
    <row r="95" s="118" customFormat="1" x14ac:dyDescent="0.2"/>
    <row r="96" s="118" customFormat="1" x14ac:dyDescent="0.2"/>
    <row r="97" s="118" customFormat="1" x14ac:dyDescent="0.2"/>
    <row r="98" s="118" customFormat="1" x14ac:dyDescent="0.2"/>
    <row r="99" s="118" customFormat="1" x14ac:dyDescent="0.2"/>
    <row r="100" s="118" customFormat="1" x14ac:dyDescent="0.2"/>
    <row r="101" s="118" customFormat="1" x14ac:dyDescent="0.2"/>
    <row r="102" s="118" customFormat="1" x14ac:dyDescent="0.2"/>
  </sheetData>
  <sheetProtection selectLockedCells="1" selectUnlockedCells="1"/>
  <mergeCells count="4">
    <mergeCell ref="A4:L4"/>
    <mergeCell ref="A50:B50"/>
    <mergeCell ref="A51:B51"/>
    <mergeCell ref="A52:B52"/>
  </mergeCells>
  <pageMargins left="0.74791666666666667" right="0.74791666666666667" top="0.98402777777777772" bottom="0.98402777777777772" header="0.51180555555555551" footer="0.51180555555555551"/>
  <pageSetup paperSize="9" scale="98" firstPageNumber="0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sz. melléklet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2017-11-29T08:35:38Z</dcterms:created>
  <dcterms:modified xsi:type="dcterms:W3CDTF">2017-11-29T08:35:50Z</dcterms:modified>
</cp:coreProperties>
</file>