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a\Desktop\ERIKA\Anyagok\2019\Bazsi\05.27\előirányzat módosítás\Rendelet\"/>
    </mc:Choice>
  </mc:AlternateContent>
  <xr:revisionPtr revIDLastSave="0" documentId="13_ncr:1_{F4E8DAA9-D684-4221-862C-9247157B737E}" xr6:coauthVersionLast="43" xr6:coauthVersionMax="43" xr10:uidLastSave="{00000000-0000-0000-0000-000000000000}"/>
  <bookViews>
    <workbookView xWindow="-120" yWindow="-120" windowWidth="20730" windowHeight="11160" firstSheet="5" activeTab="10" xr2:uid="{00000000-000D-0000-FFFF-FFFF00000000}"/>
  </bookViews>
  <sheets>
    <sheet name="1. melléklet " sheetId="1" r:id="rId1"/>
    <sheet name="2. melléklet" sheetId="4" r:id="rId2"/>
    <sheet name="3. melléklet" sheetId="9" r:id="rId3"/>
    <sheet name="4. melléklet" sheetId="5" r:id="rId4"/>
    <sheet name="5. melléklet" sheetId="6" r:id="rId5"/>
    <sheet name="6. melléklet" sheetId="2" r:id="rId6"/>
    <sheet name="7. melléklet" sheetId="8" r:id="rId7"/>
    <sheet name="8melléklet" sheetId="12" r:id="rId8"/>
    <sheet name="9 melléklet" sheetId="3" r:id="rId9"/>
    <sheet name="10 melléklet" sheetId="10" r:id="rId10"/>
    <sheet name="11 melléklet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7" i="10" l="1"/>
  <c r="M27" i="10"/>
  <c r="L27" i="10"/>
  <c r="K27" i="10"/>
  <c r="J27" i="10"/>
  <c r="H27" i="10"/>
  <c r="G55" i="3"/>
  <c r="G15" i="3"/>
  <c r="G30" i="12"/>
  <c r="G57" i="8"/>
  <c r="F53" i="8"/>
  <c r="Q28" i="8"/>
  <c r="Q35" i="8"/>
  <c r="Q70" i="8"/>
  <c r="Q76" i="8" s="1"/>
  <c r="E28" i="8"/>
  <c r="E35" i="8"/>
  <c r="E70" i="8"/>
  <c r="S12" i="8"/>
  <c r="S13" i="8"/>
  <c r="S17" i="8"/>
  <c r="S19" i="8"/>
  <c r="S21" i="8"/>
  <c r="S23" i="8"/>
  <c r="S24" i="8"/>
  <c r="S25" i="8"/>
  <c r="S26" i="8"/>
  <c r="S30" i="8"/>
  <c r="L33" i="2"/>
  <c r="M30" i="2"/>
  <c r="L30" i="2"/>
  <c r="M29" i="2"/>
  <c r="L29" i="2"/>
  <c r="M28" i="2"/>
  <c r="L28" i="2"/>
  <c r="M27" i="2"/>
  <c r="L27" i="2"/>
  <c r="M26" i="2"/>
  <c r="L26" i="2"/>
  <c r="M25" i="2"/>
  <c r="L25" i="2"/>
  <c r="M24" i="2"/>
  <c r="L24" i="2"/>
  <c r="M23" i="2"/>
  <c r="L23" i="2"/>
  <c r="M22" i="2"/>
  <c r="L22" i="2"/>
  <c r="M21" i="2"/>
  <c r="L21" i="2"/>
  <c r="M20" i="2"/>
  <c r="L20" i="2"/>
  <c r="M19" i="2"/>
  <c r="L19" i="2"/>
  <c r="M18" i="2"/>
  <c r="L18" i="2"/>
  <c r="M17" i="2"/>
  <c r="L17" i="2"/>
  <c r="M16" i="2"/>
  <c r="L16" i="2"/>
  <c r="M15" i="2"/>
  <c r="L15" i="2"/>
  <c r="F33" i="2"/>
  <c r="G46" i="6"/>
  <c r="H59" i="5"/>
  <c r="O27" i="4"/>
  <c r="N27" i="4"/>
  <c r="O24" i="4"/>
  <c r="N24" i="4"/>
  <c r="O23" i="4"/>
  <c r="N23" i="4"/>
  <c r="O22" i="4"/>
  <c r="N22" i="4"/>
  <c r="O21" i="4"/>
  <c r="N21" i="4"/>
  <c r="O20" i="4"/>
  <c r="N20" i="4"/>
  <c r="O19" i="4"/>
  <c r="N19" i="4"/>
  <c r="O18" i="4"/>
  <c r="N18" i="4"/>
  <c r="O17" i="4"/>
  <c r="N17" i="4"/>
  <c r="O16" i="4"/>
  <c r="N16" i="4"/>
  <c r="O15" i="4"/>
  <c r="N15" i="4"/>
  <c r="E76" i="8" l="1"/>
  <c r="G17" i="3"/>
  <c r="K28" i="11"/>
  <c r="L28" i="11"/>
  <c r="L29" i="11"/>
  <c r="K23" i="11"/>
  <c r="L23" i="11"/>
  <c r="L24" i="11"/>
  <c r="K27" i="11"/>
  <c r="K22" i="11"/>
  <c r="L22" i="11"/>
  <c r="F27" i="11"/>
  <c r="L27" i="11" s="1"/>
  <c r="C33" i="11"/>
  <c r="E33" i="11"/>
  <c r="G33" i="11"/>
  <c r="H33" i="11"/>
  <c r="I33" i="11"/>
  <c r="J33" i="11"/>
  <c r="D22" i="11"/>
  <c r="D33" i="11" s="1"/>
  <c r="N13" i="10"/>
  <c r="N23" i="10"/>
  <c r="N17" i="10"/>
  <c r="S62" i="8"/>
  <c r="S74" i="8"/>
  <c r="S73" i="8"/>
  <c r="S69" i="8"/>
  <c r="C53" i="8"/>
  <c r="C57" i="8"/>
  <c r="C70" i="8"/>
  <c r="S33" i="8"/>
  <c r="S32" i="8"/>
  <c r="S31" i="8"/>
  <c r="S28" i="8"/>
  <c r="D35" i="8"/>
  <c r="F35" i="8"/>
  <c r="G35" i="8"/>
  <c r="H35" i="8"/>
  <c r="I35" i="8"/>
  <c r="J35" i="8"/>
  <c r="K35" i="8"/>
  <c r="L35" i="8"/>
  <c r="M35" i="8"/>
  <c r="N35" i="8"/>
  <c r="O35" i="8"/>
  <c r="P35" i="8"/>
  <c r="R35" i="8"/>
  <c r="C35" i="8"/>
  <c r="D28" i="8"/>
  <c r="F28" i="8"/>
  <c r="G28" i="8"/>
  <c r="H28" i="8"/>
  <c r="I28" i="8"/>
  <c r="J28" i="8"/>
  <c r="K28" i="8"/>
  <c r="L28" i="8"/>
  <c r="M28" i="8"/>
  <c r="N28" i="8"/>
  <c r="O28" i="8"/>
  <c r="P28" i="8"/>
  <c r="R28" i="8"/>
  <c r="C28" i="8"/>
  <c r="F76" i="8"/>
  <c r="M33" i="2"/>
  <c r="K33" i="2"/>
  <c r="I33" i="2"/>
  <c r="G33" i="2"/>
  <c r="G15" i="6"/>
  <c r="G13" i="6" s="1"/>
  <c r="G59" i="5"/>
  <c r="H28" i="5"/>
  <c r="H14" i="5"/>
  <c r="H25" i="9"/>
  <c r="H18" i="9"/>
  <c r="H13" i="9"/>
  <c r="H34" i="9"/>
  <c r="H40" i="9"/>
  <c r="E27" i="4"/>
  <c r="F27" i="4"/>
  <c r="G27" i="4"/>
  <c r="H27" i="4"/>
  <c r="I27" i="4"/>
  <c r="J27" i="4"/>
  <c r="K27" i="4"/>
  <c r="L27" i="4"/>
  <c r="M27" i="4"/>
  <c r="D27" i="4"/>
  <c r="E45" i="1"/>
  <c r="E39" i="1"/>
  <c r="E31" i="1"/>
  <c r="E21" i="1"/>
  <c r="L33" i="11" l="1"/>
  <c r="F33" i="11"/>
  <c r="S35" i="8"/>
  <c r="E48" i="1"/>
  <c r="E47" i="1"/>
  <c r="D45" i="1"/>
  <c r="D39" i="1"/>
  <c r="D31" i="1"/>
  <c r="D48" i="1" s="1"/>
  <c r="D21" i="1"/>
  <c r="D47" i="1" s="1"/>
  <c r="K33" i="11" l="1"/>
  <c r="G25" i="9" l="1"/>
  <c r="G34" i="9"/>
  <c r="L70" i="8"/>
  <c r="S55" i="8"/>
  <c r="F30" i="3" l="1"/>
  <c r="S72" i="8" l="1"/>
  <c r="S68" i="8"/>
  <c r="S67" i="8"/>
  <c r="S66" i="8"/>
  <c r="S65" i="8"/>
  <c r="S64" i="8"/>
  <c r="S63" i="8"/>
  <c r="S61" i="8"/>
  <c r="S60" i="8"/>
  <c r="S59" i="8"/>
  <c r="S56" i="8"/>
  <c r="S52" i="8"/>
  <c r="S51" i="8"/>
  <c r="S50" i="8"/>
  <c r="S49" i="8"/>
  <c r="S47" i="8"/>
  <c r="S46" i="8"/>
  <c r="S45" i="8"/>
  <c r="R57" i="8"/>
  <c r="R53" i="8"/>
  <c r="P70" i="8"/>
  <c r="P76" i="8" s="1"/>
  <c r="O70" i="8"/>
  <c r="O53" i="8"/>
  <c r="N70" i="8"/>
  <c r="N76" i="8" s="1"/>
  <c r="M53" i="8"/>
  <c r="M76" i="8" s="1"/>
  <c r="L53" i="8"/>
  <c r="L76" i="8" s="1"/>
  <c r="K70" i="8"/>
  <c r="K53" i="8"/>
  <c r="J70" i="8"/>
  <c r="J76" i="8" s="1"/>
  <c r="I70" i="8"/>
  <c r="I76" i="8" s="1"/>
  <c r="H70" i="8"/>
  <c r="H53" i="8"/>
  <c r="G70" i="8"/>
  <c r="G53" i="8"/>
  <c r="D70" i="8"/>
  <c r="D53" i="8"/>
  <c r="C76" i="8"/>
  <c r="H33" i="2"/>
  <c r="G14" i="5"/>
  <c r="G28" i="5"/>
  <c r="F17" i="3"/>
  <c r="F15" i="3" s="1"/>
  <c r="F55" i="3" s="1"/>
  <c r="G13" i="9"/>
  <c r="G18" i="9"/>
  <c r="S53" i="8" l="1"/>
  <c r="S70" i="8"/>
  <c r="O76" i="8"/>
  <c r="D76" i="8"/>
  <c r="G76" i="8"/>
  <c r="H76" i="8"/>
  <c r="K76" i="8"/>
  <c r="R76" i="8"/>
  <c r="S57" i="8"/>
  <c r="G40" i="9"/>
  <c r="S76" i="8" l="1"/>
</calcChain>
</file>

<file path=xl/sharedStrings.xml><?xml version="1.0" encoding="utf-8"?>
<sst xmlns="http://schemas.openxmlformats.org/spreadsheetml/2006/main" count="543" uniqueCount="300">
  <si>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</si>
  <si>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</si>
  <si>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</si>
  <si>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</si>
  <si>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</si>
  <si>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</si>
  <si>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</si>
  <si>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</si>
  <si>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</si>
  <si>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</si>
  <si>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</si>
  <si>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</si>
  <si>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</si>
  <si>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</si>
  <si>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</si>
  <si>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</si>
  <si>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F</t>
  </si>
  <si>
    <t>BAZSI KÖZSÉG ÖNKORMÁNYZATA</t>
  </si>
  <si>
    <t>G</t>
  </si>
  <si>
    <t>előirányzat</t>
  </si>
  <si>
    <t>I.  ÖNKORMÁNYZAT</t>
  </si>
  <si>
    <t>köztemető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</si>
  <si>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</si>
  <si>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</si>
  <si>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</si>
  <si>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</si>
  <si>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</si>
  <si>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</si>
  <si>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</si>
  <si>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</si>
  <si>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</si>
  <si>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>BURSA</t>
  </si>
  <si>
    <t>Civil szervezetek működési támogatása</t>
  </si>
  <si>
    <t xml:space="preserve">                  </t>
  </si>
  <si>
    <t>községgazd.</t>
  </si>
  <si>
    <t>2.oldal</t>
  </si>
  <si>
    <t>folyóiratok</t>
  </si>
  <si>
    <t>Készletek összesen</t>
  </si>
  <si>
    <t>Komm.szolgáltatás</t>
  </si>
  <si>
    <t>ÁFA</t>
  </si>
  <si>
    <t>Szociális étkeztetés</t>
  </si>
  <si>
    <t>Köztemető fenntartás és működtetés</t>
  </si>
  <si>
    <t>FELHALMOZÁSI CÉLÚ BEVÉTELEK</t>
  </si>
  <si>
    <t xml:space="preserve">     </t>
  </si>
  <si>
    <t>CÍM          ALCÍM</t>
  </si>
  <si>
    <t>SKTC Sümeg</t>
  </si>
  <si>
    <t>közvilágítás fenntartásának támogatása</t>
  </si>
  <si>
    <t>közutak fenntartásának támogatása</t>
  </si>
  <si>
    <t>Járóbeteg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</si>
  <si>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</si>
  <si>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</si>
  <si>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</si>
  <si>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</si>
  <si>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</si>
  <si>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</si>
  <si>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</si>
  <si>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DOLOGI KIADÁSOK Ö.</t>
  </si>
  <si>
    <t>013320</t>
  </si>
  <si>
    <t>082063</t>
  </si>
  <si>
    <t>051030</t>
  </si>
  <si>
    <t>011130</t>
  </si>
  <si>
    <t>064010</t>
  </si>
  <si>
    <t>066020</t>
  </si>
  <si>
    <t>082044</t>
  </si>
  <si>
    <t>082091</t>
  </si>
  <si>
    <t>066020 Községgazdálkodás</t>
  </si>
  <si>
    <t>107051</t>
  </si>
  <si>
    <t>107055</t>
  </si>
  <si>
    <t>Megnevezés</t>
  </si>
  <si>
    <t>Összesen</t>
  </si>
  <si>
    <t>Közhatalmi bevételek</t>
  </si>
  <si>
    <t>Pénzeszköz átvétel</t>
  </si>
  <si>
    <t>Tárgyi eszköz értékesítés</t>
  </si>
  <si>
    <t>Személyi juttatások</t>
  </si>
  <si>
    <t>Tartalék</t>
  </si>
  <si>
    <t>Működési bevételek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</si>
  <si>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</si>
  <si>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</si>
  <si>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</si>
  <si>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</si>
  <si>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</si>
  <si>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</si>
  <si>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</si>
  <si>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</si>
  <si>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</si>
  <si>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</si>
  <si>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</si>
  <si>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közutak</t>
  </si>
  <si>
    <t>zöldterület</t>
  </si>
  <si>
    <t>múz.kiál.tev.</t>
  </si>
  <si>
    <t>közműv.</t>
  </si>
  <si>
    <t>Falugondnoki szolgáltatás</t>
  </si>
  <si>
    <t>Köztemető fenntartás, műk.</t>
  </si>
  <si>
    <t>Önk.és társ. ált. igazg.tev.</t>
  </si>
  <si>
    <t>Ktgvetési tám.</t>
  </si>
  <si>
    <t>Pénzeszk. átvét.</t>
  </si>
  <si>
    <t>900020</t>
  </si>
  <si>
    <t>Kamatbevételek</t>
  </si>
  <si>
    <t>Város és községgazd.</t>
  </si>
  <si>
    <t>Bérleti díjak</t>
  </si>
  <si>
    <t>Múzeumi kiállítási tev.</t>
  </si>
  <si>
    <t>Belépődíjak</t>
  </si>
  <si>
    <t>ÖSSZESEN</t>
  </si>
  <si>
    <t>Iparűzési adó</t>
  </si>
  <si>
    <t>Gépjárműadó 40% önk.megillető</t>
  </si>
  <si>
    <t>Késedelmi pótlék bevétel</t>
  </si>
  <si>
    <t>Lakott külterülettel kapcsolatos feladatok</t>
  </si>
  <si>
    <t>Kiegészítés adóerőképesség alapján</t>
  </si>
  <si>
    <t>Kulturális feladatok támogatása</t>
  </si>
  <si>
    <t>Önkorm. elszám. kp-i ktgv-sel</t>
  </si>
  <si>
    <t>Közhatalmi bev.</t>
  </si>
  <si>
    <t>Intézményi bev.</t>
  </si>
  <si>
    <t>Szolgáltatások össz.</t>
  </si>
  <si>
    <t>Személyi juttatások, munkaadót terhelő járulékok és dologi kiadások összesített előirányzata</t>
  </si>
  <si>
    <t>Önk. és társulások igazg. tev.</t>
  </si>
  <si>
    <t>Közutak fenntartása</t>
  </si>
  <si>
    <t>Települési hulladékkezelés</t>
  </si>
  <si>
    <t>Közvilágítás</t>
  </si>
  <si>
    <t>Zöldterület-kezelés</t>
  </si>
  <si>
    <t>Város és községgazd. szolg.</t>
  </si>
  <si>
    <t>Könyvtári tevékenység</t>
  </si>
  <si>
    <t>Közművelődés</t>
  </si>
  <si>
    <t>Térítési díjak</t>
  </si>
  <si>
    <t>Alapilletmény</t>
  </si>
  <si>
    <t>Ajándékutalvány</t>
  </si>
  <si>
    <t>igazg.tev.</t>
  </si>
  <si>
    <t>EHO</t>
  </si>
  <si>
    <t>SZJA</t>
  </si>
  <si>
    <t>Munkaruha</t>
  </si>
  <si>
    <t>Irodaszer, nyomtatvány</t>
  </si>
  <si>
    <t>Könyv, folyóirat</t>
  </si>
  <si>
    <t>Hajtó és kenőanyagok</t>
  </si>
  <si>
    <t>Kisértékű eszközök</t>
  </si>
  <si>
    <t>Üzemeltetési anyagok</t>
  </si>
  <si>
    <t>Egyéb anyagok</t>
  </si>
  <si>
    <t>Telefondíj</t>
  </si>
  <si>
    <t>Internetdíj</t>
  </si>
  <si>
    <t>Vásárolt élelmezés</t>
  </si>
  <si>
    <t>Szállítási szolgáltatás</t>
  </si>
  <si>
    <t>Gázenergia</t>
  </si>
  <si>
    <t>Villamosenergia</t>
  </si>
  <si>
    <t>Karbantartás, kisjavítás</t>
  </si>
  <si>
    <t>Egyéb szolgáltatás</t>
  </si>
  <si>
    <t>Biztosítási díjak</t>
  </si>
  <si>
    <t>Egyéb dologi kiadás</t>
  </si>
  <si>
    <t>Szakmai tev. segítő szolg.</t>
  </si>
  <si>
    <t>Postaköltség</t>
  </si>
  <si>
    <t>szoc.étkez.</t>
  </si>
  <si>
    <t>falugond.sz.</t>
  </si>
  <si>
    <t>Tagdíj önk. ig. feladatokra</t>
  </si>
  <si>
    <t>Tagdíj Sümegnek</t>
  </si>
  <si>
    <t>Orvosi ügyelet</t>
  </si>
  <si>
    <t>Tagdíj</t>
  </si>
  <si>
    <t>Szociális Társulás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</si>
  <si>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</si>
  <si>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</si>
  <si>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</si>
  <si>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</si>
  <si>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</si>
  <si>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</si>
  <si>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082091 Közművelődés</t>
  </si>
  <si>
    <t>Pénzeszk.átvétel</t>
  </si>
  <si>
    <t>Beruházás</t>
  </si>
  <si>
    <t>Felújítás</t>
  </si>
  <si>
    <t>Pénzeszk. átadás</t>
  </si>
  <si>
    <t>Hitel</t>
  </si>
  <si>
    <t>FELHALMOZÁS CÉLÚ KIADÁSOK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</si>
  <si>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</si>
  <si>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</si>
  <si>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</si>
  <si>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</si>
  <si>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</si>
  <si>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BAZSI KÖZSÉG ÖNKORMÁNYZAT</t>
  </si>
  <si>
    <t>SZEMÉLYI JUTTATÁSOK, MUNKAADÓT TERHELŐ JÁRULÉKOK ÉS DOLOGI KIADÁSOK</t>
  </si>
  <si>
    <t>TÁMOGATÁSÉRTÉKŰ MŰKÖDÉSI KIADÁSOK</t>
  </si>
  <si>
    <t>Pm. költségátalány</t>
  </si>
  <si>
    <t>Támogatásértékű működési bevétel</t>
  </si>
  <si>
    <t>107060</t>
  </si>
  <si>
    <t>Közvetített szolg. áh-on kívülről</t>
  </si>
  <si>
    <t>köztemető fenntartásának támogatása</t>
  </si>
  <si>
    <t>Táppénz</t>
  </si>
  <si>
    <t>Megbízási díj</t>
  </si>
  <si>
    <t>041237</t>
  </si>
  <si>
    <t>közfogl. mintap.</t>
  </si>
  <si>
    <t>Közfoglalkoztatási mintaprogram</t>
  </si>
  <si>
    <t>Közfoglalk. mintaprogram</t>
  </si>
  <si>
    <t>Műk. pénzmaradvány</t>
  </si>
  <si>
    <t>Sírhelymegváltás</t>
  </si>
  <si>
    <t>Termékértékesítés</t>
  </si>
  <si>
    <t>Kommunális adó</t>
  </si>
  <si>
    <t>zöldterület-kezeléssel kapcs. feladatok</t>
  </si>
  <si>
    <t>Önk. funkcióira nem sorolh. bev. áh-n kívülről</t>
  </si>
  <si>
    <t>Önkorm. elszámolásai a központi ktgvetéssel</t>
  </si>
  <si>
    <t>Település-üzemeltetéshez kapcsolodó feladatok</t>
  </si>
  <si>
    <t>Önk. és társulásaik ált. igazg. tev.</t>
  </si>
  <si>
    <t>1628 Ft/fő/év</t>
  </si>
  <si>
    <t>4711 Ft/fő/év</t>
  </si>
  <si>
    <t>Cafeteria</t>
  </si>
  <si>
    <t>közvilágítás</t>
  </si>
  <si>
    <t>hulladék kez.</t>
  </si>
  <si>
    <t>könyvtári tev.</t>
  </si>
  <si>
    <t>M.ADÓT TERH. JÁRULÉKOK</t>
  </si>
  <si>
    <t>SZEMÉLYI JUTTATÁSOK</t>
  </si>
  <si>
    <t>50000 Ft/fő/év</t>
  </si>
  <si>
    <t>Szochoa.</t>
  </si>
  <si>
    <t>m.adót terh. járulék</t>
  </si>
  <si>
    <t>Víz- és csatornadíjak</t>
  </si>
  <si>
    <t>018030</t>
  </si>
  <si>
    <t>041233</t>
  </si>
  <si>
    <t>Védőnői szolgálat</t>
  </si>
  <si>
    <t>Sümeg Önkormányzat</t>
  </si>
  <si>
    <t>Támogatási célú finansz. műv.</t>
  </si>
  <si>
    <t>Önkorm. bev. áh-on kívülről</t>
  </si>
  <si>
    <t>018030 Tám. finansz. műv.</t>
  </si>
  <si>
    <t>Polgármesteri illetmény támogatása</t>
  </si>
  <si>
    <t>8fő</t>
  </si>
  <si>
    <t>Érdekeltségnöv. tám. 2017.évi</t>
  </si>
  <si>
    <t>011130 Önkorm. Igazg. tevék.</t>
  </si>
  <si>
    <t>Gógánfai KÖH</t>
  </si>
  <si>
    <t>Arculati kézik.</t>
  </si>
  <si>
    <t>közlekedési ktsgtér.</t>
  </si>
  <si>
    <t>369Ft/fő</t>
  </si>
  <si>
    <t>83Ft/fő</t>
  </si>
  <si>
    <t>1612Ft/fő</t>
  </si>
  <si>
    <t>382Ft/fő</t>
  </si>
  <si>
    <t>350Ft/fő</t>
  </si>
  <si>
    <t>Közös Hiv.</t>
  </si>
  <si>
    <t>"2. melléklet Bazsi Község Önkormányzat Képviselő-testületének  1/2018.(III. 2.) önkormányzati rendelethez"</t>
  </si>
  <si>
    <t>módosított</t>
  </si>
  <si>
    <t>"3. melléklet Bazsi Község Önkormányzat Képviselő-testületének  1/2018.(III. 2.) önkormányzati rendelethez"</t>
  </si>
  <si>
    <t>"4. melléklet Bazsi Község Önkormányzat Képviselő-testületének  1/2018 (III. 2.) önkormányzati rendelethez"</t>
  </si>
  <si>
    <t>Egyéb működési bevételek</t>
  </si>
  <si>
    <t>Talajterhelési díj</t>
  </si>
  <si>
    <t>MVH földalapú támogatás</t>
  </si>
  <si>
    <t>Diákmunka támogatás</t>
  </si>
  <si>
    <t>"5. melléklet Bazsi Község Önkormányzat Képviselő-testületének  1/2018.(III. 2.) önkormányzati rendelethez"</t>
  </si>
  <si>
    <t>"6. melléklet Bazsi Község Önkormányzat Képviselő-testületének  1/2018.  (III. 2.) önkormányzati rendelethez"</t>
  </si>
  <si>
    <t>Elszámolásból származó bevételek</t>
  </si>
  <si>
    <t>Bérkompenzáció támogatása</t>
  </si>
  <si>
    <t>"7. melléklet Bazsi Község Önkormányzat Képviselő-testületének 1/2018.(III. 2.) önkormányzati rendelethez"</t>
  </si>
  <si>
    <t>hossz. közf</t>
  </si>
  <si>
    <t>"8. melléklet Bazsi Község Önkormányzat Képviselő-testületének  1/2018.(III. 2.) önkormányzati rendelethez"</t>
  </si>
  <si>
    <t>Választott tiszt. jutt.</t>
  </si>
  <si>
    <t>Közv. szolg. áh-on kív.</t>
  </si>
  <si>
    <t>Kamatkiadás</t>
  </si>
  <si>
    <t>Betegszabadság</t>
  </si>
  <si>
    <t>Bérkompenzáció</t>
  </si>
  <si>
    <t>"10. melléklet Bazsi Község Önkormányzat Képviselő-testületének  1/2018.(III. 2.) önkormányzati rendelethez"</t>
  </si>
  <si>
    <t>"11. melléklet Bazsi Község Önkormányzat Képviselő-testületének 1/2018.(III. 2.) önkormányzati rendelethez"</t>
  </si>
  <si>
    <t>mód</t>
  </si>
  <si>
    <t>018010 Érdekeltségnövelő tám.</t>
  </si>
  <si>
    <t>"12. melléklet Bazsi Község Önkormányzat Képviselő-testületének 1/2018.(III. 2.) önkormányzati rendelethez"</t>
  </si>
  <si>
    <t>Előző évi elszámolásból származó visszafiz.</t>
  </si>
  <si>
    <t>Lakossági víz-csatornaszolg. támog. átadása</t>
  </si>
  <si>
    <t>Előző évről áthúz. caf.</t>
  </si>
  <si>
    <t>ELLÁTOTTAK PÉNZBENI JUTTATÁSAI</t>
  </si>
  <si>
    <t>I.Önkorm.</t>
  </si>
  <si>
    <t>Egyéb szoc. pénzbeli és term. ellátás</t>
  </si>
  <si>
    <t>Települési támogatás</t>
  </si>
  <si>
    <t>Iskolakezdési tám.</t>
  </si>
  <si>
    <t>H</t>
  </si>
  <si>
    <t>Hosszab időtartamú közfogl.</t>
  </si>
  <si>
    <t>Egyéb működési célú átvett pénzeszköz</t>
  </si>
  <si>
    <t>Hosszabb időtartamú közfoglalkoztatás</t>
  </si>
  <si>
    <t>Város és községgazdálkodás</t>
  </si>
  <si>
    <t>Önk. Elszámolásai kp-i költségvetéssel</t>
  </si>
  <si>
    <t>Szociális tűzifa</t>
  </si>
  <si>
    <t>Szociális tűzifa kiegészítő támogatása</t>
  </si>
  <si>
    <t>Rezsicsökkentés</t>
  </si>
  <si>
    <t>Lakossági víz- és csatorna szolg. Támogatása</t>
  </si>
  <si>
    <t>Szoc. ágazati pótlék</t>
  </si>
  <si>
    <t>Önk. elsz. kp-i költségvetéssel</t>
  </si>
  <si>
    <t>Hosszabb időtartamú közfogl.</t>
  </si>
  <si>
    <t>Egyéb szoc. Ellátás</t>
  </si>
  <si>
    <t>Önk.elsz.</t>
  </si>
  <si>
    <t>egyéb.szoc.ell</t>
  </si>
  <si>
    <t>önk.elsz.</t>
  </si>
  <si>
    <t>egyéb szoc.ell</t>
  </si>
  <si>
    <t>"9. melléklet Bazsi Község Önkormányzat Képviselő-testületének  1/2018.(III.2.) önkormányzati rendelethez"</t>
  </si>
  <si>
    <t>Családi támogatások</t>
  </si>
  <si>
    <t>066020 város és község gazdálkodás</t>
  </si>
  <si>
    <t>zártkert pályázat</t>
  </si>
  <si>
    <t>tárgyi eszköz értékesítés</t>
  </si>
  <si>
    <t>Ingatlanvásárlás</t>
  </si>
  <si>
    <t>Polgármesteri hivatal felújítás</t>
  </si>
  <si>
    <t>fodrász üzlet felújítás</t>
  </si>
  <si>
    <t>fűkasza vásárlás</t>
  </si>
  <si>
    <t>041237 Közfogl. mintaprogram</t>
  </si>
  <si>
    <t>tárgyi eszk.beszerzés</t>
  </si>
  <si>
    <t>11. melléklet Bazsi Község Önkormányzat Képviselő-testületének 4/2019. (V.30.) önkormányzati rendelethez</t>
  </si>
  <si>
    <t>1. melléklet Bazsi Község Önkormányzat Képviselő-testületének  4/2019. (V.30.) önkormányzati rendelethez</t>
  </si>
  <si>
    <t>2. melléklet Bazsi Község Önkormányzat Képviselő-testületének  4/2019. (V.30.) önkormányzati rendelethez</t>
  </si>
  <si>
    <t>3. melléklet Bazsi Község Önkormányzat Képviselő-testületének  4/2019. (V.30.) önkormányzati rendelethez</t>
  </si>
  <si>
    <t>4. melléklet Bazsi Község Önkormányzat Képviselő-testületének 4/2019. (V.30.) önkormányzati rendelethez</t>
  </si>
  <si>
    <t>5. melléklet Bazsi Község Önkormányzat Képviselő-testületének 4/2019. (V.30.) önkormányzati rendelethez</t>
  </si>
  <si>
    <t>6. melléklet Bazsi Község Önkormányzat Képviselő-testületének 4/2019. (V.30.)  önkormányzati rendelethez</t>
  </si>
  <si>
    <t>7. melléklet Bazsi Község Önkormányzat Képviselő-testületének  4/2019. (V.30.) önkormányzati rendelethez</t>
  </si>
  <si>
    <t>8. melléklet Bazsi Község Önkormányzat Képviselő-testületének 4/2019. (V.30.) Önkormányzati rendelethez</t>
  </si>
  <si>
    <t>9. melléklet Bazsi Község Önkormányzat Képviselő-testületének  4/2019. (V.30.) önkormányzati rendelethez</t>
  </si>
  <si>
    <t>10. melléklet Bazsi Község Önkormányzat Képviselő-testületének 4/2019. (V.30.)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</si>
</sst>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32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10"/>
      <name val="Arial CE"/>
      <charset val="238"/>
    </font>
    <font>
      <sz val="7"/>
      <name val="Arial CE"/>
      <family val="2"/>
      <charset val="238"/>
    </font>
    <font>
      <b/>
      <sz val="10"/>
      <name val="Arial"/>
      <family val="2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sz val="8.8000000000000007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1"/>
      <name val="Arial CE"/>
      <charset val="238"/>
    </font>
    <font>
      <b/>
      <sz val="7"/>
      <name val="Arial CE"/>
      <charset val="238"/>
    </font>
    <font>
      <i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3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12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3" fillId="0" borderId="7" xfId="0" applyFont="1" applyBorder="1"/>
    <xf numFmtId="0" fontId="3" fillId="0" borderId="8" xfId="0" applyFont="1" applyBorder="1"/>
    <xf numFmtId="0" fontId="3" fillId="0" borderId="30" xfId="0" applyFont="1" applyBorder="1"/>
    <xf numFmtId="0" fontId="3" fillId="0" borderId="31" xfId="0" applyFont="1" applyBorder="1"/>
    <xf numFmtId="0" fontId="6" fillId="0" borderId="2" xfId="0" applyFont="1" applyBorder="1"/>
    <xf numFmtId="0" fontId="3" fillId="0" borderId="34" xfId="0" applyFont="1" applyBorder="1"/>
    <xf numFmtId="0" fontId="3" fillId="0" borderId="35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42" xfId="0" applyFont="1" applyBorder="1"/>
    <xf numFmtId="0" fontId="2" fillId="0" borderId="16" xfId="0" applyFont="1" applyBorder="1"/>
    <xf numFmtId="0" fontId="0" fillId="0" borderId="43" xfId="0" applyBorder="1"/>
    <xf numFmtId="0" fontId="9" fillId="0" borderId="2" xfId="0" applyFont="1" applyBorder="1"/>
    <xf numFmtId="0" fontId="0" fillId="0" borderId="16" xfId="0" applyBorder="1"/>
    <xf numFmtId="0" fontId="12" fillId="0" borderId="0" xfId="0" applyFont="1"/>
    <xf numFmtId="0" fontId="4" fillId="0" borderId="0" xfId="0" applyFont="1"/>
    <xf numFmtId="0" fontId="0" fillId="0" borderId="57" xfId="0" applyBorder="1"/>
    <xf numFmtId="0" fontId="0" fillId="0" borderId="58" xfId="0" applyBorder="1"/>
    <xf numFmtId="0" fontId="6" fillId="0" borderId="59" xfId="0" applyFont="1" applyBorder="1"/>
    <xf numFmtId="0" fontId="2" fillId="0" borderId="52" xfId="0" applyFont="1" applyBorder="1"/>
    <xf numFmtId="0" fontId="2" fillId="0" borderId="25" xfId="0" applyFont="1" applyBorder="1"/>
    <xf numFmtId="0" fontId="9" fillId="0" borderId="27" xfId="0" applyFont="1" applyBorder="1"/>
    <xf numFmtId="0" fontId="2" fillId="0" borderId="19" xfId="0" applyFont="1" applyBorder="1"/>
    <xf numFmtId="0" fontId="2" fillId="0" borderId="43" xfId="0" applyFont="1" applyBorder="1"/>
    <xf numFmtId="0" fontId="0" fillId="0" borderId="39" xfId="0" applyBorder="1"/>
    <xf numFmtId="0" fontId="0" fillId="0" borderId="29" xfId="0" applyBorder="1"/>
    <xf numFmtId="0" fontId="0" fillId="0" borderId="10" xfId="0" applyBorder="1"/>
    <xf numFmtId="0" fontId="14" fillId="0" borderId="2" xfId="0" applyFont="1" applyBorder="1"/>
    <xf numFmtId="0" fontId="14" fillId="0" borderId="12" xfId="0" applyFont="1" applyBorder="1"/>
    <xf numFmtId="0" fontId="0" fillId="0" borderId="12" xfId="0" applyBorder="1"/>
    <xf numFmtId="0" fontId="0" fillId="0" borderId="37" xfId="0" applyBorder="1"/>
    <xf numFmtId="0" fontId="0" fillId="0" borderId="11" xfId="0" applyBorder="1"/>
    <xf numFmtId="0" fontId="0" fillId="0" borderId="51" xfId="0" applyBorder="1"/>
    <xf numFmtId="0" fontId="0" fillId="0" borderId="23" xfId="0" applyBorder="1"/>
    <xf numFmtId="0" fontId="0" fillId="0" borderId="52" xfId="0" applyBorder="1"/>
    <xf numFmtId="0" fontId="0" fillId="0" borderId="61" xfId="0" applyBorder="1"/>
    <xf numFmtId="0" fontId="12" fillId="0" borderId="0" xfId="0" applyFont="1" applyBorder="1"/>
    <xf numFmtId="0" fontId="4" fillId="0" borderId="0" xfId="0" applyFont="1" applyBorder="1"/>
    <xf numFmtId="0" fontId="6" fillId="0" borderId="49" xfId="0" applyFont="1" applyBorder="1"/>
    <xf numFmtId="0" fontId="9" fillId="0" borderId="28" xfId="0" applyFont="1" applyBorder="1"/>
    <xf numFmtId="0" fontId="0" fillId="0" borderId="8" xfId="0" applyBorder="1"/>
    <xf numFmtId="0" fontId="0" fillId="0" borderId="35" xfId="0" applyBorder="1"/>
    <xf numFmtId="0" fontId="0" fillId="0" borderId="36" xfId="0" applyBorder="1"/>
    <xf numFmtId="0" fontId="15" fillId="0" borderId="13" xfId="0" applyFont="1" applyBorder="1"/>
    <xf numFmtId="0" fontId="15" fillId="0" borderId="63" xfId="0" applyFont="1" applyBorder="1"/>
    <xf numFmtId="0" fontId="15" fillId="0" borderId="2" xfId="0" applyFont="1" applyBorder="1"/>
    <xf numFmtId="0" fontId="15" fillId="0" borderId="12" xfId="0" applyFont="1" applyBorder="1"/>
    <xf numFmtId="0" fontId="2" fillId="0" borderId="37" xfId="0" applyFont="1" applyBorder="1"/>
    <xf numFmtId="0" fontId="0" fillId="0" borderId="63" xfId="0" applyBorder="1"/>
    <xf numFmtId="0" fontId="6" fillId="0" borderId="63" xfId="0" applyFont="1" applyBorder="1"/>
    <xf numFmtId="0" fontId="6" fillId="0" borderId="12" xfId="0" applyFont="1" applyBorder="1"/>
    <xf numFmtId="0" fontId="0" fillId="0" borderId="63" xfId="0" applyFill="1" applyBorder="1"/>
    <xf numFmtId="0" fontId="16" fillId="0" borderId="13" xfId="0" applyFont="1" applyBorder="1"/>
    <xf numFmtId="0" fontId="16" fillId="0" borderId="2" xfId="0" applyFont="1" applyBorder="1"/>
    <xf numFmtId="0" fontId="16" fillId="0" borderId="12" xfId="0" applyFont="1" applyBorder="1"/>
    <xf numFmtId="0" fontId="16" fillId="0" borderId="63" xfId="0" applyFont="1" applyBorder="1"/>
    <xf numFmtId="0" fontId="17" fillId="0" borderId="13" xfId="0" applyFont="1" applyBorder="1"/>
    <xf numFmtId="0" fontId="4" fillId="0" borderId="13" xfId="0" applyFont="1" applyBorder="1"/>
    <xf numFmtId="0" fontId="0" fillId="0" borderId="65" xfId="0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9" fillId="0" borderId="47" xfId="0" applyFont="1" applyBorder="1" applyAlignment="1">
      <alignment horizontal="center"/>
    </xf>
    <xf numFmtId="0" fontId="2" fillId="0" borderId="5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66" xfId="0" applyFont="1" applyBorder="1"/>
    <xf numFmtId="0" fontId="2" fillId="0" borderId="1" xfId="0" applyFont="1" applyBorder="1"/>
    <xf numFmtId="0" fontId="2" fillId="0" borderId="12" xfId="0" applyFont="1" applyBorder="1"/>
    <xf numFmtId="0" fontId="2" fillId="0" borderId="11" xfId="0" applyFont="1" applyBorder="1"/>
    <xf numFmtId="0" fontId="0" fillId="0" borderId="37" xfId="0" applyBorder="1" applyAlignment="1">
      <alignment horizontal="right"/>
    </xf>
    <xf numFmtId="0" fontId="0" fillId="0" borderId="68" xfId="0" applyBorder="1"/>
    <xf numFmtId="0" fontId="16" fillId="0" borderId="68" xfId="0" applyFont="1" applyBorder="1"/>
    <xf numFmtId="0" fontId="4" fillId="0" borderId="2" xfId="0" applyFont="1" applyBorder="1"/>
    <xf numFmtId="0" fontId="2" fillId="0" borderId="68" xfId="0" applyFont="1" applyBorder="1"/>
    <xf numFmtId="0" fontId="0" fillId="0" borderId="70" xfId="0" applyBorder="1"/>
    <xf numFmtId="0" fontId="4" fillId="0" borderId="68" xfId="0" applyFont="1" applyBorder="1"/>
    <xf numFmtId="0" fontId="0" fillId="0" borderId="31" xfId="0" applyBorder="1"/>
    <xf numFmtId="0" fontId="13" fillId="0" borderId="16" xfId="0" applyFont="1" applyBorder="1"/>
    <xf numFmtId="0" fontId="13" fillId="0" borderId="17" xfId="0" applyFont="1" applyBorder="1"/>
    <xf numFmtId="0" fontId="0" fillId="0" borderId="17" xfId="0" applyBorder="1"/>
    <xf numFmtId="0" fontId="2" fillId="0" borderId="58" xfId="0" applyFont="1" applyBorder="1"/>
    <xf numFmtId="0" fontId="13" fillId="0" borderId="58" xfId="0" applyFont="1" applyBorder="1"/>
    <xf numFmtId="0" fontId="13" fillId="0" borderId="71" xfId="0" applyFont="1" applyBorder="1"/>
    <xf numFmtId="0" fontId="2" fillId="0" borderId="2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0" fillId="0" borderId="53" xfId="0" applyBorder="1"/>
    <xf numFmtId="0" fontId="0" fillId="0" borderId="6" xfId="0" applyBorder="1" applyAlignment="1">
      <alignment horizontal="right"/>
    </xf>
    <xf numFmtId="0" fontId="0" fillId="0" borderId="38" xfId="0" applyBorder="1" applyAlignment="1">
      <alignment horizontal="right"/>
    </xf>
    <xf numFmtId="0" fontId="1" fillId="0" borderId="51" xfId="0" applyFont="1" applyBorder="1"/>
    <xf numFmtId="0" fontId="2" fillId="0" borderId="46" xfId="0" applyFont="1" applyBorder="1"/>
    <xf numFmtId="0" fontId="0" fillId="0" borderId="66" xfId="0" applyBorder="1"/>
    <xf numFmtId="0" fontId="4" fillId="0" borderId="0" xfId="0" applyFont="1" applyAlignment="1">
      <alignment horizontal="right"/>
    </xf>
    <xf numFmtId="0" fontId="4" fillId="0" borderId="57" xfId="0" applyFont="1" applyBorder="1" applyAlignment="1">
      <alignment horizontal="center"/>
    </xf>
    <xf numFmtId="0" fontId="2" fillId="0" borderId="57" xfId="0" applyFont="1" applyBorder="1"/>
    <xf numFmtId="0" fontId="2" fillId="0" borderId="72" xfId="0" applyFont="1" applyBorder="1"/>
    <xf numFmtId="0" fontId="2" fillId="0" borderId="71" xfId="0" applyFont="1" applyBorder="1"/>
    <xf numFmtId="0" fontId="2" fillId="0" borderId="52" xfId="0" applyFont="1" applyBorder="1" applyAlignment="1">
      <alignment horizontal="right"/>
    </xf>
    <xf numFmtId="0" fontId="2" fillId="0" borderId="55" xfId="0" applyFont="1" applyBorder="1"/>
    <xf numFmtId="0" fontId="2" fillId="0" borderId="56" xfId="0" applyFont="1" applyBorder="1"/>
    <xf numFmtId="0" fontId="2" fillId="0" borderId="35" xfId="0" applyFont="1" applyBorder="1"/>
    <xf numFmtId="0" fontId="2" fillId="0" borderId="36" xfId="0" applyFont="1" applyBorder="1"/>
    <xf numFmtId="0" fontId="15" fillId="0" borderId="3" xfId="0" applyFont="1" applyBorder="1"/>
    <xf numFmtId="0" fontId="0" fillId="0" borderId="3" xfId="0" applyBorder="1"/>
    <xf numFmtId="0" fontId="1" fillId="0" borderId="2" xfId="0" applyFont="1" applyBorder="1"/>
    <xf numFmtId="0" fontId="19" fillId="0" borderId="2" xfId="0" applyFont="1" applyBorder="1"/>
    <xf numFmtId="0" fontId="15" fillId="0" borderId="5" xfId="0" applyFont="1" applyBorder="1"/>
    <xf numFmtId="0" fontId="15" fillId="0" borderId="68" xfId="0" applyFont="1" applyBorder="1"/>
    <xf numFmtId="0" fontId="0" fillId="0" borderId="69" xfId="0" applyBorder="1"/>
    <xf numFmtId="0" fontId="0" fillId="0" borderId="34" xfId="0" applyBorder="1"/>
    <xf numFmtId="0" fontId="0" fillId="0" borderId="73" xfId="0" applyBorder="1"/>
    <xf numFmtId="0" fontId="2" fillId="0" borderId="75" xfId="0" applyFont="1" applyBorder="1"/>
    <xf numFmtId="0" fontId="2" fillId="0" borderId="76" xfId="0" applyFont="1" applyBorder="1"/>
    <xf numFmtId="0" fontId="15" fillId="0" borderId="11" xfId="0" applyFont="1" applyBorder="1"/>
    <xf numFmtId="0" fontId="6" fillId="0" borderId="3" xfId="0" applyFont="1" applyBorder="1"/>
    <xf numFmtId="0" fontId="18" fillId="0" borderId="70" xfId="0" applyFont="1" applyBorder="1"/>
    <xf numFmtId="0" fontId="18" fillId="0" borderId="6" xfId="0" applyFont="1" applyBorder="1"/>
    <xf numFmtId="0" fontId="18" fillId="0" borderId="24" xfId="0" applyFont="1" applyBorder="1"/>
    <xf numFmtId="0" fontId="4" fillId="0" borderId="3" xfId="0" applyFont="1" applyBorder="1"/>
    <xf numFmtId="0" fontId="4" fillId="0" borderId="12" xfId="0" applyFont="1" applyBorder="1"/>
    <xf numFmtId="0" fontId="4" fillId="0" borderId="11" xfId="0" applyFont="1" applyBorder="1"/>
    <xf numFmtId="0" fontId="6" fillId="0" borderId="48" xfId="0" applyFont="1" applyBorder="1"/>
    <xf numFmtId="0" fontId="0" fillId="0" borderId="0" xfId="0" applyAlignment="1"/>
    <xf numFmtId="0" fontId="2" fillId="0" borderId="0" xfId="0" applyFont="1" applyAlignment="1"/>
    <xf numFmtId="0" fontId="10" fillId="0" borderId="2" xfId="0" applyFont="1" applyBorder="1"/>
    <xf numFmtId="0" fontId="13" fillId="0" borderId="68" xfId="0" applyFont="1" applyBorder="1"/>
    <xf numFmtId="0" fontId="7" fillId="0" borderId="2" xfId="0" applyFont="1" applyBorder="1"/>
    <xf numFmtId="0" fontId="13" fillId="0" borderId="0" xfId="0" applyFont="1" applyBorder="1"/>
    <xf numFmtId="0" fontId="13" fillId="0" borderId="15" xfId="0" applyFont="1" applyBorder="1"/>
    <xf numFmtId="0" fontId="13" fillId="0" borderId="11" xfId="0" applyFont="1" applyBorder="1"/>
    <xf numFmtId="0" fontId="0" fillId="0" borderId="46" xfId="0" applyBorder="1"/>
    <xf numFmtId="0" fontId="0" fillId="0" borderId="33" xfId="0" applyBorder="1"/>
    <xf numFmtId="0" fontId="0" fillId="0" borderId="30" xfId="0" applyBorder="1"/>
    <xf numFmtId="0" fontId="2" fillId="0" borderId="10" xfId="0" applyFont="1" applyBorder="1"/>
    <xf numFmtId="0" fontId="2" fillId="0" borderId="29" xfId="0" applyFont="1" applyBorder="1"/>
    <xf numFmtId="0" fontId="2" fillId="0" borderId="39" xfId="0" applyFont="1" applyBorder="1"/>
    <xf numFmtId="0" fontId="0" fillId="0" borderId="28" xfId="0" applyBorder="1"/>
    <xf numFmtId="0" fontId="0" fillId="0" borderId="49" xfId="0" applyBorder="1"/>
    <xf numFmtId="0" fontId="0" fillId="0" borderId="59" xfId="0" applyBorder="1"/>
    <xf numFmtId="0" fontId="0" fillId="0" borderId="72" xfId="0" applyBorder="1"/>
    <xf numFmtId="0" fontId="2" fillId="0" borderId="79" xfId="0" applyFont="1" applyBorder="1"/>
    <xf numFmtId="0" fontId="2" fillId="0" borderId="61" xfId="0" applyFont="1" applyBorder="1"/>
    <xf numFmtId="0" fontId="2" fillId="0" borderId="34" xfId="0" applyFont="1" applyBorder="1"/>
    <xf numFmtId="0" fontId="0" fillId="0" borderId="80" xfId="0" applyBorder="1"/>
    <xf numFmtId="0" fontId="0" fillId="0" borderId="79" xfId="0" applyBorder="1"/>
    <xf numFmtId="0" fontId="0" fillId="0" borderId="71" xfId="0" applyBorder="1"/>
    <xf numFmtId="0" fontId="15" fillId="0" borderId="81" xfId="0" applyFont="1" applyBorder="1"/>
    <xf numFmtId="0" fontId="0" fillId="0" borderId="9" xfId="0" applyBorder="1"/>
    <xf numFmtId="0" fontId="0" fillId="0" borderId="64" xfId="0" applyBorder="1" applyAlignment="1">
      <alignment horizontal="left"/>
    </xf>
    <xf numFmtId="0" fontId="0" fillId="0" borderId="24" xfId="0" applyBorder="1"/>
    <xf numFmtId="0" fontId="10" fillId="0" borderId="44" xfId="0" applyFont="1" applyBorder="1" applyAlignment="1">
      <alignment horizontal="left"/>
    </xf>
    <xf numFmtId="0" fontId="18" fillId="0" borderId="63" xfId="0" applyFont="1" applyBorder="1" applyAlignment="1">
      <alignment horizontal="left"/>
    </xf>
    <xf numFmtId="0" fontId="18" fillId="0" borderId="3" xfId="0" applyFont="1" applyBorder="1"/>
    <xf numFmtId="0" fontId="18" fillId="0" borderId="64" xfId="0" applyFont="1" applyBorder="1" applyAlignment="1">
      <alignment horizontal="left"/>
    </xf>
    <xf numFmtId="0" fontId="0" fillId="0" borderId="81" xfId="0" applyBorder="1"/>
    <xf numFmtId="0" fontId="18" fillId="0" borderId="44" xfId="0" applyFont="1" applyBorder="1" applyAlignment="1">
      <alignment horizontal="left"/>
    </xf>
    <xf numFmtId="0" fontId="0" fillId="0" borderId="61" xfId="0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82" xfId="0" applyFont="1" applyBorder="1" applyAlignment="1">
      <alignment horizontal="left"/>
    </xf>
    <xf numFmtId="0" fontId="2" fillId="0" borderId="83" xfId="0" applyFont="1" applyBorder="1"/>
    <xf numFmtId="0" fontId="2" fillId="0" borderId="53" xfId="0" applyFont="1" applyBorder="1"/>
    <xf numFmtId="0" fontId="0" fillId="0" borderId="63" xfId="0" applyFont="1" applyBorder="1"/>
    <xf numFmtId="0" fontId="4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4" fontId="11" fillId="0" borderId="0" xfId="0" applyNumberFormat="1" applyFont="1" applyBorder="1" applyAlignment="1">
      <alignment horizontal="center"/>
    </xf>
    <xf numFmtId="165" fontId="2" fillId="0" borderId="0" xfId="1" applyNumberFormat="1" applyFont="1" applyBorder="1"/>
    <xf numFmtId="165" fontId="18" fillId="0" borderId="0" xfId="1" applyNumberFormat="1" applyFont="1" applyBorder="1"/>
    <xf numFmtId="165" fontId="17" fillId="0" borderId="0" xfId="1" applyNumberFormat="1" applyFont="1" applyBorder="1" applyAlignment="1">
      <alignment horizontal="right"/>
    </xf>
    <xf numFmtId="165" fontId="0" fillId="0" borderId="0" xfId="1" applyNumberFormat="1" applyFont="1" applyBorder="1"/>
    <xf numFmtId="165" fontId="7" fillId="0" borderId="0" xfId="1" applyNumberFormat="1" applyFont="1" applyBorder="1"/>
    <xf numFmtId="165" fontId="9" fillId="0" borderId="0" xfId="1" applyNumberFormat="1" applyFont="1" applyBorder="1"/>
    <xf numFmtId="0" fontId="2" fillId="0" borderId="72" xfId="0" applyFont="1" applyBorder="1" applyAlignment="1"/>
    <xf numFmtId="0" fontId="2" fillId="0" borderId="58" xfId="0" applyFont="1" applyBorder="1" applyAlignment="1"/>
    <xf numFmtId="0" fontId="21" fillId="0" borderId="0" xfId="0" applyFont="1" applyBorder="1"/>
    <xf numFmtId="0" fontId="21" fillId="0" borderId="2" xfId="0" applyFont="1" applyBorder="1"/>
    <xf numFmtId="0" fontId="4" fillId="0" borderId="63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24" xfId="0" applyFont="1" applyBorder="1"/>
    <xf numFmtId="0" fontId="0" fillId="0" borderId="48" xfId="0" applyBorder="1"/>
    <xf numFmtId="0" fontId="8" fillId="0" borderId="2" xfId="0" applyFont="1" applyBorder="1"/>
    <xf numFmtId="49" fontId="6" fillId="0" borderId="63" xfId="0" applyNumberFormat="1" applyFont="1" applyBorder="1" applyAlignment="1">
      <alignment horizontal="left"/>
    </xf>
    <xf numFmtId="0" fontId="0" fillId="0" borderId="2" xfId="0" applyFont="1" applyBorder="1"/>
    <xf numFmtId="0" fontId="0" fillId="0" borderId="2" xfId="0" applyFont="1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0" fillId="0" borderId="64" xfId="0" applyBorder="1"/>
    <xf numFmtId="0" fontId="0" fillId="0" borderId="6" xfId="0" applyBorder="1" applyAlignment="1">
      <alignment horizontal="center"/>
    </xf>
    <xf numFmtId="0" fontId="3" fillId="0" borderId="0" xfId="0" applyFont="1" applyBorder="1"/>
    <xf numFmtId="0" fontId="2" fillId="0" borderId="63" xfId="0" applyFont="1" applyBorder="1"/>
    <xf numFmtId="0" fontId="2" fillId="0" borderId="0" xfId="0" applyFont="1" applyAlignment="1">
      <alignment horizontal="center"/>
    </xf>
    <xf numFmtId="3" fontId="0" fillId="0" borderId="37" xfId="0" applyNumberFormat="1" applyBorder="1" applyAlignment="1">
      <alignment horizontal="right"/>
    </xf>
    <xf numFmtId="3" fontId="2" fillId="0" borderId="37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3" fillId="0" borderId="39" xfId="0" applyNumberFormat="1" applyFont="1" applyBorder="1" applyAlignment="1">
      <alignment horizontal="right"/>
    </xf>
    <xf numFmtId="3" fontId="3" fillId="0" borderId="40" xfId="0" applyNumberFormat="1" applyFont="1" applyBorder="1" applyAlignment="1">
      <alignment horizontal="right"/>
    </xf>
    <xf numFmtId="3" fontId="5" fillId="0" borderId="37" xfId="0" applyNumberFormat="1" applyFont="1" applyBorder="1"/>
    <xf numFmtId="3" fontId="2" fillId="0" borderId="37" xfId="0" applyNumberFormat="1" applyFont="1" applyBorder="1"/>
    <xf numFmtId="3" fontId="0" fillId="0" borderId="37" xfId="0" applyNumberFormat="1" applyBorder="1"/>
    <xf numFmtId="3" fontId="0" fillId="0" borderId="40" xfId="0" applyNumberFormat="1" applyBorder="1"/>
    <xf numFmtId="3" fontId="2" fillId="0" borderId="41" xfId="0" applyNumberFormat="1" applyFont="1" applyBorder="1"/>
    <xf numFmtId="49" fontId="0" fillId="0" borderId="31" xfId="0" applyNumberFormat="1" applyBorder="1"/>
    <xf numFmtId="49" fontId="16" fillId="0" borderId="2" xfId="0" applyNumberFormat="1" applyFont="1" applyBorder="1" applyAlignment="1">
      <alignment horizontal="left"/>
    </xf>
    <xf numFmtId="49" fontId="16" fillId="0" borderId="2" xfId="0" applyNumberFormat="1" applyFont="1" applyBorder="1"/>
    <xf numFmtId="3" fontId="4" fillId="0" borderId="37" xfId="0" applyNumberFormat="1" applyFont="1" applyBorder="1"/>
    <xf numFmtId="0" fontId="4" fillId="0" borderId="0" xfId="0" applyFont="1" applyAlignment="1">
      <alignment horizontal="center"/>
    </xf>
    <xf numFmtId="0" fontId="0" fillId="0" borderId="0" xfId="0" applyFont="1"/>
    <xf numFmtId="3" fontId="0" fillId="0" borderId="38" xfId="0" applyNumberFormat="1" applyBorder="1"/>
    <xf numFmtId="3" fontId="7" fillId="0" borderId="37" xfId="0" applyNumberFormat="1" applyFont="1" applyBorder="1"/>
    <xf numFmtId="0" fontId="7" fillId="0" borderId="52" xfId="0" applyFont="1" applyBorder="1" applyAlignment="1">
      <alignment horizontal="center"/>
    </xf>
    <xf numFmtId="0" fontId="4" fillId="0" borderId="6" xfId="0" applyFont="1" applyBorder="1"/>
    <xf numFmtId="165" fontId="2" fillId="0" borderId="19" xfId="1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85" xfId="0" applyBorder="1"/>
    <xf numFmtId="0" fontId="2" fillId="0" borderId="86" xfId="0" applyFont="1" applyBorder="1"/>
    <xf numFmtId="0" fontId="0" fillId="0" borderId="87" xfId="0" applyBorder="1"/>
    <xf numFmtId="0" fontId="0" fillId="0" borderId="42" xfId="0" applyBorder="1"/>
    <xf numFmtId="0" fontId="0" fillId="0" borderId="86" xfId="0" applyBorder="1"/>
    <xf numFmtId="0" fontId="6" fillId="0" borderId="80" xfId="0" applyFont="1" applyBorder="1"/>
    <xf numFmtId="0" fontId="9" fillId="0" borderId="85" xfId="0" applyFont="1" applyBorder="1"/>
    <xf numFmtId="0" fontId="17" fillId="0" borderId="68" xfId="0" applyFont="1" applyBorder="1"/>
    <xf numFmtId="0" fontId="16" fillId="0" borderId="13" xfId="0" applyFont="1" applyBorder="1" applyAlignment="1">
      <alignment horizontal="left"/>
    </xf>
    <xf numFmtId="3" fontId="17" fillId="0" borderId="37" xfId="0" applyNumberFormat="1" applyFont="1" applyBorder="1"/>
    <xf numFmtId="3" fontId="7" fillId="0" borderId="41" xfId="0" applyNumberFormat="1" applyFont="1" applyBorder="1"/>
    <xf numFmtId="3" fontId="8" fillId="0" borderId="37" xfId="0" applyNumberFormat="1" applyFont="1" applyBorder="1"/>
    <xf numFmtId="3" fontId="5" fillId="0" borderId="40" xfId="0" applyNumberFormat="1" applyFont="1" applyBorder="1"/>
    <xf numFmtId="3" fontId="8" fillId="0" borderId="41" xfId="0" applyNumberFormat="1" applyFont="1" applyBorder="1"/>
    <xf numFmtId="0" fontId="17" fillId="0" borderId="63" xfId="0" applyFont="1" applyBorder="1"/>
    <xf numFmtId="0" fontId="17" fillId="0" borderId="2" xfId="0" applyFont="1" applyBorder="1"/>
    <xf numFmtId="0" fontId="17" fillId="0" borderId="12" xfId="0" applyFont="1" applyBorder="1"/>
    <xf numFmtId="0" fontId="2" fillId="0" borderId="52" xfId="0" applyFont="1" applyBorder="1" applyAlignment="1">
      <alignment horizontal="left"/>
    </xf>
    <xf numFmtId="0" fontId="2" fillId="0" borderId="62" xfId="0" applyFont="1" applyBorder="1"/>
    <xf numFmtId="0" fontId="0" fillId="0" borderId="47" xfId="0" applyBorder="1"/>
    <xf numFmtId="0" fontId="2" fillId="0" borderId="71" xfId="0" applyFont="1" applyBorder="1" applyAlignment="1"/>
    <xf numFmtId="0" fontId="0" fillId="0" borderId="56" xfId="0" applyBorder="1"/>
    <xf numFmtId="0" fontId="7" fillId="0" borderId="21" xfId="0" applyFont="1" applyBorder="1"/>
    <xf numFmtId="0" fontId="2" fillId="0" borderId="0" xfId="0" applyFont="1" applyBorder="1" applyAlignment="1">
      <alignment horizontal="right"/>
    </xf>
    <xf numFmtId="0" fontId="7" fillId="0" borderId="63" xfId="0" applyFont="1" applyBorder="1"/>
    <xf numFmtId="0" fontId="8" fillId="0" borderId="63" xfId="0" applyFont="1" applyBorder="1"/>
    <xf numFmtId="0" fontId="13" fillId="0" borderId="12" xfId="0" applyFont="1" applyBorder="1"/>
    <xf numFmtId="0" fontId="21" fillId="0" borderId="63" xfId="0" applyFont="1" applyFill="1" applyBorder="1"/>
    <xf numFmtId="0" fontId="21" fillId="0" borderId="12" xfId="0" applyFont="1" applyBorder="1"/>
    <xf numFmtId="0" fontId="5" fillId="0" borderId="63" xfId="0" applyFont="1" applyBorder="1"/>
    <xf numFmtId="0" fontId="4" fillId="0" borderId="64" xfId="0" applyFont="1" applyBorder="1"/>
    <xf numFmtId="0" fontId="4" fillId="0" borderId="51" xfId="0" applyFont="1" applyBorder="1"/>
    <xf numFmtId="3" fontId="5" fillId="0" borderId="37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8" fillId="0" borderId="53" xfId="0" applyNumberFormat="1" applyFont="1" applyBorder="1" applyAlignment="1">
      <alignment horizontal="right"/>
    </xf>
    <xf numFmtId="3" fontId="8" fillId="0" borderId="54" xfId="0" applyNumberFormat="1" applyFont="1" applyBorder="1" applyAlignment="1">
      <alignment horizontal="right"/>
    </xf>
    <xf numFmtId="3" fontId="5" fillId="0" borderId="53" xfId="0" applyNumberFormat="1" applyFont="1" applyBorder="1"/>
    <xf numFmtId="3" fontId="5" fillId="0" borderId="54" xfId="0" applyNumberFormat="1" applyFont="1" applyBorder="1"/>
    <xf numFmtId="3" fontId="5" fillId="0" borderId="38" xfId="0" applyNumberFormat="1" applyFont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3" fontId="5" fillId="0" borderId="38" xfId="0" applyNumberFormat="1" applyFont="1" applyBorder="1"/>
    <xf numFmtId="3" fontId="5" fillId="0" borderId="23" xfId="0" applyNumberFormat="1" applyFont="1" applyBorder="1"/>
    <xf numFmtId="3" fontId="5" fillId="0" borderId="40" xfId="0" applyNumberFormat="1" applyFont="1" applyBorder="1" applyAlignment="1">
      <alignment horizontal="right"/>
    </xf>
    <xf numFmtId="3" fontId="5" fillId="0" borderId="33" xfId="0" applyNumberFormat="1" applyFont="1" applyBorder="1"/>
    <xf numFmtId="3" fontId="8" fillId="0" borderId="46" xfId="0" applyNumberFormat="1" applyFont="1" applyBorder="1"/>
    <xf numFmtId="3" fontId="8" fillId="2" borderId="41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55" xfId="0" applyBorder="1"/>
    <xf numFmtId="0" fontId="9" fillId="0" borderId="15" xfId="0" applyFont="1" applyBorder="1"/>
    <xf numFmtId="0" fontId="2" fillId="0" borderId="55" xfId="0" applyFont="1" applyBorder="1" applyAlignment="1">
      <alignment horizontal="right"/>
    </xf>
    <xf numFmtId="49" fontId="5" fillId="0" borderId="63" xfId="0" applyNumberFormat="1" applyFont="1" applyBorder="1" applyAlignment="1">
      <alignment horizontal="left"/>
    </xf>
    <xf numFmtId="0" fontId="8" fillId="0" borderId="0" xfId="0" applyFont="1" applyBorder="1"/>
    <xf numFmtId="49" fontId="5" fillId="0" borderId="64" xfId="0" applyNumberFormat="1" applyFont="1" applyBorder="1" applyAlignment="1">
      <alignment horizontal="left"/>
    </xf>
    <xf numFmtId="0" fontId="5" fillId="0" borderId="64" xfId="0" applyFont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0" fontId="5" fillId="0" borderId="64" xfId="0" applyFont="1" applyBorder="1" applyAlignment="1">
      <alignment horizontal="left"/>
    </xf>
    <xf numFmtId="0" fontId="8" fillId="0" borderId="15" xfId="0" applyFont="1" applyBorder="1"/>
    <xf numFmtId="0" fontId="13" fillId="0" borderId="60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5" fillId="0" borderId="12" xfId="0" applyFont="1" applyBorder="1"/>
    <xf numFmtId="3" fontId="5" fillId="0" borderId="63" xfId="0" applyNumberFormat="1" applyFont="1" applyBorder="1"/>
    <xf numFmtId="3" fontId="5" fillId="0" borderId="64" xfId="0" applyNumberFormat="1" applyFont="1" applyBorder="1"/>
    <xf numFmtId="3" fontId="5" fillId="0" borderId="51" xfId="0" applyNumberFormat="1" applyFont="1" applyBorder="1"/>
    <xf numFmtId="0" fontId="5" fillId="0" borderId="65" xfId="0" applyFont="1" applyBorder="1"/>
    <xf numFmtId="0" fontId="5" fillId="0" borderId="53" xfId="0" applyFont="1" applyBorder="1"/>
    <xf numFmtId="0" fontId="5" fillId="0" borderId="54" xfId="0" applyFont="1" applyBorder="1"/>
    <xf numFmtId="0" fontId="5" fillId="0" borderId="17" xfId="0" applyFont="1" applyBorder="1"/>
    <xf numFmtId="0" fontId="2" fillId="0" borderId="44" xfId="0" applyFont="1" applyBorder="1"/>
    <xf numFmtId="0" fontId="5" fillId="0" borderId="61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39" xfId="0" applyFont="1" applyBorder="1"/>
    <xf numFmtId="3" fontId="8" fillId="0" borderId="63" xfId="0" applyNumberFormat="1" applyFont="1" applyBorder="1"/>
    <xf numFmtId="3" fontId="8" fillId="0" borderId="11" xfId="0" applyNumberFormat="1" applyFont="1" applyBorder="1"/>
    <xf numFmtId="3" fontId="5" fillId="0" borderId="28" xfId="0" applyNumberFormat="1" applyFont="1" applyBorder="1"/>
    <xf numFmtId="0" fontId="8" fillId="0" borderId="61" xfId="0" applyFont="1" applyBorder="1"/>
    <xf numFmtId="3" fontId="5" fillId="0" borderId="55" xfId="0" applyNumberFormat="1" applyFont="1" applyBorder="1"/>
    <xf numFmtId="49" fontId="16" fillId="0" borderId="63" xfId="0" applyNumberFormat="1" applyFont="1" applyBorder="1"/>
    <xf numFmtId="0" fontId="22" fillId="0" borderId="12" xfId="0" applyFont="1" applyBorder="1"/>
    <xf numFmtId="0" fontId="19" fillId="0" borderId="0" xfId="0" applyFont="1" applyBorder="1"/>
    <xf numFmtId="0" fontId="19" fillId="0" borderId="65" xfId="0" applyFont="1" applyBorder="1"/>
    <xf numFmtId="0" fontId="19" fillId="0" borderId="12" xfId="0" applyFont="1" applyBorder="1"/>
    <xf numFmtId="0" fontId="0" fillId="0" borderId="0" xfId="0" applyAlignment="1">
      <alignment horizontal="right"/>
    </xf>
    <xf numFmtId="0" fontId="13" fillId="0" borderId="8" xfId="0" applyFont="1" applyBorder="1"/>
    <xf numFmtId="49" fontId="9" fillId="0" borderId="48" xfId="0" applyNumberFormat="1" applyFont="1" applyBorder="1" applyAlignment="1">
      <alignment horizontal="center"/>
    </xf>
    <xf numFmtId="49" fontId="9" fillId="0" borderId="59" xfId="0" applyNumberFormat="1" applyFont="1" applyBorder="1" applyAlignment="1">
      <alignment horizontal="center"/>
    </xf>
    <xf numFmtId="49" fontId="9" fillId="0" borderId="80" xfId="0" applyNumberFormat="1" applyFont="1" applyBorder="1" applyAlignment="1">
      <alignment horizontal="center"/>
    </xf>
    <xf numFmtId="0" fontId="13" fillId="0" borderId="61" xfId="0" applyFont="1" applyBorder="1"/>
    <xf numFmtId="0" fontId="10" fillId="0" borderId="63" xfId="0" applyFont="1" applyBorder="1"/>
    <xf numFmtId="0" fontId="13" fillId="0" borderId="55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20" fillId="0" borderId="60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49" fontId="20" fillId="0" borderId="27" xfId="0" applyNumberFormat="1" applyFont="1" applyBorder="1" applyAlignment="1">
      <alignment horizontal="center"/>
    </xf>
    <xf numFmtId="0" fontId="20" fillId="0" borderId="85" xfId="0" applyFont="1" applyBorder="1" applyAlignment="1">
      <alignment horizontal="center"/>
    </xf>
    <xf numFmtId="0" fontId="13" fillId="0" borderId="55" xfId="0" applyFont="1" applyBorder="1"/>
    <xf numFmtId="0" fontId="13" fillId="0" borderId="25" xfId="0" applyFont="1" applyBorder="1"/>
    <xf numFmtId="0" fontId="15" fillId="0" borderId="62" xfId="0" applyFont="1" applyBorder="1" applyAlignment="1">
      <alignment horizontal="left"/>
    </xf>
    <xf numFmtId="0" fontId="4" fillId="0" borderId="37" xfId="0" applyFont="1" applyBorder="1" applyAlignment="1">
      <alignment horizontal="right"/>
    </xf>
    <xf numFmtId="0" fontId="15" fillId="0" borderId="37" xfId="0" applyFont="1" applyBorder="1" applyAlignment="1">
      <alignment horizontal="left"/>
    </xf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0" fillId="0" borderId="5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0" fillId="0" borderId="67" xfId="0" applyNumberFormat="1" applyBorder="1"/>
    <xf numFmtId="3" fontId="2" fillId="0" borderId="74" xfId="0" applyNumberFormat="1" applyFont="1" applyBorder="1"/>
    <xf numFmtId="0" fontId="9" fillId="0" borderId="60" xfId="0" applyFont="1" applyBorder="1" applyAlignment="1">
      <alignment horizontal="center"/>
    </xf>
    <xf numFmtId="0" fontId="15" fillId="0" borderId="37" xfId="0" applyFont="1" applyBorder="1"/>
    <xf numFmtId="0" fontId="9" fillId="0" borderId="37" xfId="0" applyFont="1" applyBorder="1"/>
    <xf numFmtId="49" fontId="15" fillId="0" borderId="62" xfId="0" applyNumberFormat="1" applyFont="1" applyBorder="1"/>
    <xf numFmtId="0" fontId="8" fillId="0" borderId="49" xfId="0" applyFont="1" applyBorder="1"/>
    <xf numFmtId="0" fontId="8" fillId="0" borderId="28" xfId="0" applyFont="1" applyBorder="1"/>
    <xf numFmtId="0" fontId="23" fillId="0" borderId="2" xfId="0" applyFont="1" applyBorder="1"/>
    <xf numFmtId="0" fontId="6" fillId="0" borderId="3" xfId="0" applyFont="1" applyBorder="1" applyAlignment="1">
      <alignment horizontal="right"/>
    </xf>
    <xf numFmtId="3" fontId="15" fillId="0" borderId="11" xfId="0" applyNumberFormat="1" applyFont="1" applyBorder="1"/>
    <xf numFmtId="3" fontId="0" fillId="0" borderId="34" xfId="0" applyNumberFormat="1" applyFill="1" applyBorder="1"/>
    <xf numFmtId="3" fontId="0" fillId="0" borderId="11" xfId="0" applyNumberFormat="1" applyBorder="1"/>
    <xf numFmtId="3" fontId="16" fillId="0" borderId="5" xfId="0" applyNumberFormat="1" applyFont="1" applyBorder="1"/>
    <xf numFmtId="3" fontId="16" fillId="0" borderId="11" xfId="0" applyNumberFormat="1" applyFont="1" applyBorder="1"/>
    <xf numFmtId="3" fontId="1" fillId="0" borderId="5" xfId="0" applyNumberFormat="1" applyFont="1" applyBorder="1"/>
    <xf numFmtId="3" fontId="1" fillId="0" borderId="11" xfId="0" applyNumberFormat="1" applyFont="1" applyBorder="1"/>
    <xf numFmtId="3" fontId="4" fillId="0" borderId="11" xfId="0" applyNumberFormat="1" applyFont="1" applyBorder="1"/>
    <xf numFmtId="3" fontId="0" fillId="0" borderId="22" xfId="0" applyNumberFormat="1" applyBorder="1"/>
    <xf numFmtId="3" fontId="0" fillId="0" borderId="54" xfId="0" applyNumberFormat="1" applyBorder="1"/>
    <xf numFmtId="3" fontId="12" fillId="0" borderId="78" xfId="0" applyNumberFormat="1" applyFont="1" applyBorder="1"/>
    <xf numFmtId="0" fontId="6" fillId="0" borderId="85" xfId="0" applyFont="1" applyBorder="1"/>
    <xf numFmtId="3" fontId="15" fillId="0" borderId="68" xfId="0" applyNumberFormat="1" applyFont="1" applyBorder="1"/>
    <xf numFmtId="3" fontId="15" fillId="0" borderId="2" xfId="0" applyNumberFormat="1" applyFont="1" applyBorder="1"/>
    <xf numFmtId="3" fontId="0" fillId="0" borderId="2" xfId="0" applyNumberFormat="1" applyBorder="1"/>
    <xf numFmtId="3" fontId="1" fillId="0" borderId="2" xfId="0" applyNumberFormat="1" applyFont="1" applyBorder="1"/>
    <xf numFmtId="3" fontId="4" fillId="0" borderId="2" xfId="0" applyNumberFormat="1" applyFont="1" applyBorder="1"/>
    <xf numFmtId="3" fontId="0" fillId="0" borderId="0" xfId="0" applyNumberFormat="1" applyFill="1" applyBorder="1"/>
    <xf numFmtId="3" fontId="0" fillId="0" borderId="68" xfId="0" applyNumberFormat="1" applyBorder="1"/>
    <xf numFmtId="3" fontId="16" fillId="0" borderId="68" xfId="0" applyNumberFormat="1" applyFont="1" applyBorder="1"/>
    <xf numFmtId="3" fontId="1" fillId="0" borderId="68" xfId="0" applyNumberFormat="1" applyFont="1" applyBorder="1"/>
    <xf numFmtId="3" fontId="4" fillId="0" borderId="68" xfId="0" applyNumberFormat="1" applyFont="1" applyBorder="1"/>
    <xf numFmtId="3" fontId="0" fillId="0" borderId="69" xfId="0" applyNumberFormat="1" applyBorder="1"/>
    <xf numFmtId="3" fontId="12" fillId="0" borderId="88" xfId="0" applyNumberFormat="1" applyFont="1" applyBorder="1"/>
    <xf numFmtId="3" fontId="0" fillId="0" borderId="54" xfId="0" applyNumberFormat="1" applyFill="1" applyBorder="1"/>
    <xf numFmtId="0" fontId="6" fillId="0" borderId="6" xfId="0" applyFont="1" applyBorder="1"/>
    <xf numFmtId="3" fontId="2" fillId="0" borderId="5" xfId="0" applyNumberFormat="1" applyFont="1" applyBorder="1"/>
    <xf numFmtId="0" fontId="5" fillId="0" borderId="7" xfId="0" applyFont="1" applyBorder="1" applyAlignment="1">
      <alignment horizontal="left"/>
    </xf>
    <xf numFmtId="0" fontId="23" fillId="0" borderId="15" xfId="0" applyFont="1" applyBorder="1" applyAlignment="1">
      <alignment horizontal="left"/>
    </xf>
    <xf numFmtId="0" fontId="7" fillId="0" borderId="69" xfId="0" applyFont="1" applyBorder="1" applyAlignment="1">
      <alignment horizontal="center"/>
    </xf>
    <xf numFmtId="0" fontId="17" fillId="0" borderId="15" xfId="0" applyFont="1" applyBorder="1" applyAlignment="1">
      <alignment horizontal="left"/>
    </xf>
    <xf numFmtId="0" fontId="7" fillId="0" borderId="67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3" fontId="23" fillId="0" borderId="77" xfId="0" applyNumberFormat="1" applyFont="1" applyBorder="1" applyAlignment="1">
      <alignment horizontal="right"/>
    </xf>
    <xf numFmtId="3" fontId="23" fillId="0" borderId="77" xfId="0" applyNumberFormat="1" applyFont="1" applyBorder="1"/>
    <xf numFmtId="3" fontId="7" fillId="0" borderId="77" xfId="0" applyNumberFormat="1" applyFont="1" applyBorder="1" applyAlignment="1">
      <alignment horizontal="right"/>
    </xf>
    <xf numFmtId="3" fontId="10" fillId="0" borderId="29" xfId="0" applyNumberFormat="1" applyFont="1" applyBorder="1" applyAlignment="1">
      <alignment horizontal="right"/>
    </xf>
    <xf numFmtId="3" fontId="10" fillId="0" borderId="29" xfId="0" applyNumberFormat="1" applyFont="1" applyBorder="1"/>
    <xf numFmtId="3" fontId="10" fillId="0" borderId="10" xfId="0" applyNumberFormat="1" applyFont="1" applyBorder="1"/>
    <xf numFmtId="3" fontId="10" fillId="0" borderId="22" xfId="0" applyNumberFormat="1" applyFont="1" applyBorder="1" applyAlignment="1">
      <alignment horizontal="right"/>
    </xf>
    <xf numFmtId="3" fontId="10" fillId="0" borderId="22" xfId="0" applyNumberFormat="1" applyFont="1" applyBorder="1"/>
    <xf numFmtId="3" fontId="10" fillId="0" borderId="23" xfId="0" applyNumberFormat="1" applyFont="1" applyBorder="1"/>
    <xf numFmtId="3" fontId="10" fillId="0" borderId="35" xfId="0" applyNumberFormat="1" applyFont="1" applyBorder="1" applyAlignment="1">
      <alignment horizontal="right"/>
    </xf>
    <xf numFmtId="3" fontId="10" fillId="0" borderId="35" xfId="0" applyNumberFormat="1" applyFont="1" applyBorder="1"/>
    <xf numFmtId="3" fontId="10" fillId="0" borderId="36" xfId="0" applyNumberFormat="1" applyFont="1" applyBorder="1"/>
    <xf numFmtId="3" fontId="10" fillId="0" borderId="5" xfId="0" applyNumberFormat="1" applyFont="1" applyBorder="1" applyAlignment="1">
      <alignment horizontal="right"/>
    </xf>
    <xf numFmtId="3" fontId="10" fillId="0" borderId="11" xfId="0" applyNumberFormat="1" applyFont="1" applyBorder="1"/>
    <xf numFmtId="3" fontId="7" fillId="0" borderId="77" xfId="0" applyNumberFormat="1" applyFont="1" applyBorder="1"/>
    <xf numFmtId="3" fontId="7" fillId="0" borderId="46" xfId="0" applyNumberFormat="1" applyFont="1" applyBorder="1"/>
    <xf numFmtId="3" fontId="10" fillId="0" borderId="5" xfId="0" applyNumberFormat="1" applyFont="1" applyBorder="1"/>
    <xf numFmtId="3" fontId="10" fillId="0" borderId="67" xfId="0" applyNumberFormat="1" applyFont="1" applyBorder="1" applyAlignment="1">
      <alignment horizontal="right"/>
    </xf>
    <xf numFmtId="3" fontId="10" fillId="0" borderId="67" xfId="0" applyNumberFormat="1" applyFont="1" applyBorder="1"/>
    <xf numFmtId="3" fontId="10" fillId="0" borderId="54" xfId="0" applyNumberFormat="1" applyFont="1" applyBorder="1"/>
    <xf numFmtId="3" fontId="7" fillId="0" borderId="84" xfId="0" applyNumberFormat="1" applyFont="1" applyBorder="1" applyAlignment="1">
      <alignment horizontal="right"/>
    </xf>
    <xf numFmtId="3" fontId="8" fillId="0" borderId="77" xfId="0" applyNumberFormat="1" applyFont="1" applyBorder="1" applyAlignment="1">
      <alignment horizontal="right"/>
    </xf>
    <xf numFmtId="3" fontId="5" fillId="0" borderId="80" xfId="0" applyNumberFormat="1" applyFont="1" applyBorder="1"/>
    <xf numFmtId="3" fontId="5" fillId="0" borderId="79" xfId="0" applyNumberFormat="1" applyFont="1" applyBorder="1"/>
    <xf numFmtId="3" fontId="5" fillId="0" borderId="71" xfId="0" applyNumberFormat="1" applyFont="1" applyBorder="1"/>
    <xf numFmtId="3" fontId="5" fillId="0" borderId="29" xfId="0" applyNumberFormat="1" applyFont="1" applyBorder="1" applyAlignment="1">
      <alignment horizontal="right"/>
    </xf>
    <xf numFmtId="3" fontId="5" fillId="0" borderId="29" xfId="0" applyNumberFormat="1" applyFont="1" applyBorder="1"/>
    <xf numFmtId="3" fontId="5" fillId="0" borderId="10" xfId="0" applyNumberFormat="1" applyFont="1" applyBorder="1"/>
    <xf numFmtId="3" fontId="5" fillId="0" borderId="22" xfId="0" applyNumberFormat="1" applyFont="1" applyBorder="1" applyAlignment="1">
      <alignment horizontal="right"/>
    </xf>
    <xf numFmtId="3" fontId="5" fillId="0" borderId="22" xfId="0" applyNumberFormat="1" applyFont="1" applyBorder="1"/>
    <xf numFmtId="3" fontId="5" fillId="0" borderId="35" xfId="0" applyNumberFormat="1" applyFont="1" applyBorder="1" applyAlignment="1">
      <alignment horizontal="right"/>
    </xf>
    <xf numFmtId="3" fontId="5" fillId="0" borderId="35" xfId="0" applyNumberFormat="1" applyFont="1" applyBorder="1"/>
    <xf numFmtId="3" fontId="5" fillId="0" borderId="36" xfId="0" applyNumberFormat="1" applyFont="1" applyBorder="1"/>
    <xf numFmtId="3" fontId="17" fillId="0" borderId="5" xfId="0" applyNumberFormat="1" applyFont="1" applyBorder="1" applyAlignment="1">
      <alignment horizontal="right"/>
    </xf>
    <xf numFmtId="3" fontId="17" fillId="0" borderId="5" xfId="0" applyNumberFormat="1" applyFont="1" applyBorder="1"/>
    <xf numFmtId="3" fontId="5" fillId="0" borderId="5" xfId="0" applyNumberFormat="1" applyFont="1" applyBorder="1" applyAlignment="1">
      <alignment horizontal="right"/>
    </xf>
    <xf numFmtId="3" fontId="8" fillId="0" borderId="77" xfId="0" applyNumberFormat="1" applyFont="1" applyBorder="1"/>
    <xf numFmtId="3" fontId="5" fillId="0" borderId="5" xfId="0" applyNumberFormat="1" applyFont="1" applyBorder="1"/>
    <xf numFmtId="3" fontId="5" fillId="0" borderId="67" xfId="0" applyNumberFormat="1" applyFont="1" applyBorder="1" applyAlignment="1">
      <alignment horizontal="right"/>
    </xf>
    <xf numFmtId="3" fontId="5" fillId="0" borderId="67" xfId="0" applyNumberFormat="1" applyFont="1" applyBorder="1"/>
    <xf numFmtId="3" fontId="8" fillId="0" borderId="84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8" fillId="0" borderId="37" xfId="0" applyFont="1" applyBorder="1" applyAlignment="1">
      <alignment horizontal="center"/>
    </xf>
    <xf numFmtId="0" fontId="2" fillId="0" borderId="21" xfId="0" applyFont="1" applyBorder="1"/>
    <xf numFmtId="0" fontId="2" fillId="0" borderId="50" xfId="0" applyFont="1" applyBorder="1"/>
    <xf numFmtId="0" fontId="0" fillId="0" borderId="62" xfId="0" applyBorder="1"/>
    <xf numFmtId="0" fontId="13" fillId="0" borderId="48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3" fontId="7" fillId="0" borderId="21" xfId="0" applyNumberFormat="1" applyFont="1" applyBorder="1"/>
    <xf numFmtId="3" fontId="5" fillId="0" borderId="47" xfId="0" applyNumberFormat="1" applyFont="1" applyBorder="1"/>
    <xf numFmtId="3" fontId="7" fillId="0" borderId="13" xfId="0" applyNumberFormat="1" applyFont="1" applyBorder="1"/>
    <xf numFmtId="3" fontId="10" fillId="0" borderId="13" xfId="0" applyNumberFormat="1" applyFont="1" applyBorder="1"/>
    <xf numFmtId="3" fontId="25" fillId="0" borderId="13" xfId="0" applyNumberFormat="1" applyFont="1" applyBorder="1"/>
    <xf numFmtId="3" fontId="25" fillId="0" borderId="20" xfId="0" applyNumberFormat="1" applyFont="1" applyBorder="1"/>
    <xf numFmtId="3" fontId="8" fillId="0" borderId="13" xfId="0" applyNumberFormat="1" applyFont="1" applyBorder="1"/>
    <xf numFmtId="3" fontId="8" fillId="0" borderId="20" xfId="0" applyNumberFormat="1" applyFont="1" applyBorder="1"/>
    <xf numFmtId="3" fontId="5" fillId="0" borderId="20" xfId="0" applyNumberFormat="1" applyFont="1" applyBorder="1"/>
    <xf numFmtId="3" fontId="8" fillId="0" borderId="18" xfId="0" applyNumberFormat="1" applyFont="1" applyBorder="1"/>
    <xf numFmtId="49" fontId="17" fillId="0" borderId="37" xfId="0" applyNumberFormat="1" applyFont="1" applyBorder="1" applyAlignment="1">
      <alignment horizontal="left"/>
    </xf>
    <xf numFmtId="0" fontId="17" fillId="0" borderId="6" xfId="0" applyFont="1" applyBorder="1" applyAlignment="1"/>
    <xf numFmtId="0" fontId="17" fillId="0" borderId="51" xfId="0" applyFont="1" applyBorder="1" applyAlignment="1"/>
    <xf numFmtId="0" fontId="0" fillId="0" borderId="20" xfId="0" applyBorder="1" applyAlignment="1"/>
    <xf numFmtId="3" fontId="8" fillId="0" borderId="20" xfId="0" applyNumberFormat="1" applyFont="1" applyBorder="1" applyAlignment="1"/>
    <xf numFmtId="0" fontId="26" fillId="0" borderId="2" xfId="0" applyFont="1" applyBorder="1"/>
    <xf numFmtId="0" fontId="10" fillId="0" borderId="12" xfId="0" applyFont="1" applyBorder="1"/>
    <xf numFmtId="0" fontId="10" fillId="0" borderId="61" xfId="0" applyFont="1" applyBorder="1"/>
    <xf numFmtId="0" fontId="10" fillId="0" borderId="0" xfId="0" applyFont="1" applyBorder="1"/>
    <xf numFmtId="3" fontId="5" fillId="0" borderId="68" xfId="0" applyNumberFormat="1" applyFont="1" applyBorder="1"/>
    <xf numFmtId="3" fontId="8" fillId="0" borderId="5" xfId="0" applyNumberFormat="1" applyFont="1" applyBorder="1"/>
    <xf numFmtId="3" fontId="8" fillId="0" borderId="68" xfId="0" applyNumberFormat="1" applyFont="1" applyBorder="1"/>
    <xf numFmtId="3" fontId="8" fillId="3" borderId="18" xfId="0" applyNumberFormat="1" applyFont="1" applyFill="1" applyBorder="1"/>
    <xf numFmtId="0" fontId="9" fillId="0" borderId="16" xfId="0" applyFont="1" applyBorder="1"/>
    <xf numFmtId="3" fontId="5" fillId="0" borderId="62" xfId="0" applyNumberFormat="1" applyFont="1" applyBorder="1"/>
    <xf numFmtId="3" fontId="5" fillId="0" borderId="1" xfId="0" applyNumberFormat="1" applyFont="1" applyBorder="1"/>
    <xf numFmtId="3" fontId="5" fillId="0" borderId="70" xfId="0" applyNumberFormat="1" applyFont="1" applyBorder="1"/>
    <xf numFmtId="3" fontId="8" fillId="0" borderId="8" xfId="0" applyNumberFormat="1" applyFont="1" applyBorder="1"/>
    <xf numFmtId="3" fontId="8" fillId="0" borderId="43" xfId="0" applyNumberFormat="1" applyFont="1" applyBorder="1"/>
    <xf numFmtId="3" fontId="5" fillId="0" borderId="69" xfId="0" applyNumberFormat="1" applyFont="1" applyBorder="1"/>
    <xf numFmtId="0" fontId="5" fillId="0" borderId="44" xfId="0" applyFont="1" applyBorder="1"/>
    <xf numFmtId="0" fontId="5" fillId="0" borderId="4" xfId="0" applyFont="1" applyBorder="1"/>
    <xf numFmtId="0" fontId="8" fillId="0" borderId="6" xfId="0" applyFont="1" applyBorder="1"/>
    <xf numFmtId="3" fontId="26" fillId="0" borderId="35" xfId="0" applyNumberFormat="1" applyFont="1" applyBorder="1"/>
    <xf numFmtId="3" fontId="0" fillId="0" borderId="0" xfId="0" applyNumberForma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3" fontId="0" fillId="0" borderId="0" xfId="0" applyNumberFormat="1"/>
    <xf numFmtId="3" fontId="6" fillId="0" borderId="0" xfId="0" applyNumberFormat="1" applyFont="1" applyBorder="1"/>
    <xf numFmtId="3" fontId="0" fillId="0" borderId="0" xfId="0" applyNumberFormat="1" applyFont="1" applyBorder="1"/>
    <xf numFmtId="3" fontId="4" fillId="0" borderId="0" xfId="0" applyNumberFormat="1" applyFont="1"/>
    <xf numFmtId="3" fontId="0" fillId="0" borderId="3" xfId="0" applyNumberForma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3" fontId="0" fillId="0" borderId="3" xfId="0" applyNumberFormat="1" applyFill="1" applyBorder="1" applyAlignment="1">
      <alignment horizontal="right"/>
    </xf>
    <xf numFmtId="0" fontId="0" fillId="0" borderId="24" xfId="0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89" xfId="0" applyNumberFormat="1" applyFont="1" applyBorder="1" applyAlignment="1">
      <alignment horizontal="right"/>
    </xf>
    <xf numFmtId="0" fontId="27" fillId="0" borderId="0" xfId="0" applyFont="1"/>
    <xf numFmtId="0" fontId="10" fillId="0" borderId="63" xfId="0" applyFont="1" applyBorder="1" applyAlignment="1">
      <alignment horizontal="left"/>
    </xf>
    <xf numFmtId="0" fontId="8" fillId="0" borderId="68" xfId="0" applyFont="1" applyBorder="1"/>
    <xf numFmtId="3" fontId="6" fillId="0" borderId="2" xfId="0" applyNumberFormat="1" applyFont="1" applyBorder="1" applyAlignment="1">
      <alignment horizontal="right"/>
    </xf>
    <xf numFmtId="0" fontId="28" fillId="0" borderId="63" xfId="0" applyFont="1" applyBorder="1"/>
    <xf numFmtId="3" fontId="0" fillId="0" borderId="38" xfId="0" applyNumberFormat="1" applyBorder="1" applyAlignment="1">
      <alignment horizontal="right"/>
    </xf>
    <xf numFmtId="3" fontId="0" fillId="0" borderId="62" xfId="0" applyNumberFormat="1" applyFill="1" applyBorder="1" applyAlignment="1">
      <alignment horizontal="right"/>
    </xf>
    <xf numFmtId="3" fontId="0" fillId="0" borderId="37" xfId="0" applyNumberFormat="1" applyFont="1" applyBorder="1"/>
    <xf numFmtId="3" fontId="5" fillId="0" borderId="12" xfId="0" applyNumberFormat="1" applyFont="1" applyBorder="1" applyAlignment="1">
      <alignment horizontal="right"/>
    </xf>
    <xf numFmtId="3" fontId="5" fillId="0" borderId="62" xfId="0" applyNumberFormat="1" applyFont="1" applyBorder="1" applyAlignment="1">
      <alignment horizontal="right"/>
    </xf>
    <xf numFmtId="3" fontId="5" fillId="0" borderId="37" xfId="0" applyNumberFormat="1" applyFont="1" applyFill="1" applyBorder="1"/>
    <xf numFmtId="0" fontId="5" fillId="0" borderId="0" xfId="0" applyFont="1" applyAlignment="1"/>
    <xf numFmtId="0" fontId="8" fillId="0" borderId="27" xfId="0" applyFont="1" applyBorder="1"/>
    <xf numFmtId="0" fontId="0" fillId="0" borderId="68" xfId="0" applyFont="1" applyBorder="1"/>
    <xf numFmtId="0" fontId="0" fillId="0" borderId="11" xfId="0" applyFont="1" applyBorder="1"/>
    <xf numFmtId="0" fontId="8" fillId="0" borderId="11" xfId="0" applyFont="1" applyBorder="1"/>
    <xf numFmtId="0" fontId="0" fillId="0" borderId="87" xfId="0" applyFont="1" applyBorder="1"/>
    <xf numFmtId="0" fontId="0" fillId="0" borderId="33" xfId="0" applyFont="1" applyBorder="1"/>
    <xf numFmtId="0" fontId="4" fillId="0" borderId="18" xfId="0" applyFont="1" applyBorder="1"/>
    <xf numFmtId="3" fontId="0" fillId="0" borderId="29" xfId="0" applyNumberFormat="1" applyBorder="1"/>
    <xf numFmtId="3" fontId="0" fillId="0" borderId="32" xfId="0" applyNumberFormat="1" applyFont="1" applyBorder="1"/>
    <xf numFmtId="3" fontId="4" fillId="0" borderId="41" xfId="0" applyNumberFormat="1" applyFont="1" applyBorder="1"/>
    <xf numFmtId="0" fontId="0" fillId="0" borderId="61" xfId="0" applyFont="1" applyFill="1" applyBorder="1"/>
    <xf numFmtId="0" fontId="4" fillId="0" borderId="64" xfId="0" applyFont="1" applyBorder="1" applyAlignment="1"/>
    <xf numFmtId="0" fontId="4" fillId="0" borderId="63" xfId="0" applyFont="1" applyFill="1" applyBorder="1"/>
    <xf numFmtId="0" fontId="24" fillId="0" borderId="0" xfId="0" applyFont="1" applyAlignment="1"/>
    <xf numFmtId="0" fontId="23" fillId="0" borderId="7" xfId="0" applyFont="1" applyBorder="1" applyAlignment="1">
      <alignment horizontal="left"/>
    </xf>
    <xf numFmtId="0" fontId="15" fillId="0" borderId="9" xfId="0" applyFont="1" applyBorder="1"/>
    <xf numFmtId="3" fontId="7" fillId="0" borderId="29" xfId="0" applyNumberFormat="1" applyFont="1" applyBorder="1" applyAlignment="1">
      <alignment horizontal="right"/>
    </xf>
    <xf numFmtId="3" fontId="7" fillId="0" borderId="29" xfId="0" applyNumberFormat="1" applyFont="1" applyBorder="1"/>
    <xf numFmtId="3" fontId="23" fillId="0" borderId="10" xfId="0" applyNumberFormat="1" applyFont="1" applyBorder="1" applyAlignment="1">
      <alignment horizontal="right"/>
    </xf>
    <xf numFmtId="0" fontId="18" fillId="0" borderId="30" xfId="0" applyFont="1" applyBorder="1" applyAlignment="1">
      <alignment horizontal="left"/>
    </xf>
    <xf numFmtId="0" fontId="18" fillId="0" borderId="89" xfId="0" applyFont="1" applyBorder="1"/>
    <xf numFmtId="3" fontId="10" fillId="0" borderId="32" xfId="0" applyNumberFormat="1" applyFont="1" applyBorder="1" applyAlignment="1">
      <alignment horizontal="right"/>
    </xf>
    <xf numFmtId="3" fontId="10" fillId="0" borderId="32" xfId="0" applyNumberFormat="1" applyFont="1" applyBorder="1"/>
    <xf numFmtId="3" fontId="10" fillId="0" borderId="33" xfId="0" applyNumberFormat="1" applyFont="1" applyBorder="1"/>
    <xf numFmtId="3" fontId="7" fillId="0" borderId="90" xfId="0" applyNumberFormat="1" applyFont="1" applyBorder="1" applyAlignment="1">
      <alignment horizontal="right"/>
    </xf>
    <xf numFmtId="3" fontId="8" fillId="0" borderId="46" xfId="0" applyNumberFormat="1" applyFont="1" applyBorder="1" applyAlignment="1">
      <alignment horizontal="right"/>
    </xf>
    <xf numFmtId="3" fontId="8" fillId="0" borderId="90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49" fontId="16" fillId="0" borderId="37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29" fillId="0" borderId="0" xfId="0" applyFont="1"/>
    <xf numFmtId="0" fontId="4" fillId="0" borderId="48" xfId="0" applyFont="1" applyBorder="1"/>
    <xf numFmtId="0" fontId="30" fillId="0" borderId="59" xfId="0" applyFont="1" applyBorder="1"/>
    <xf numFmtId="0" fontId="30" fillId="0" borderId="80" xfId="0" applyFont="1" applyBorder="1"/>
    <xf numFmtId="0" fontId="9" fillId="0" borderId="49" xfId="0" applyFont="1" applyBorder="1"/>
    <xf numFmtId="14" fontId="9" fillId="0" borderId="27" xfId="0" applyNumberFormat="1" applyFont="1" applyBorder="1"/>
    <xf numFmtId="14" fontId="9" fillId="0" borderId="85" xfId="0" applyNumberFormat="1" applyFont="1" applyBorder="1"/>
    <xf numFmtId="14" fontId="9" fillId="0" borderId="28" xfId="0" applyNumberFormat="1" applyFont="1" applyBorder="1"/>
    <xf numFmtId="0" fontId="2" fillId="0" borderId="7" xfId="0" applyFont="1" applyBorder="1" applyAlignment="1">
      <alignment horizontal="right"/>
    </xf>
    <xf numFmtId="0" fontId="9" fillId="0" borderId="29" xfId="0" applyFont="1" applyBorder="1" applyAlignment="1">
      <alignment horizontal="center"/>
    </xf>
    <xf numFmtId="14" fontId="9" fillId="0" borderId="29" xfId="0" applyNumberFormat="1" applyFont="1" applyBorder="1"/>
    <xf numFmtId="14" fontId="9" fillId="0" borderId="86" xfId="0" applyNumberFormat="1" applyFont="1" applyBorder="1"/>
    <xf numFmtId="14" fontId="9" fillId="0" borderId="10" xfId="0" applyNumberFormat="1" applyFont="1" applyBorder="1"/>
    <xf numFmtId="0" fontId="17" fillId="0" borderId="53" xfId="0" applyFont="1" applyBorder="1"/>
    <xf numFmtId="3" fontId="2" fillId="0" borderId="35" xfId="0" applyNumberFormat="1" applyFont="1" applyBorder="1"/>
    <xf numFmtId="3" fontId="0" fillId="0" borderId="3" xfId="0" applyNumberFormat="1" applyFont="1" applyBorder="1"/>
    <xf numFmtId="0" fontId="0" fillId="0" borderId="37" xfId="0" applyBorder="1" applyAlignment="1">
      <alignment horizontal="left"/>
    </xf>
    <xf numFmtId="0" fontId="0" fillId="0" borderId="37" xfId="0" applyFont="1" applyBorder="1" applyAlignment="1">
      <alignment horizontal="right"/>
    </xf>
    <xf numFmtId="0" fontId="0" fillId="0" borderId="3" xfId="0" applyFont="1" applyBorder="1"/>
    <xf numFmtId="0" fontId="4" fillId="0" borderId="53" xfId="0" applyFont="1" applyBorder="1" applyAlignment="1">
      <alignment horizontal="right"/>
    </xf>
    <xf numFmtId="0" fontId="31" fillId="0" borderId="2" xfId="0" applyFont="1" applyBorder="1"/>
    <xf numFmtId="9" fontId="31" fillId="0" borderId="2" xfId="0" applyNumberFormat="1" applyFont="1" applyBorder="1"/>
    <xf numFmtId="0" fontId="0" fillId="0" borderId="5" xfId="0" applyBorder="1"/>
    <xf numFmtId="0" fontId="1" fillId="0" borderId="5" xfId="0" applyFont="1" applyBorder="1"/>
    <xf numFmtId="0" fontId="1" fillId="0" borderId="11" xfId="0" applyFont="1" applyBorder="1"/>
    <xf numFmtId="0" fontId="0" fillId="0" borderId="40" xfId="0" applyBorder="1" applyAlignment="1">
      <alignment horizontal="left"/>
    </xf>
    <xf numFmtId="0" fontId="2" fillId="0" borderId="26" xfId="0" applyFont="1" applyBorder="1"/>
    <xf numFmtId="3" fontId="12" fillId="0" borderId="27" xfId="0" applyNumberFormat="1" applyFont="1" applyBorder="1"/>
    <xf numFmtId="0" fontId="2" fillId="0" borderId="27" xfId="0" applyFont="1" applyBorder="1"/>
    <xf numFmtId="0" fontId="2" fillId="0" borderId="28" xfId="0" applyFont="1" applyBorder="1"/>
    <xf numFmtId="0" fontId="0" fillId="0" borderId="67" xfId="0" applyBorder="1"/>
    <xf numFmtId="0" fontId="0" fillId="0" borderId="54" xfId="0" applyBorder="1"/>
    <xf numFmtId="0" fontId="12" fillId="0" borderId="74" xfId="0" applyFont="1" applyBorder="1"/>
    <xf numFmtId="0" fontId="12" fillId="0" borderId="78" xfId="0" applyFont="1" applyBorder="1"/>
    <xf numFmtId="49" fontId="4" fillId="0" borderId="13" xfId="0" applyNumberFormat="1" applyFont="1" applyBorder="1"/>
    <xf numFmtId="49" fontId="4" fillId="0" borderId="13" xfId="0" applyNumberFormat="1" applyFont="1" applyBorder="1" applyAlignment="1">
      <alignment horizontal="left"/>
    </xf>
    <xf numFmtId="49" fontId="8" fillId="0" borderId="13" xfId="0" applyNumberFormat="1" applyFont="1" applyBorder="1"/>
    <xf numFmtId="3" fontId="8" fillId="2" borderId="37" xfId="0" applyNumberFormat="1" applyFont="1" applyFill="1" applyBorder="1"/>
    <xf numFmtId="3" fontId="8" fillId="0" borderId="53" xfId="0" applyNumberFormat="1" applyFont="1" applyBorder="1"/>
    <xf numFmtId="3" fontId="8" fillId="0" borderId="54" xfId="0" applyNumberFormat="1" applyFont="1" applyBorder="1"/>
    <xf numFmtId="3" fontId="8" fillId="0" borderId="38" xfId="0" applyNumberFormat="1" applyFont="1" applyBorder="1"/>
    <xf numFmtId="3" fontId="8" fillId="0" borderId="23" xfId="0" applyNumberFormat="1" applyFont="1" applyBorder="1"/>
    <xf numFmtId="3" fontId="8" fillId="0" borderId="19" xfId="0" applyNumberFormat="1" applyFont="1" applyBorder="1"/>
    <xf numFmtId="3" fontId="8" fillId="0" borderId="14" xfId="0" applyNumberFormat="1" applyFont="1" applyBorder="1"/>
    <xf numFmtId="3" fontId="8" fillId="0" borderId="47" xfId="0" applyNumberFormat="1" applyFont="1" applyBorder="1"/>
    <xf numFmtId="0" fontId="4" fillId="0" borderId="35" xfId="0" applyFont="1" applyBorder="1"/>
    <xf numFmtId="49" fontId="4" fillId="0" borderId="37" xfId="0" applyNumberFormat="1" applyFont="1" applyBorder="1" applyAlignment="1">
      <alignment horizontal="right"/>
    </xf>
    <xf numFmtId="0" fontId="16" fillId="0" borderId="3" xfId="0" applyFont="1" applyBorder="1"/>
    <xf numFmtId="0" fontId="8" fillId="0" borderId="15" xfId="0" applyFont="1" applyBorder="1" applyAlignment="1">
      <alignment horizontal="left"/>
    </xf>
    <xf numFmtId="49" fontId="8" fillId="0" borderId="15" xfId="0" applyNumberFormat="1" applyFont="1" applyBorder="1" applyAlignment="1">
      <alignment horizontal="left"/>
    </xf>
    <xf numFmtId="0" fontId="4" fillId="0" borderId="81" xfId="0" applyFont="1" applyBorder="1"/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16" xfId="0" applyFont="1" applyBorder="1"/>
    <xf numFmtId="0" fontId="7" fillId="0" borderId="41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5" fillId="0" borderId="40" xfId="0" applyFont="1" applyBorder="1"/>
    <xf numFmtId="0" fontId="5" fillId="0" borderId="33" xfId="0" applyFont="1" applyBorder="1"/>
    <xf numFmtId="0" fontId="7" fillId="0" borderId="7" xfId="0" applyFont="1" applyBorder="1"/>
    <xf numFmtId="0" fontId="5" fillId="0" borderId="43" xfId="0" applyFont="1" applyBorder="1"/>
    <xf numFmtId="0" fontId="5" fillId="0" borderId="62" xfId="0" applyFont="1" applyBorder="1"/>
    <xf numFmtId="0" fontId="5" fillId="0" borderId="36" xfId="0" applyFont="1" applyBorder="1"/>
    <xf numFmtId="0" fontId="7" fillId="0" borderId="44" xfId="0" applyFont="1" applyBorder="1"/>
    <xf numFmtId="0" fontId="5" fillId="0" borderId="50" xfId="0" applyFont="1" applyBorder="1"/>
    <xf numFmtId="0" fontId="5" fillId="0" borderId="37" xfId="0" applyFont="1" applyBorder="1"/>
    <xf numFmtId="0" fontId="5" fillId="0" borderId="11" xfId="0" applyFont="1" applyBorder="1"/>
    <xf numFmtId="0" fontId="8" fillId="0" borderId="37" xfId="0" applyFont="1" applyBorder="1"/>
    <xf numFmtId="0" fontId="8" fillId="0" borderId="38" xfId="0" applyFont="1" applyBorder="1"/>
    <xf numFmtId="0" fontId="8" fillId="0" borderId="23" xfId="0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8" fillId="0" borderId="6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7" fillId="0" borderId="72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16" fillId="0" borderId="63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72" xfId="0" applyFont="1" applyBorder="1" applyAlignment="1">
      <alignment horizontal="center"/>
    </xf>
    <xf numFmtId="0" fontId="13" fillId="0" borderId="71" xfId="0" applyFont="1" applyBorder="1" applyAlignment="1">
      <alignment horizontal="center"/>
    </xf>
    <xf numFmtId="0" fontId="2" fillId="0" borderId="72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/>
    </xf>
    <xf numFmtId="0" fontId="7" fillId="0" borderId="57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66" xfId="0" applyFont="1" applyBorder="1" applyAlignment="1">
      <alignment horizontal="left"/>
    </xf>
    <xf numFmtId="0" fontId="2" fillId="0" borderId="80" xfId="0" applyFont="1" applyBorder="1" applyAlignment="1">
      <alignment horizontal="center"/>
    </xf>
    <xf numFmtId="0" fontId="2" fillId="0" borderId="79" xfId="0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8" fillId="0" borderId="81" xfId="0" applyFont="1" applyBorder="1" applyAlignment="1">
      <alignment horizontal="left"/>
    </xf>
    <xf numFmtId="0" fontId="2" fillId="0" borderId="71" xfId="0" applyFont="1" applyBorder="1" applyAlignment="1">
      <alignment horizontal="center"/>
    </xf>
    <xf numFmtId="0" fontId="10" fillId="0" borderId="7" xfId="0" applyFont="1" applyBorder="1" applyAlignment="1">
      <alignment horizontal="left"/>
    </xf>
    <xf numFmtId="0" fontId="10" fillId="0" borderId="9" xfId="0" applyFont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"/>
  <sheetViews>
    <sheetView workbookViewId="0"/>
  </sheetViews>
  <sheetFormatPr defaultRowHeight="12.75" x14ac:dyDescent="0.2"/>
  <cols>
    <col min="2" max="2" width="8.28515625" customWidth="1"/>
    <col min="3" max="3" width="15" customWidth="1"/>
    <col min="4" max="6" width="11" customWidth="1"/>
    <col min="7" max="7" width="11.42578125" customWidth="1"/>
  </cols>
  <sheetData>
    <row r="1" spans="1:8" x14ac:dyDescent="0.2">
      <c r="A1" s="509" t="s">
        <v>290</v>
      </c>
    </row>
    <row r="3" spans="1:8" x14ac:dyDescent="0.2">
      <c r="A3" s="509" t="s">
        <v>227</v>
      </c>
      <c r="B3" s="509"/>
      <c r="C3" s="509"/>
      <c r="D3" s="509"/>
      <c r="E3" s="509"/>
      <c r="F3" s="509"/>
      <c r="G3" s="509"/>
      <c r="H3" s="509"/>
    </row>
    <row r="4" spans="1:8" x14ac:dyDescent="0.2">
      <c r="A4" s="203"/>
      <c r="B4" s="203"/>
      <c r="C4" s="203"/>
      <c r="D4" s="203"/>
      <c r="E4" s="203"/>
      <c r="F4" s="203"/>
      <c r="G4" s="203"/>
    </row>
    <row r="5" spans="1:8" x14ac:dyDescent="0.2">
      <c r="A5" s="5"/>
      <c r="B5" s="5"/>
      <c r="C5" s="5" t="s">
        <v>17</v>
      </c>
      <c r="D5" s="5"/>
      <c r="E5" s="5"/>
    </row>
    <row r="6" spans="1:8" x14ac:dyDescent="0.2">
      <c r="G6" s="8"/>
    </row>
    <row r="7" spans="1:8" x14ac:dyDescent="0.2">
      <c r="A7" s="620" t="s">
        <v>10</v>
      </c>
      <c r="B7" s="620"/>
      <c r="C7" s="620"/>
      <c r="D7" s="620"/>
      <c r="E7" s="620"/>
      <c r="F7" s="620"/>
      <c r="G7" s="8"/>
    </row>
    <row r="8" spans="1:8" x14ac:dyDescent="0.2">
      <c r="A8" s="8"/>
      <c r="B8" s="620" t="s">
        <v>49</v>
      </c>
      <c r="C8" s="620"/>
      <c r="D8" s="620"/>
      <c r="E8" s="620"/>
      <c r="F8" s="8"/>
      <c r="G8" s="7"/>
    </row>
    <row r="9" spans="1:8" x14ac:dyDescent="0.2">
      <c r="A9" s="7"/>
      <c r="B9" s="7"/>
      <c r="C9" s="272">
        <v>2018</v>
      </c>
      <c r="D9" s="7"/>
      <c r="E9" s="7"/>
      <c r="F9" s="7"/>
      <c r="G9" s="7"/>
    </row>
    <row r="10" spans="1:8" ht="13.5" thickBot="1" x14ac:dyDescent="0.25">
      <c r="A10" s="2"/>
      <c r="B10" s="2"/>
      <c r="C10" s="2"/>
      <c r="D10" s="2"/>
      <c r="E10" s="2"/>
      <c r="F10" s="2"/>
      <c r="G10" s="184" t="s">
        <v>168</v>
      </c>
    </row>
    <row r="11" spans="1:8" ht="13.5" thickBot="1" x14ac:dyDescent="0.25">
      <c r="A11" s="20"/>
      <c r="B11" s="21" t="s">
        <v>12</v>
      </c>
      <c r="C11" s="22"/>
      <c r="D11" s="23" t="s">
        <v>13</v>
      </c>
      <c r="E11" s="23" t="s">
        <v>14</v>
      </c>
      <c r="F11" s="23" t="s">
        <v>15</v>
      </c>
      <c r="G11" s="22" t="s">
        <v>11</v>
      </c>
    </row>
    <row r="12" spans="1:8" ht="14.25" customHeight="1" thickBot="1" x14ac:dyDescent="0.25">
      <c r="A12" s="614" t="s">
        <v>68</v>
      </c>
      <c r="B12" s="615"/>
      <c r="C12" s="616"/>
      <c r="D12" s="614">
        <v>2018</v>
      </c>
      <c r="E12" s="615"/>
      <c r="F12" s="615"/>
      <c r="G12" s="616"/>
    </row>
    <row r="13" spans="1:8" s="5" customFormat="1" ht="15" customHeight="1" x14ac:dyDescent="0.2">
      <c r="A13" s="62"/>
      <c r="B13" s="223" t="s">
        <v>0</v>
      </c>
      <c r="C13" s="223"/>
      <c r="D13" s="31"/>
      <c r="E13" s="32"/>
      <c r="F13" s="212"/>
      <c r="G13" s="213"/>
    </row>
    <row r="14" spans="1:8" s="5" customFormat="1" x14ac:dyDescent="0.2">
      <c r="A14" s="224" t="s">
        <v>2</v>
      </c>
      <c r="B14" s="98"/>
      <c r="C14" s="56"/>
      <c r="D14" s="444" t="s">
        <v>19</v>
      </c>
      <c r="E14" s="14" t="s">
        <v>228</v>
      </c>
      <c r="F14" s="14"/>
      <c r="G14" s="13"/>
    </row>
    <row r="15" spans="1:8" x14ac:dyDescent="0.2">
      <c r="A15" s="75" t="s">
        <v>75</v>
      </c>
      <c r="B15" s="3"/>
      <c r="C15" s="3"/>
      <c r="D15" s="226">
        <v>5744100</v>
      </c>
      <c r="E15" s="226">
        <v>6416270</v>
      </c>
      <c r="F15" s="491"/>
      <c r="G15" s="13"/>
    </row>
    <row r="16" spans="1:8" x14ac:dyDescent="0.2">
      <c r="A16" s="75" t="s">
        <v>70</v>
      </c>
      <c r="B16" s="3"/>
      <c r="C16" s="3"/>
      <c r="D16" s="226">
        <v>8250000</v>
      </c>
      <c r="E16" s="226">
        <v>9420000</v>
      </c>
      <c r="F16" s="491"/>
      <c r="G16" s="13"/>
    </row>
    <row r="17" spans="1:7" x14ac:dyDescent="0.2">
      <c r="A17" s="75" t="s">
        <v>76</v>
      </c>
      <c r="B17" s="3"/>
      <c r="C17" s="3"/>
      <c r="D17" s="226">
        <v>23354264</v>
      </c>
      <c r="E17" s="226">
        <v>27195233</v>
      </c>
      <c r="F17" s="491"/>
      <c r="G17" s="13"/>
    </row>
    <row r="18" spans="1:7" x14ac:dyDescent="0.2">
      <c r="A18" s="75" t="s">
        <v>176</v>
      </c>
      <c r="B18" s="3"/>
      <c r="C18" s="3"/>
      <c r="D18" s="226">
        <v>15600000</v>
      </c>
      <c r="E18" s="226">
        <v>20066810</v>
      </c>
      <c r="F18" s="491"/>
      <c r="G18" s="13"/>
    </row>
    <row r="19" spans="1:7" x14ac:dyDescent="0.2">
      <c r="A19" s="75" t="s">
        <v>77</v>
      </c>
      <c r="B19" s="210"/>
      <c r="C19" s="211"/>
      <c r="D19" s="226">
        <v>10008163</v>
      </c>
      <c r="E19" s="226">
        <v>10008163</v>
      </c>
      <c r="F19" s="491"/>
      <c r="G19" s="13"/>
    </row>
    <row r="20" spans="1:7" x14ac:dyDescent="0.2">
      <c r="A20" s="75" t="s">
        <v>78</v>
      </c>
      <c r="B20" s="3"/>
      <c r="C20" s="3"/>
      <c r="D20" s="226">
        <v>0</v>
      </c>
      <c r="E20" s="226">
        <v>4376510</v>
      </c>
      <c r="F20" s="491"/>
      <c r="G20" s="13"/>
    </row>
    <row r="21" spans="1:7" ht="13.5" customHeight="1" x14ac:dyDescent="0.2">
      <c r="A21" s="224" t="s">
        <v>1</v>
      </c>
      <c r="B21" s="4"/>
      <c r="C21" s="4"/>
      <c r="D21" s="227">
        <f>SUM(D15:D20)</f>
        <v>62956527</v>
      </c>
      <c r="E21" s="227">
        <f>SUM(E15:E20)</f>
        <v>77482986</v>
      </c>
      <c r="F21" s="492"/>
      <c r="G21" s="214"/>
    </row>
    <row r="22" spans="1:7" x14ac:dyDescent="0.2">
      <c r="A22" s="75"/>
      <c r="B22" s="3"/>
      <c r="C22" s="3"/>
      <c r="D22" s="97"/>
      <c r="E22" s="97"/>
      <c r="F22" s="493"/>
      <c r="G22" s="13"/>
    </row>
    <row r="23" spans="1:7" x14ac:dyDescent="0.2">
      <c r="A23" s="224" t="s">
        <v>3</v>
      </c>
      <c r="B23" s="3"/>
      <c r="C23" s="3"/>
      <c r="D23" s="97"/>
      <c r="E23" s="97"/>
      <c r="F23" s="493"/>
      <c r="G23" s="13"/>
    </row>
    <row r="24" spans="1:7" x14ac:dyDescent="0.2">
      <c r="A24" s="75" t="s">
        <v>73</v>
      </c>
      <c r="B24" s="3"/>
      <c r="C24" s="3"/>
      <c r="D24" s="226">
        <v>23092957</v>
      </c>
      <c r="E24" s="226">
        <v>26604868</v>
      </c>
      <c r="F24" s="491"/>
      <c r="G24" s="13"/>
    </row>
    <row r="25" spans="1:7" x14ac:dyDescent="0.2">
      <c r="A25" s="75" t="s">
        <v>84</v>
      </c>
      <c r="B25" s="3"/>
      <c r="C25" s="3"/>
      <c r="D25" s="226">
        <v>3665322</v>
      </c>
      <c r="E25" s="226">
        <v>4045850</v>
      </c>
      <c r="F25" s="491"/>
      <c r="G25" s="13"/>
    </row>
    <row r="26" spans="1:7" x14ac:dyDescent="0.2">
      <c r="A26" s="75" t="s">
        <v>79</v>
      </c>
      <c r="B26" s="3"/>
      <c r="C26" s="3"/>
      <c r="D26" s="503">
        <v>24039967</v>
      </c>
      <c r="E26" s="503">
        <v>31423935</v>
      </c>
      <c r="F26" s="491"/>
      <c r="G26" s="13"/>
    </row>
    <row r="27" spans="1:7" x14ac:dyDescent="0.2">
      <c r="A27" s="75" t="s">
        <v>51</v>
      </c>
      <c r="B27" s="3"/>
      <c r="C27" s="3"/>
      <c r="D27" s="505">
        <v>2200861</v>
      </c>
      <c r="E27" s="505">
        <v>2416861</v>
      </c>
      <c r="F27" s="491"/>
      <c r="G27" s="13"/>
    </row>
    <row r="28" spans="1:7" x14ac:dyDescent="0.2">
      <c r="A28" s="188" t="s">
        <v>52</v>
      </c>
      <c r="B28" s="15"/>
      <c r="C28" s="15"/>
      <c r="D28" s="505">
        <v>7620137</v>
      </c>
      <c r="E28" s="505">
        <v>9485684</v>
      </c>
      <c r="F28" s="491"/>
      <c r="G28" s="13"/>
    </row>
    <row r="29" spans="1:7" x14ac:dyDescent="0.2">
      <c r="A29" s="75" t="s">
        <v>74</v>
      </c>
      <c r="B29" s="3"/>
      <c r="C29" s="3"/>
      <c r="D29" s="504">
        <v>1403113</v>
      </c>
      <c r="E29" s="504"/>
      <c r="F29" s="494"/>
      <c r="G29" s="13"/>
    </row>
    <row r="30" spans="1:7" x14ac:dyDescent="0.2">
      <c r="A30" s="617" t="s">
        <v>80</v>
      </c>
      <c r="B30" s="618"/>
      <c r="C30" s="619"/>
      <c r="D30" s="226">
        <v>934170</v>
      </c>
      <c r="E30" s="226">
        <v>5310680</v>
      </c>
      <c r="F30" s="491"/>
      <c r="G30" s="13"/>
    </row>
    <row r="31" spans="1:7" ht="13.5" customHeight="1" x14ac:dyDescent="0.2">
      <c r="A31" s="224" t="s">
        <v>6</v>
      </c>
      <c r="B31" s="4"/>
      <c r="C31" s="4"/>
      <c r="D31" s="227">
        <f>SUM(D24:D30)</f>
        <v>62956527</v>
      </c>
      <c r="E31" s="227">
        <f>SUM(E24:E30)</f>
        <v>79287878</v>
      </c>
      <c r="F31" s="492"/>
      <c r="G31" s="214"/>
    </row>
    <row r="32" spans="1:7" x14ac:dyDescent="0.2">
      <c r="A32" s="221"/>
      <c r="B32" s="24"/>
      <c r="C32" s="24"/>
      <c r="D32" s="114"/>
      <c r="E32" s="222"/>
      <c r="F32" s="114"/>
      <c r="G32" s="215"/>
    </row>
    <row r="33" spans="1:7" x14ac:dyDescent="0.2">
      <c r="A33" s="320"/>
      <c r="B33" s="218" t="s">
        <v>7</v>
      </c>
      <c r="C33" s="218"/>
      <c r="D33" s="228"/>
      <c r="E33" s="219"/>
      <c r="F33" s="228"/>
      <c r="G33" s="220"/>
    </row>
    <row r="34" spans="1:7" x14ac:dyDescent="0.2">
      <c r="A34" s="224"/>
      <c r="B34" s="9"/>
      <c r="C34" s="9"/>
      <c r="D34" s="229"/>
      <c r="E34" s="10"/>
      <c r="F34" s="229"/>
      <c r="G34" s="214"/>
    </row>
    <row r="35" spans="1:7" x14ac:dyDescent="0.2">
      <c r="A35" s="224" t="s">
        <v>2</v>
      </c>
      <c r="B35" s="3"/>
      <c r="C35" s="3"/>
      <c r="D35" s="444" t="s">
        <v>19</v>
      </c>
      <c r="E35" s="14" t="s">
        <v>228</v>
      </c>
      <c r="F35" s="493"/>
      <c r="G35" s="13"/>
    </row>
    <row r="36" spans="1:7" x14ac:dyDescent="0.2">
      <c r="A36" s="75" t="s">
        <v>77</v>
      </c>
      <c r="B36" s="3"/>
      <c r="C36" s="3"/>
      <c r="D36" s="226">
        <v>3920000</v>
      </c>
      <c r="E36" s="226">
        <v>3920000</v>
      </c>
      <c r="F36" s="491"/>
      <c r="G36" s="13"/>
    </row>
    <row r="37" spans="1:7" x14ac:dyDescent="0.2">
      <c r="A37" s="75" t="s">
        <v>71</v>
      </c>
      <c r="B37" s="3"/>
      <c r="C37" s="3"/>
      <c r="D37" s="226">
        <v>0</v>
      </c>
      <c r="E37" s="226">
        <v>974772</v>
      </c>
      <c r="F37" s="491"/>
      <c r="G37" s="13"/>
    </row>
    <row r="38" spans="1:7" x14ac:dyDescent="0.2">
      <c r="A38" s="75" t="s">
        <v>72</v>
      </c>
      <c r="B38" s="3"/>
      <c r="C38" s="3"/>
      <c r="D38" s="226">
        <v>0</v>
      </c>
      <c r="E38" s="226">
        <v>200000</v>
      </c>
      <c r="F38" s="491"/>
      <c r="G38" s="13"/>
    </row>
    <row r="39" spans="1:7" ht="13.5" customHeight="1" x14ac:dyDescent="0.2">
      <c r="A39" s="224" t="s">
        <v>1</v>
      </c>
      <c r="B39" s="4"/>
      <c r="C39" s="4"/>
      <c r="D39" s="227">
        <f>SUM(D36:D38)</f>
        <v>3920000</v>
      </c>
      <c r="E39" s="227">
        <f>SUM(E36:E38)</f>
        <v>5094772</v>
      </c>
      <c r="F39" s="492"/>
      <c r="G39" s="214"/>
    </row>
    <row r="40" spans="1:7" x14ac:dyDescent="0.2">
      <c r="A40" s="75"/>
      <c r="B40" s="3"/>
      <c r="C40" s="3"/>
      <c r="D40" s="97"/>
      <c r="E40" s="97"/>
      <c r="F40" s="493"/>
      <c r="G40" s="13"/>
    </row>
    <row r="41" spans="1:7" x14ac:dyDescent="0.2">
      <c r="A41" s="224" t="s">
        <v>3</v>
      </c>
      <c r="B41" s="3"/>
      <c r="C41" s="3"/>
      <c r="D41" s="97"/>
      <c r="E41" s="97"/>
      <c r="F41" s="493"/>
      <c r="G41" s="13"/>
    </row>
    <row r="42" spans="1:7" x14ac:dyDescent="0.2">
      <c r="A42" s="75" t="s">
        <v>81</v>
      </c>
      <c r="B42" s="3"/>
      <c r="C42" s="3"/>
      <c r="D42" s="226">
        <v>0</v>
      </c>
      <c r="E42" s="226">
        <v>984000</v>
      </c>
      <c r="F42" s="491"/>
      <c r="G42" s="13"/>
    </row>
    <row r="43" spans="1:7" x14ac:dyDescent="0.2">
      <c r="A43" s="75" t="s">
        <v>82</v>
      </c>
      <c r="B43" s="3"/>
      <c r="C43" s="3"/>
      <c r="D43" s="226">
        <v>3920000</v>
      </c>
      <c r="E43" s="226">
        <v>2305880</v>
      </c>
      <c r="F43" s="491"/>
      <c r="G43" s="13"/>
    </row>
    <row r="44" spans="1:7" x14ac:dyDescent="0.2">
      <c r="A44" s="75" t="s">
        <v>83</v>
      </c>
      <c r="B44" s="3"/>
      <c r="C44" s="3"/>
      <c r="D44" s="226">
        <v>0</v>
      </c>
      <c r="E44" s="226"/>
      <c r="F44" s="491"/>
      <c r="G44" s="13"/>
    </row>
    <row r="45" spans="1:7" ht="13.5" customHeight="1" x14ac:dyDescent="0.2">
      <c r="A45" s="224" t="s">
        <v>6</v>
      </c>
      <c r="B45" s="4"/>
      <c r="C45" s="4"/>
      <c r="D45" s="227">
        <f>SUM(D42:D44)</f>
        <v>3920000</v>
      </c>
      <c r="E45" s="227">
        <f>SUM(E42:E44)</f>
        <v>3289880</v>
      </c>
      <c r="F45" s="492"/>
      <c r="G45" s="214"/>
    </row>
    <row r="46" spans="1:7" ht="13.5" thickBot="1" x14ac:dyDescent="0.25">
      <c r="A46" s="221"/>
      <c r="B46" s="24"/>
      <c r="C46" s="24"/>
      <c r="D46" s="115"/>
      <c r="E46" s="115"/>
      <c r="F46" s="495"/>
      <c r="G46" s="215"/>
    </row>
    <row r="47" spans="1:7" ht="13.5" customHeight="1" x14ac:dyDescent="0.2">
      <c r="A47" s="26" t="s">
        <v>8</v>
      </c>
      <c r="B47" s="27"/>
      <c r="C47" s="27"/>
      <c r="D47" s="230">
        <f>D21+D39</f>
        <v>66876527</v>
      </c>
      <c r="E47" s="230">
        <f>E21+E39</f>
        <v>82577758</v>
      </c>
      <c r="F47" s="496"/>
      <c r="G47" s="216"/>
    </row>
    <row r="48" spans="1:7" ht="14.25" customHeight="1" thickBot="1" x14ac:dyDescent="0.25">
      <c r="A48" s="28" t="s">
        <v>9</v>
      </c>
      <c r="B48" s="29"/>
      <c r="C48" s="29"/>
      <c r="D48" s="231">
        <f>D31+D45</f>
        <v>66876527</v>
      </c>
      <c r="E48" s="231">
        <f>E31+E45</f>
        <v>82577758</v>
      </c>
      <c r="F48" s="497"/>
      <c r="G48" s="217"/>
    </row>
    <row r="49" spans="1:7" x14ac:dyDescent="0.2">
      <c r="A49" s="2"/>
      <c r="B49" s="2"/>
      <c r="C49" s="2"/>
      <c r="D49" s="484"/>
      <c r="E49" s="6"/>
      <c r="F49" s="6"/>
      <c r="G49" s="6"/>
    </row>
    <row r="50" spans="1:7" x14ac:dyDescent="0.2">
      <c r="A50" s="203"/>
      <c r="B50" s="2"/>
      <c r="C50" s="2"/>
      <c r="D50" s="2"/>
      <c r="E50" s="2"/>
      <c r="F50" s="2"/>
      <c r="G50" s="2"/>
    </row>
  </sheetData>
  <mergeCells count="5">
    <mergeCell ref="D12:G12"/>
    <mergeCell ref="A12:C12"/>
    <mergeCell ref="A30:C30"/>
    <mergeCell ref="A7:F7"/>
    <mergeCell ref="B8:E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7"/>
  <sheetViews>
    <sheetView workbookViewId="0">
      <selection activeCell="C1" sqref="C1"/>
    </sheetView>
  </sheetViews>
  <sheetFormatPr defaultRowHeight="12.75" x14ac:dyDescent="0.2"/>
  <cols>
    <col min="1" max="1" width="7.140625" customWidth="1"/>
    <col min="3" max="3" width="15.28515625" customWidth="1"/>
    <col min="4" max="4" width="8.7109375" customWidth="1"/>
    <col min="5" max="5" width="9" customWidth="1"/>
    <col min="6" max="6" width="8.85546875" customWidth="1"/>
    <col min="7" max="13" width="9.7109375" customWidth="1"/>
    <col min="14" max="15" width="10.140625" bestFit="1" customWidth="1"/>
  </cols>
  <sheetData>
    <row r="1" spans="1:15" x14ac:dyDescent="0.2">
      <c r="B1" s="203"/>
      <c r="C1" s="509" t="s">
        <v>291</v>
      </c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</row>
    <row r="2" spans="1:15" x14ac:dyDescent="0.2"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</row>
    <row r="3" spans="1:15" x14ac:dyDescent="0.2">
      <c r="B3" s="203"/>
      <c r="C3" s="509" t="s">
        <v>229</v>
      </c>
      <c r="D3" s="509"/>
      <c r="E3" s="509"/>
      <c r="F3" s="509"/>
      <c r="G3" s="509"/>
      <c r="H3" s="509"/>
      <c r="I3" s="509"/>
      <c r="J3" s="509"/>
      <c r="K3" s="203"/>
      <c r="L3" s="203"/>
      <c r="M3" s="203"/>
      <c r="N3" s="203"/>
      <c r="O3" s="203"/>
    </row>
    <row r="4" spans="1:15" x14ac:dyDescent="0.2">
      <c r="A4" s="5"/>
      <c r="B4" s="593"/>
      <c r="C4" s="59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</row>
    <row r="5" spans="1:15" x14ac:dyDescent="0.2">
      <c r="A5" s="5"/>
      <c r="B5" s="593"/>
      <c r="C5" s="594"/>
      <c r="D5" s="626" t="s">
        <v>17</v>
      </c>
      <c r="E5" s="626"/>
      <c r="F5" s="626"/>
      <c r="G5" s="626"/>
      <c r="H5" s="626"/>
      <c r="I5" s="626"/>
      <c r="J5" s="203"/>
      <c r="K5" s="203"/>
      <c r="L5" s="203"/>
      <c r="M5" s="203"/>
      <c r="N5" s="203"/>
      <c r="O5" s="203"/>
    </row>
    <row r="6" spans="1:15" x14ac:dyDescent="0.2">
      <c r="A6" s="5"/>
      <c r="B6" s="593"/>
      <c r="C6" s="594"/>
      <c r="D6" s="595"/>
      <c r="E6" s="595"/>
      <c r="F6" s="595"/>
      <c r="G6" s="595"/>
      <c r="H6" s="595"/>
      <c r="I6" s="595"/>
      <c r="J6" s="203"/>
      <c r="K6" s="203"/>
      <c r="L6" s="203"/>
      <c r="M6" s="203"/>
      <c r="N6" s="203"/>
      <c r="O6" s="203"/>
    </row>
    <row r="7" spans="1:15" x14ac:dyDescent="0.2">
      <c r="A7" s="5"/>
      <c r="B7" s="593"/>
      <c r="C7" s="593"/>
      <c r="D7" s="625" t="s">
        <v>50</v>
      </c>
      <c r="E7" s="625"/>
      <c r="F7" s="625"/>
      <c r="G7" s="625"/>
      <c r="H7" s="625"/>
      <c r="I7" s="625"/>
      <c r="J7" s="593"/>
      <c r="K7" s="593"/>
      <c r="L7" s="593"/>
      <c r="M7" s="593"/>
      <c r="N7" s="203"/>
      <c r="O7" s="203"/>
    </row>
    <row r="8" spans="1:15" x14ac:dyDescent="0.2">
      <c r="A8" s="5"/>
      <c r="B8" s="593"/>
      <c r="C8" s="593"/>
      <c r="D8" s="593"/>
      <c r="E8" s="593"/>
      <c r="F8" s="593">
        <v>2018</v>
      </c>
      <c r="G8" s="593"/>
      <c r="H8" s="593"/>
      <c r="I8" s="593"/>
      <c r="J8" s="593"/>
      <c r="K8" s="593"/>
      <c r="L8" s="593"/>
      <c r="M8" s="203"/>
      <c r="N8" s="203"/>
      <c r="O8" s="203"/>
    </row>
    <row r="9" spans="1:15" ht="13.5" thickBot="1" x14ac:dyDescent="0.25">
      <c r="A9" s="5"/>
      <c r="B9" s="593"/>
      <c r="C9" s="593"/>
      <c r="D9" s="593"/>
      <c r="E9" s="593"/>
      <c r="F9" s="593"/>
      <c r="G9" s="593"/>
      <c r="H9" s="593"/>
      <c r="I9" s="593"/>
      <c r="J9" s="593"/>
      <c r="K9" s="593"/>
      <c r="L9" s="203"/>
      <c r="M9" s="596" t="s">
        <v>168</v>
      </c>
      <c r="N9" s="203"/>
      <c r="O9" s="203"/>
    </row>
    <row r="10" spans="1:15" ht="13.5" thickBot="1" x14ac:dyDescent="0.25">
      <c r="A10" s="33"/>
      <c r="B10" s="597" t="s">
        <v>12</v>
      </c>
      <c r="C10" s="598"/>
      <c r="D10" s="627" t="s">
        <v>13</v>
      </c>
      <c r="E10" s="628"/>
      <c r="F10" s="627" t="s">
        <v>14</v>
      </c>
      <c r="G10" s="628"/>
      <c r="H10" s="627" t="s">
        <v>15</v>
      </c>
      <c r="I10" s="628"/>
      <c r="J10" s="627" t="s">
        <v>11</v>
      </c>
      <c r="K10" s="628"/>
      <c r="L10" s="627" t="s">
        <v>18</v>
      </c>
      <c r="M10" s="628"/>
      <c r="N10" s="623" t="s">
        <v>260</v>
      </c>
      <c r="O10" s="624"/>
    </row>
    <row r="11" spans="1:15" ht="15" customHeight="1" thickBot="1" x14ac:dyDescent="0.25">
      <c r="A11" s="11" t="s">
        <v>22</v>
      </c>
      <c r="B11" s="631" t="s">
        <v>24</v>
      </c>
      <c r="C11" s="632"/>
      <c r="D11" s="627" t="s">
        <v>111</v>
      </c>
      <c r="E11" s="628"/>
      <c r="F11" s="627" t="s">
        <v>110</v>
      </c>
      <c r="G11" s="628"/>
      <c r="H11" s="627" t="s">
        <v>94</v>
      </c>
      <c r="I11" s="628"/>
      <c r="J11" s="627" t="s">
        <v>95</v>
      </c>
      <c r="K11" s="628"/>
      <c r="L11" s="627" t="s">
        <v>186</v>
      </c>
      <c r="M11" s="628"/>
      <c r="N11" s="621" t="s">
        <v>69</v>
      </c>
      <c r="O11" s="622"/>
    </row>
    <row r="12" spans="1:15" ht="15" customHeight="1" thickBot="1" x14ac:dyDescent="0.25">
      <c r="A12" s="311" t="s">
        <v>23</v>
      </c>
      <c r="B12" s="633"/>
      <c r="C12" s="634"/>
      <c r="D12" s="599" t="s">
        <v>19</v>
      </c>
      <c r="E12" s="600" t="s">
        <v>228</v>
      </c>
      <c r="F12" s="599" t="s">
        <v>19</v>
      </c>
      <c r="G12" s="600" t="s">
        <v>228</v>
      </c>
      <c r="H12" s="599" t="s">
        <v>19</v>
      </c>
      <c r="I12" s="600" t="s">
        <v>228</v>
      </c>
      <c r="J12" s="599" t="s">
        <v>19</v>
      </c>
      <c r="K12" s="600" t="s">
        <v>228</v>
      </c>
      <c r="L12" s="599" t="s">
        <v>19</v>
      </c>
      <c r="M12" s="600" t="s">
        <v>228</v>
      </c>
      <c r="N12" s="601" t="s">
        <v>19</v>
      </c>
      <c r="O12" s="602" t="s">
        <v>228</v>
      </c>
    </row>
    <row r="13" spans="1:15" x14ac:dyDescent="0.2">
      <c r="A13" s="11" t="s">
        <v>20</v>
      </c>
      <c r="B13" s="603"/>
      <c r="C13" s="604"/>
      <c r="D13" s="322"/>
      <c r="E13" s="323"/>
      <c r="F13" s="324"/>
      <c r="G13" s="323"/>
      <c r="H13" s="324"/>
      <c r="I13" s="323"/>
      <c r="J13" s="324"/>
      <c r="K13" s="323"/>
      <c r="L13" s="324"/>
      <c r="M13" s="323"/>
      <c r="N13" s="605"/>
      <c r="O13" s="606"/>
    </row>
    <row r="14" spans="1:15" x14ac:dyDescent="0.2">
      <c r="A14" s="320"/>
      <c r="B14" s="607"/>
      <c r="C14" s="608"/>
      <c r="D14" s="321"/>
      <c r="E14" s="318"/>
      <c r="F14" s="317"/>
      <c r="G14" s="318"/>
      <c r="H14" s="317"/>
      <c r="I14" s="318"/>
      <c r="J14" s="317"/>
      <c r="K14" s="318"/>
      <c r="L14" s="317"/>
      <c r="M14" s="318"/>
      <c r="N14" s="609"/>
      <c r="O14" s="610"/>
    </row>
    <row r="15" spans="1:15" x14ac:dyDescent="0.2">
      <c r="A15" s="300" t="s">
        <v>60</v>
      </c>
      <c r="B15" s="278" t="s">
        <v>93</v>
      </c>
      <c r="C15" s="312"/>
      <c r="D15" s="313">
        <v>88000</v>
      </c>
      <c r="E15" s="282">
        <v>108000</v>
      </c>
      <c r="F15" s="232"/>
      <c r="G15" s="282"/>
      <c r="H15" s="232"/>
      <c r="I15" s="282"/>
      <c r="J15" s="232"/>
      <c r="K15" s="282"/>
      <c r="L15" s="232"/>
      <c r="M15" s="282"/>
      <c r="N15" s="260">
        <f>D15++F15+H15+J15+L15</f>
        <v>88000</v>
      </c>
      <c r="O15" s="326">
        <f>E15+G15+I15+K15+M15</f>
        <v>108000</v>
      </c>
    </row>
    <row r="16" spans="1:15" x14ac:dyDescent="0.2">
      <c r="A16" s="300" t="s">
        <v>57</v>
      </c>
      <c r="B16" s="278" t="s">
        <v>92</v>
      </c>
      <c r="C16" s="312"/>
      <c r="D16" s="313">
        <v>20000</v>
      </c>
      <c r="E16" s="282">
        <v>227170</v>
      </c>
      <c r="F16" s="232"/>
      <c r="G16" s="282"/>
      <c r="H16" s="232"/>
      <c r="I16" s="282"/>
      <c r="J16" s="232"/>
      <c r="K16" s="282"/>
      <c r="L16" s="232"/>
      <c r="M16" s="282"/>
      <c r="N16" s="260">
        <f t="shared" ref="N16:N24" si="0">D16+F16+H16+J16+L16</f>
        <v>20000</v>
      </c>
      <c r="O16" s="326">
        <f>E16+G16+I16+K16+M16</f>
        <v>227170</v>
      </c>
    </row>
    <row r="17" spans="1:15" x14ac:dyDescent="0.2">
      <c r="A17" s="300" t="s">
        <v>55</v>
      </c>
      <c r="B17" s="278" t="s">
        <v>109</v>
      </c>
      <c r="C17" s="312"/>
      <c r="D17" s="313"/>
      <c r="E17" s="282"/>
      <c r="F17" s="232"/>
      <c r="G17" s="282"/>
      <c r="H17" s="232">
        <v>23354264</v>
      </c>
      <c r="I17" s="282">
        <v>27195233</v>
      </c>
      <c r="J17" s="232"/>
      <c r="K17" s="282">
        <v>216000</v>
      </c>
      <c r="L17" s="232"/>
      <c r="M17" s="282"/>
      <c r="N17" s="260">
        <f t="shared" si="0"/>
        <v>23354264</v>
      </c>
      <c r="O17" s="326">
        <f>E17+G17+I17+K17+M17</f>
        <v>27411233</v>
      </c>
    </row>
    <row r="18" spans="1:15" x14ac:dyDescent="0.2">
      <c r="A18" s="300" t="s">
        <v>207</v>
      </c>
      <c r="B18" s="502" t="s">
        <v>211</v>
      </c>
      <c r="C18" s="312"/>
      <c r="D18" s="313"/>
      <c r="E18" s="282"/>
      <c r="F18" s="232"/>
      <c r="G18" s="282"/>
      <c r="H18" s="232"/>
      <c r="I18" s="282"/>
      <c r="J18" s="232"/>
      <c r="K18" s="282"/>
      <c r="L18" s="232">
        <v>10008163</v>
      </c>
      <c r="M18" s="282">
        <v>10008163</v>
      </c>
      <c r="N18" s="260">
        <f t="shared" si="0"/>
        <v>10008163</v>
      </c>
      <c r="O18" s="326">
        <f>E18++G18+I18+K18+M18</f>
        <v>10008163</v>
      </c>
    </row>
    <row r="19" spans="1:15" x14ac:dyDescent="0.2">
      <c r="A19" s="300" t="s">
        <v>208</v>
      </c>
      <c r="B19" s="502" t="s">
        <v>261</v>
      </c>
      <c r="C19" s="312"/>
      <c r="D19" s="313"/>
      <c r="E19" s="282"/>
      <c r="F19" s="232"/>
      <c r="G19" s="282"/>
      <c r="H19" s="232"/>
      <c r="I19" s="282"/>
      <c r="J19" s="232"/>
      <c r="K19" s="282">
        <v>588572</v>
      </c>
      <c r="L19" s="232"/>
      <c r="M19" s="282"/>
      <c r="N19" s="260">
        <f t="shared" si="0"/>
        <v>0</v>
      </c>
      <c r="O19" s="326">
        <f t="shared" ref="O19:O24" si="1">E19+G19+I19+K19+M19</f>
        <v>588572</v>
      </c>
    </row>
    <row r="20" spans="1:15" x14ac:dyDescent="0.2">
      <c r="A20" s="300" t="s">
        <v>182</v>
      </c>
      <c r="B20" s="278" t="s">
        <v>185</v>
      </c>
      <c r="C20" s="312"/>
      <c r="D20" s="313">
        <v>2600000</v>
      </c>
      <c r="E20" s="282">
        <v>2935000</v>
      </c>
      <c r="F20" s="232"/>
      <c r="G20" s="282"/>
      <c r="H20" s="232"/>
      <c r="I20" s="282"/>
      <c r="J20" s="232">
        <v>15600000</v>
      </c>
      <c r="K20" s="282">
        <v>18302351</v>
      </c>
      <c r="L20" s="232"/>
      <c r="M20" s="282"/>
      <c r="N20" s="260">
        <f t="shared" si="0"/>
        <v>18200000</v>
      </c>
      <c r="O20" s="326">
        <f t="shared" si="1"/>
        <v>21237351</v>
      </c>
    </row>
    <row r="21" spans="1:15" x14ac:dyDescent="0.2">
      <c r="A21" s="300" t="s">
        <v>62</v>
      </c>
      <c r="B21" s="629" t="s">
        <v>119</v>
      </c>
      <c r="C21" s="630"/>
      <c r="D21" s="313">
        <v>2024100</v>
      </c>
      <c r="E21" s="282">
        <v>2134100</v>
      </c>
      <c r="F21" s="232"/>
      <c r="G21" s="282"/>
      <c r="H21" s="232"/>
      <c r="I21" s="282"/>
      <c r="J21" s="232"/>
      <c r="K21" s="282">
        <v>959887</v>
      </c>
      <c r="L21" s="232"/>
      <c r="M21" s="282"/>
      <c r="N21" s="260">
        <f t="shared" si="0"/>
        <v>2024100</v>
      </c>
      <c r="O21" s="326">
        <f t="shared" si="1"/>
        <v>3093987</v>
      </c>
    </row>
    <row r="22" spans="1:15" x14ac:dyDescent="0.2">
      <c r="A22" s="300" t="s">
        <v>58</v>
      </c>
      <c r="B22" s="591" t="s">
        <v>100</v>
      </c>
      <c r="C22" s="592"/>
      <c r="D22" s="314">
        <v>10000</v>
      </c>
      <c r="E22" s="291">
        <v>10000</v>
      </c>
      <c r="F22" s="290"/>
      <c r="G22" s="291"/>
      <c r="H22" s="232"/>
      <c r="I22" s="315"/>
      <c r="J22" s="290"/>
      <c r="K22" s="291"/>
      <c r="L22" s="290"/>
      <c r="M22" s="291"/>
      <c r="N22" s="260">
        <f t="shared" si="0"/>
        <v>10000</v>
      </c>
      <c r="O22" s="326">
        <f t="shared" si="1"/>
        <v>10000</v>
      </c>
    </row>
    <row r="23" spans="1:15" x14ac:dyDescent="0.2">
      <c r="A23" s="300" t="s">
        <v>66</v>
      </c>
      <c r="B23" s="278" t="s">
        <v>40</v>
      </c>
      <c r="C23" s="312"/>
      <c r="D23" s="314">
        <v>1002000</v>
      </c>
      <c r="E23" s="291">
        <v>1002000</v>
      </c>
      <c r="F23" s="290"/>
      <c r="G23" s="291"/>
      <c r="H23" s="232"/>
      <c r="I23" s="315"/>
      <c r="J23" s="290"/>
      <c r="K23" s="291"/>
      <c r="L23" s="290"/>
      <c r="M23" s="291"/>
      <c r="N23" s="260">
        <f t="shared" si="0"/>
        <v>1002000</v>
      </c>
      <c r="O23" s="326">
        <f t="shared" si="1"/>
        <v>1002000</v>
      </c>
    </row>
    <row r="24" spans="1:15" x14ac:dyDescent="0.2">
      <c r="A24" s="300" t="s">
        <v>96</v>
      </c>
      <c r="B24" s="278" t="s">
        <v>212</v>
      </c>
      <c r="C24" s="312"/>
      <c r="D24" s="325"/>
      <c r="E24" s="326"/>
      <c r="F24" s="232">
        <v>8250000</v>
      </c>
      <c r="G24" s="282">
        <v>9420000</v>
      </c>
      <c r="H24" s="232"/>
      <c r="I24" s="282"/>
      <c r="J24" s="232"/>
      <c r="K24" s="282"/>
      <c r="L24" s="232"/>
      <c r="M24" s="282"/>
      <c r="N24" s="260">
        <f t="shared" si="0"/>
        <v>8250000</v>
      </c>
      <c r="O24" s="326">
        <f t="shared" si="1"/>
        <v>9420000</v>
      </c>
    </row>
    <row r="25" spans="1:15" x14ac:dyDescent="0.2">
      <c r="A25" s="300"/>
      <c r="B25" s="278"/>
      <c r="C25" s="312"/>
      <c r="D25" s="325"/>
      <c r="E25" s="326"/>
      <c r="F25" s="232"/>
      <c r="G25" s="282"/>
      <c r="H25" s="232"/>
      <c r="I25" s="282"/>
      <c r="J25" s="232"/>
      <c r="K25" s="282"/>
      <c r="L25" s="232"/>
      <c r="M25" s="282"/>
      <c r="N25" s="611"/>
      <c r="O25" s="513"/>
    </row>
    <row r="26" spans="1:15" ht="13.5" thickBot="1" x14ac:dyDescent="0.25">
      <c r="A26" s="328"/>
      <c r="B26" s="328"/>
      <c r="C26" s="316"/>
      <c r="D26" s="329"/>
      <c r="E26" s="327"/>
      <c r="F26" s="286"/>
      <c r="G26" s="287"/>
      <c r="H26" s="286"/>
      <c r="I26" s="287"/>
      <c r="J26" s="286"/>
      <c r="K26" s="287"/>
      <c r="L26" s="286"/>
      <c r="M26" s="287"/>
      <c r="N26" s="612"/>
      <c r="O26" s="613"/>
    </row>
    <row r="27" spans="1:15" ht="13.5" thickBot="1" x14ac:dyDescent="0.25">
      <c r="A27" s="307"/>
      <c r="B27" s="307" t="s">
        <v>102</v>
      </c>
      <c r="C27" s="319"/>
      <c r="D27" s="262">
        <f>SUM(D15:D24)</f>
        <v>5744100</v>
      </c>
      <c r="E27" s="294">
        <f t="shared" ref="E27:M27" si="2">SUM(E15:E24)</f>
        <v>6416270</v>
      </c>
      <c r="F27" s="262">
        <f t="shared" si="2"/>
        <v>8250000</v>
      </c>
      <c r="G27" s="294">
        <f t="shared" si="2"/>
        <v>9420000</v>
      </c>
      <c r="H27" s="262">
        <f t="shared" si="2"/>
        <v>23354264</v>
      </c>
      <c r="I27" s="294">
        <f t="shared" si="2"/>
        <v>27195233</v>
      </c>
      <c r="J27" s="262">
        <f t="shared" si="2"/>
        <v>15600000</v>
      </c>
      <c r="K27" s="294">
        <f t="shared" si="2"/>
        <v>20066810</v>
      </c>
      <c r="L27" s="262">
        <f t="shared" si="2"/>
        <v>10008163</v>
      </c>
      <c r="M27" s="294">
        <f t="shared" si="2"/>
        <v>10008163</v>
      </c>
      <c r="N27" s="262">
        <f>SUM(N15:N26)</f>
        <v>62956527</v>
      </c>
      <c r="O27" s="294">
        <f>SUM(O15:O26)</f>
        <v>73106476</v>
      </c>
    </row>
  </sheetData>
  <mergeCells count="16">
    <mergeCell ref="B21:C21"/>
    <mergeCell ref="D11:E11"/>
    <mergeCell ref="F11:G11"/>
    <mergeCell ref="H11:I11"/>
    <mergeCell ref="J11:K11"/>
    <mergeCell ref="B11:C12"/>
    <mergeCell ref="N11:O11"/>
    <mergeCell ref="N10:O10"/>
    <mergeCell ref="D7:I7"/>
    <mergeCell ref="D5:I5"/>
    <mergeCell ref="L11:M11"/>
    <mergeCell ref="D10:E10"/>
    <mergeCell ref="F10:G10"/>
    <mergeCell ref="H10:I10"/>
    <mergeCell ref="J10:K10"/>
    <mergeCell ref="L10:M10"/>
  </mergeCells>
  <phoneticPr fontId="6" type="noConversion"/>
  <pageMargins left="3.937007874015748E-2" right="3.937007874015748E-2" top="0.74803149606299213" bottom="0.74803149606299213" header="0.31496062992125984" footer="0.31496062992125984"/>
  <pageSetup paperSize="9" orientation="landscape" r:id="rId1"/>
  <headerFooter alignWithMargins="0"/>
  <ignoredErrors>
    <ignoredError sqref="A20:A24 A15:A1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0"/>
  <sheetViews>
    <sheetView workbookViewId="0"/>
  </sheetViews>
  <sheetFormatPr defaultRowHeight="12.75" x14ac:dyDescent="0.2"/>
  <cols>
    <col min="1" max="1" width="4.5703125" customWidth="1"/>
    <col min="6" max="6" width="6.140625" customWidth="1"/>
    <col min="7" max="10" width="9.7109375" customWidth="1"/>
  </cols>
  <sheetData>
    <row r="1" spans="1:10" ht="15" customHeight="1" x14ac:dyDescent="0.2">
      <c r="A1" s="509" t="s">
        <v>292</v>
      </c>
      <c r="B1" s="509"/>
      <c r="C1" s="509"/>
      <c r="D1" s="509"/>
      <c r="E1" s="509"/>
      <c r="F1" s="509"/>
      <c r="G1" s="509"/>
      <c r="H1" s="509"/>
      <c r="I1" s="509"/>
      <c r="J1" s="509"/>
    </row>
    <row r="2" spans="1:10" ht="15" customHeight="1" x14ac:dyDescent="0.2">
      <c r="A2" s="509"/>
      <c r="B2" s="509"/>
      <c r="C2" s="509"/>
      <c r="D2" s="509"/>
      <c r="E2" s="509"/>
      <c r="F2" s="509"/>
      <c r="G2" s="509"/>
      <c r="H2" s="509"/>
      <c r="I2" s="509"/>
      <c r="J2" s="509"/>
    </row>
    <row r="3" spans="1:10" ht="15" customHeight="1" x14ac:dyDescent="0.2">
      <c r="A3" s="509" t="s">
        <v>230</v>
      </c>
      <c r="B3" s="509"/>
      <c r="C3" s="509"/>
      <c r="D3" s="509"/>
      <c r="E3" s="509"/>
      <c r="F3" s="509"/>
      <c r="G3" s="509"/>
      <c r="H3" s="509"/>
      <c r="I3" s="509"/>
      <c r="J3" s="509"/>
    </row>
    <row r="4" spans="1:10" ht="15" x14ac:dyDescent="0.25">
      <c r="A4" s="203"/>
      <c r="B4" s="41"/>
      <c r="C4" s="41"/>
      <c r="J4" s="42"/>
    </row>
    <row r="5" spans="1:10" ht="15" x14ac:dyDescent="0.25">
      <c r="A5" s="41"/>
      <c r="B5" s="41"/>
      <c r="C5" s="635" t="s">
        <v>17</v>
      </c>
      <c r="D5" s="635"/>
      <c r="E5" s="635"/>
      <c r="F5" s="635"/>
      <c r="G5" s="635"/>
    </row>
    <row r="6" spans="1:10" ht="15" x14ac:dyDescent="0.25">
      <c r="A6" s="41"/>
      <c r="G6" s="41"/>
    </row>
    <row r="7" spans="1:10" ht="15" x14ac:dyDescent="0.25">
      <c r="B7" s="41"/>
      <c r="C7" s="635" t="s">
        <v>167</v>
      </c>
      <c r="D7" s="635"/>
      <c r="E7" s="635"/>
      <c r="F7" s="635"/>
      <c r="G7" s="635"/>
    </row>
    <row r="8" spans="1:10" x14ac:dyDescent="0.2">
      <c r="D8" s="42"/>
      <c r="E8" s="443">
        <v>2018</v>
      </c>
    </row>
    <row r="9" spans="1:10" ht="13.5" thickBot="1" x14ac:dyDescent="0.25">
      <c r="J9" s="335" t="s">
        <v>168</v>
      </c>
    </row>
    <row r="10" spans="1:10" ht="15.75" customHeight="1" x14ac:dyDescent="0.2">
      <c r="A10" s="166"/>
      <c r="B10" s="44"/>
      <c r="C10" s="166"/>
      <c r="D10" s="44"/>
      <c r="E10" s="44"/>
      <c r="F10" s="44"/>
      <c r="G10" s="448"/>
      <c r="H10" s="165"/>
      <c r="I10" s="170"/>
      <c r="J10" s="164"/>
    </row>
    <row r="11" spans="1:10" ht="15" customHeight="1" thickBot="1" x14ac:dyDescent="0.25">
      <c r="A11" s="125" t="s">
        <v>22</v>
      </c>
      <c r="B11" s="47" t="s">
        <v>23</v>
      </c>
      <c r="C11" s="125"/>
      <c r="D11" s="47" t="s">
        <v>24</v>
      </c>
      <c r="E11" s="47"/>
      <c r="F11" s="25"/>
      <c r="G11" s="361" t="s">
        <v>19</v>
      </c>
      <c r="H11" s="510" t="s">
        <v>228</v>
      </c>
      <c r="I11" s="249"/>
      <c r="J11" s="163"/>
    </row>
    <row r="12" spans="1:10" ht="14.25" customHeight="1" x14ac:dyDescent="0.2">
      <c r="A12" s="11" t="s">
        <v>25</v>
      </c>
      <c r="B12" s="12"/>
      <c r="C12" s="11" t="s">
        <v>26</v>
      </c>
      <c r="D12" s="12"/>
      <c r="E12" s="12"/>
      <c r="F12" s="12"/>
      <c r="G12" s="162"/>
      <c r="H12" s="161"/>
      <c r="I12" s="250"/>
      <c r="J12" s="160"/>
    </row>
    <row r="13" spans="1:10" x14ac:dyDescent="0.2">
      <c r="A13" s="75"/>
      <c r="B13" s="238" t="s">
        <v>60</v>
      </c>
      <c r="C13" s="71" t="s">
        <v>194</v>
      </c>
      <c r="D13" s="72"/>
      <c r="E13" s="72"/>
      <c r="F13" s="3"/>
      <c r="G13" s="233">
        <f>G14+G15</f>
        <v>88000</v>
      </c>
      <c r="H13" s="233">
        <f>H14+H15+H16</f>
        <v>108000</v>
      </c>
      <c r="I13" s="98"/>
      <c r="J13" s="58"/>
    </row>
    <row r="14" spans="1:10" x14ac:dyDescent="0.2">
      <c r="A14" s="75"/>
      <c r="B14" s="238"/>
      <c r="C14" s="75" t="s">
        <v>97</v>
      </c>
      <c r="D14" s="3"/>
      <c r="E14" s="3"/>
      <c r="F14" s="3"/>
      <c r="G14" s="234">
        <v>2000</v>
      </c>
      <c r="H14" s="234">
        <v>2000</v>
      </c>
      <c r="I14" s="98"/>
      <c r="J14" s="58"/>
    </row>
    <row r="15" spans="1:10" x14ac:dyDescent="0.2">
      <c r="A15" s="75"/>
      <c r="B15" s="238"/>
      <c r="C15" s="75" t="s">
        <v>178</v>
      </c>
      <c r="D15" s="3"/>
      <c r="E15" s="3"/>
      <c r="F15" s="3"/>
      <c r="G15" s="234">
        <v>86000</v>
      </c>
      <c r="H15" s="234">
        <v>86000</v>
      </c>
      <c r="I15" s="98"/>
      <c r="J15" s="58"/>
    </row>
    <row r="16" spans="1:10" x14ac:dyDescent="0.2">
      <c r="A16" s="75"/>
      <c r="B16" s="238"/>
      <c r="C16" s="75" t="s">
        <v>231</v>
      </c>
      <c r="D16" s="3"/>
      <c r="E16" s="3"/>
      <c r="F16" s="3"/>
      <c r="G16" s="234"/>
      <c r="H16" s="234">
        <v>20000</v>
      </c>
      <c r="I16" s="98"/>
      <c r="J16" s="58"/>
    </row>
    <row r="17" spans="1:10" x14ac:dyDescent="0.2">
      <c r="A17" s="75"/>
      <c r="B17" s="238"/>
      <c r="C17" s="78"/>
      <c r="D17" s="3"/>
      <c r="E17" s="3"/>
      <c r="F17" s="3"/>
      <c r="G17" s="234"/>
      <c r="H17" s="234"/>
      <c r="I17" s="98"/>
      <c r="J17" s="58"/>
    </row>
    <row r="18" spans="1:10" x14ac:dyDescent="0.2">
      <c r="A18" s="75"/>
      <c r="B18" s="238" t="s">
        <v>57</v>
      </c>
      <c r="C18" s="71" t="s">
        <v>41</v>
      </c>
      <c r="D18" s="72"/>
      <c r="E18" s="3"/>
      <c r="F18" s="3"/>
      <c r="G18" s="233">
        <f>G19+G20</f>
        <v>20000</v>
      </c>
      <c r="H18" s="233">
        <f>H19+H20</f>
        <v>227170</v>
      </c>
      <c r="I18" s="98"/>
      <c r="J18" s="58"/>
    </row>
    <row r="19" spans="1:10" x14ac:dyDescent="0.2">
      <c r="A19" s="75"/>
      <c r="B19" s="238"/>
      <c r="C19" s="75" t="s">
        <v>187</v>
      </c>
      <c r="D19" s="3"/>
      <c r="E19" s="3"/>
      <c r="F19" s="3"/>
      <c r="G19" s="234">
        <v>20000</v>
      </c>
      <c r="H19" s="234">
        <v>20000</v>
      </c>
      <c r="I19" s="98"/>
      <c r="J19" s="58"/>
    </row>
    <row r="20" spans="1:10" x14ac:dyDescent="0.2">
      <c r="A20" s="75"/>
      <c r="B20" s="238"/>
      <c r="C20" s="75" t="s">
        <v>231</v>
      </c>
      <c r="D20" s="3"/>
      <c r="E20" s="3"/>
      <c r="F20" s="3"/>
      <c r="G20" s="234"/>
      <c r="H20" s="234">
        <v>207170</v>
      </c>
      <c r="I20" s="98"/>
      <c r="J20" s="58"/>
    </row>
    <row r="21" spans="1:10" x14ac:dyDescent="0.2">
      <c r="A21" s="75"/>
      <c r="B21" s="238"/>
      <c r="C21" s="75"/>
      <c r="D21" s="3"/>
      <c r="E21" s="3"/>
      <c r="F21" s="3"/>
      <c r="G21" s="234"/>
      <c r="H21" s="234"/>
      <c r="I21" s="98"/>
      <c r="J21" s="58"/>
    </row>
    <row r="22" spans="1:10" x14ac:dyDescent="0.2">
      <c r="A22" s="75"/>
      <c r="B22" s="238" t="s">
        <v>182</v>
      </c>
      <c r="C22" s="82" t="s">
        <v>184</v>
      </c>
      <c r="D22" s="3"/>
      <c r="E22" s="3"/>
      <c r="F22" s="3"/>
      <c r="G22" s="240">
        <v>2600000</v>
      </c>
      <c r="H22" s="240">
        <v>2935000</v>
      </c>
      <c r="I22" s="98"/>
      <c r="J22" s="58"/>
    </row>
    <row r="23" spans="1:10" x14ac:dyDescent="0.2">
      <c r="A23" s="75"/>
      <c r="B23" s="238"/>
      <c r="C23" s="75" t="s">
        <v>188</v>
      </c>
      <c r="D23" s="3"/>
      <c r="E23" s="3"/>
      <c r="F23" s="3"/>
      <c r="G23" s="234">
        <v>2600000</v>
      </c>
      <c r="H23" s="234">
        <v>2935000</v>
      </c>
      <c r="I23" s="98"/>
      <c r="J23" s="58"/>
    </row>
    <row r="24" spans="1:10" x14ac:dyDescent="0.2">
      <c r="A24" s="75"/>
      <c r="B24" s="238"/>
      <c r="C24" s="75"/>
      <c r="D24" s="3"/>
      <c r="E24" s="3"/>
      <c r="F24" s="3"/>
      <c r="G24" s="234"/>
      <c r="H24" s="234"/>
      <c r="I24" s="98"/>
      <c r="J24" s="58"/>
    </row>
    <row r="25" spans="1:10" x14ac:dyDescent="0.2">
      <c r="A25" s="75"/>
      <c r="B25" s="238" t="s">
        <v>62</v>
      </c>
      <c r="C25" s="82" t="s">
        <v>98</v>
      </c>
      <c r="D25" s="3"/>
      <c r="E25" s="3"/>
      <c r="F25" s="3"/>
      <c r="G25" s="240">
        <f>SUM(G26:G29)</f>
        <v>2024100</v>
      </c>
      <c r="H25" s="240">
        <f>SUM(H26:H29)</f>
        <v>2134100</v>
      </c>
      <c r="I25" s="98"/>
      <c r="J25" s="58"/>
    </row>
    <row r="26" spans="1:10" x14ac:dyDescent="0.2">
      <c r="A26" s="75"/>
      <c r="B26" s="238"/>
      <c r="C26" s="75" t="s">
        <v>99</v>
      </c>
      <c r="D26" s="3"/>
      <c r="E26" s="3"/>
      <c r="F26" s="3"/>
      <c r="G26" s="234">
        <v>724100</v>
      </c>
      <c r="H26" s="234">
        <v>724100</v>
      </c>
      <c r="I26" s="98"/>
      <c r="J26" s="58"/>
    </row>
    <row r="27" spans="1:10" x14ac:dyDescent="0.2">
      <c r="A27" s="75"/>
      <c r="B27" s="238"/>
      <c r="C27" s="75" t="s">
        <v>178</v>
      </c>
      <c r="D27" s="3"/>
      <c r="E27" s="3"/>
      <c r="F27" s="3"/>
      <c r="G27" s="234">
        <v>900000</v>
      </c>
      <c r="H27" s="234">
        <v>900000</v>
      </c>
      <c r="I27" s="98"/>
      <c r="J27" s="58"/>
    </row>
    <row r="28" spans="1:10" x14ac:dyDescent="0.2">
      <c r="A28" s="75"/>
      <c r="B28" s="238"/>
      <c r="C28" s="75" t="s">
        <v>178</v>
      </c>
      <c r="D28" s="3"/>
      <c r="E28" s="3"/>
      <c r="F28" s="3"/>
      <c r="G28" s="234">
        <v>400000</v>
      </c>
      <c r="H28" s="234">
        <v>400000</v>
      </c>
      <c r="I28" s="98"/>
      <c r="J28" s="58"/>
    </row>
    <row r="29" spans="1:10" x14ac:dyDescent="0.2">
      <c r="A29" s="75"/>
      <c r="B29" s="238"/>
      <c r="C29" s="75" t="s">
        <v>231</v>
      </c>
      <c r="D29" s="3"/>
      <c r="E29" s="3"/>
      <c r="F29" s="3"/>
      <c r="G29" s="234"/>
      <c r="H29" s="234">
        <v>110000</v>
      </c>
      <c r="I29" s="98"/>
      <c r="J29" s="58"/>
    </row>
    <row r="30" spans="1:10" x14ac:dyDescent="0.2">
      <c r="A30" s="75"/>
      <c r="B30" s="238"/>
      <c r="C30" s="82"/>
      <c r="D30" s="3"/>
      <c r="E30" s="3"/>
      <c r="F30" s="3"/>
      <c r="G30" s="234"/>
      <c r="H30" s="234"/>
      <c r="I30" s="98"/>
      <c r="J30" s="58"/>
    </row>
    <row r="31" spans="1:10" x14ac:dyDescent="0.2">
      <c r="A31" s="75"/>
      <c r="B31" s="238" t="s">
        <v>58</v>
      </c>
      <c r="C31" s="82" t="s">
        <v>100</v>
      </c>
      <c r="D31" s="3"/>
      <c r="E31" s="3"/>
      <c r="F31" s="3"/>
      <c r="G31" s="240">
        <v>10000</v>
      </c>
      <c r="H31" s="240">
        <v>10000</v>
      </c>
      <c r="I31" s="98"/>
      <c r="J31" s="58"/>
    </row>
    <row r="32" spans="1:10" x14ac:dyDescent="0.2">
      <c r="A32" s="75"/>
      <c r="B32" s="238"/>
      <c r="C32" s="188" t="s">
        <v>101</v>
      </c>
      <c r="D32" s="3"/>
      <c r="E32" s="3"/>
      <c r="F32" s="3"/>
      <c r="G32" s="234">
        <v>10000</v>
      </c>
      <c r="H32" s="234">
        <v>10000</v>
      </c>
      <c r="I32" s="98"/>
      <c r="J32" s="58"/>
    </row>
    <row r="33" spans="1:10" x14ac:dyDescent="0.2">
      <c r="A33" s="75"/>
      <c r="B33" s="238"/>
      <c r="C33" s="75"/>
      <c r="D33" s="3"/>
      <c r="E33" s="3"/>
      <c r="F33" s="3"/>
      <c r="G33" s="234"/>
      <c r="H33" s="234"/>
      <c r="I33" s="98"/>
      <c r="J33" s="58"/>
    </row>
    <row r="34" spans="1:10" x14ac:dyDescent="0.2">
      <c r="A34" s="75"/>
      <c r="B34" s="238">
        <v>107051</v>
      </c>
      <c r="C34" s="71" t="s">
        <v>40</v>
      </c>
      <c r="D34" s="72"/>
      <c r="E34" s="72"/>
      <c r="F34" s="3"/>
      <c r="G34" s="233">
        <f>G35</f>
        <v>1002000</v>
      </c>
      <c r="H34" s="233">
        <f>H35</f>
        <v>1002000</v>
      </c>
      <c r="I34" s="98"/>
      <c r="J34" s="58"/>
    </row>
    <row r="35" spans="1:10" x14ac:dyDescent="0.2">
      <c r="A35" s="75"/>
      <c r="B35" s="238"/>
      <c r="C35" s="75" t="s">
        <v>122</v>
      </c>
      <c r="D35" s="3"/>
      <c r="E35" s="3" t="s">
        <v>215</v>
      </c>
      <c r="F35" s="3"/>
      <c r="G35" s="234">
        <v>1002000</v>
      </c>
      <c r="H35" s="234">
        <v>1002000</v>
      </c>
      <c r="I35" s="98"/>
      <c r="J35" s="58"/>
    </row>
    <row r="36" spans="1:10" x14ac:dyDescent="0.2">
      <c r="A36" s="75"/>
      <c r="B36" s="238"/>
      <c r="C36" s="75"/>
      <c r="D36" s="3"/>
      <c r="E36" s="3"/>
      <c r="F36" s="3"/>
      <c r="G36" s="234"/>
      <c r="H36" s="234"/>
      <c r="I36" s="98"/>
      <c r="J36" s="58"/>
    </row>
    <row r="37" spans="1:10" x14ac:dyDescent="0.2">
      <c r="A37" s="75"/>
      <c r="B37" s="238"/>
      <c r="C37" s="75"/>
      <c r="D37" s="3"/>
      <c r="E37" s="3"/>
      <c r="F37" s="3"/>
      <c r="G37" s="234"/>
      <c r="H37" s="234"/>
      <c r="I37" s="98"/>
      <c r="J37" s="58"/>
    </row>
    <row r="38" spans="1:10" x14ac:dyDescent="0.2">
      <c r="A38" s="75"/>
      <c r="B38" s="239"/>
      <c r="C38" s="75"/>
      <c r="D38" s="3"/>
      <c r="E38" s="3"/>
      <c r="F38" s="3"/>
      <c r="G38" s="234"/>
      <c r="H38" s="234"/>
      <c r="I38" s="98"/>
      <c r="J38" s="58"/>
    </row>
    <row r="39" spans="1:10" ht="13.5" thickBot="1" x14ac:dyDescent="0.25">
      <c r="A39" s="159"/>
      <c r="B39" s="237"/>
      <c r="C39" s="159"/>
      <c r="D39" s="104"/>
      <c r="E39" s="104"/>
      <c r="F39" s="104"/>
      <c r="G39" s="235"/>
      <c r="H39" s="235"/>
      <c r="I39" s="251"/>
      <c r="J39" s="158"/>
    </row>
    <row r="40" spans="1:10" ht="13.5" thickBot="1" x14ac:dyDescent="0.25">
      <c r="A40" s="19"/>
      <c r="B40" s="40"/>
      <c r="C40" s="33" t="s">
        <v>102</v>
      </c>
      <c r="D40" s="37"/>
      <c r="E40" s="37"/>
      <c r="F40" s="34"/>
      <c r="G40" s="236">
        <f>G13+G18+G22+G25+G31+G34</f>
        <v>5744100</v>
      </c>
      <c r="H40" s="236">
        <f>H13+H18+H22+H25+H31+H34</f>
        <v>6416270</v>
      </c>
      <c r="I40" s="252"/>
      <c r="J40" s="157"/>
    </row>
  </sheetData>
  <mergeCells count="2">
    <mergeCell ref="C7:G7"/>
    <mergeCell ref="C5:G5"/>
  </mergeCells>
  <phoneticPr fontId="6" type="noConversion"/>
  <pageMargins left="0.75" right="0.75" top="1" bottom="1" header="0.5" footer="0.5"/>
  <pageSetup paperSize="9" orientation="portrait" r:id="rId1"/>
  <headerFooter alignWithMargins="0"/>
  <ignoredErrors>
    <ignoredError sqref="B17:B31 B13:B1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9"/>
  <sheetViews>
    <sheetView workbookViewId="0"/>
  </sheetViews>
  <sheetFormatPr defaultRowHeight="12.75" x14ac:dyDescent="0.2"/>
  <cols>
    <col min="1" max="1" width="4.5703125" customWidth="1"/>
    <col min="2" max="2" width="8" customWidth="1"/>
    <col min="3" max="3" width="5.7109375" customWidth="1"/>
    <col min="6" max="6" width="13.7109375" customWidth="1"/>
    <col min="7" max="7" width="9.5703125" customWidth="1"/>
    <col min="8" max="8" width="10.140625" bestFit="1" customWidth="1"/>
    <col min="9" max="9" width="9" customWidth="1"/>
    <col min="10" max="10" width="8.85546875" customWidth="1"/>
  </cols>
  <sheetData>
    <row r="1" spans="1:10" x14ac:dyDescent="0.2">
      <c r="A1" s="509" t="s">
        <v>293</v>
      </c>
    </row>
    <row r="3" spans="1:10" ht="15" customHeight="1" x14ac:dyDescent="0.2">
      <c r="A3" s="509" t="s">
        <v>235</v>
      </c>
      <c r="B3" s="509"/>
      <c r="C3" s="509"/>
      <c r="D3" s="509"/>
      <c r="E3" s="509"/>
      <c r="F3" s="509"/>
      <c r="G3" s="509"/>
      <c r="H3" s="509"/>
      <c r="I3" s="509"/>
      <c r="J3" s="509"/>
    </row>
    <row r="4" spans="1:10" ht="15" x14ac:dyDescent="0.25">
      <c r="A4" s="203"/>
      <c r="B4" s="41"/>
      <c r="C4" s="41"/>
      <c r="J4" s="42"/>
    </row>
    <row r="5" spans="1:10" ht="15" x14ac:dyDescent="0.25">
      <c r="A5" s="41"/>
      <c r="B5" s="41"/>
      <c r="C5" s="41"/>
      <c r="D5" s="635" t="s">
        <v>17</v>
      </c>
      <c r="E5" s="635"/>
      <c r="F5" s="635"/>
      <c r="G5" s="635"/>
    </row>
    <row r="6" spans="1:10" ht="15" x14ac:dyDescent="0.25">
      <c r="A6" s="41"/>
      <c r="B6" s="41"/>
      <c r="C6" s="41"/>
      <c r="D6" s="41"/>
      <c r="G6" s="41"/>
    </row>
    <row r="7" spans="1:10" ht="15" x14ac:dyDescent="0.25">
      <c r="A7" s="41"/>
      <c r="B7" s="41"/>
      <c r="C7" s="41"/>
      <c r="D7" s="635" t="s">
        <v>169</v>
      </c>
      <c r="E7" s="635"/>
      <c r="F7" s="635"/>
      <c r="G7" s="635"/>
    </row>
    <row r="8" spans="1:10" x14ac:dyDescent="0.2">
      <c r="D8" s="5"/>
      <c r="E8" s="636">
        <v>2018</v>
      </c>
      <c r="F8" s="636"/>
    </row>
    <row r="9" spans="1:10" ht="13.5" thickBot="1" x14ac:dyDescent="0.25">
      <c r="D9" s="5"/>
      <c r="E9" s="189"/>
      <c r="F9" s="189"/>
      <c r="J9" s="335" t="s">
        <v>168</v>
      </c>
    </row>
    <row r="10" spans="1:10" x14ac:dyDescent="0.2">
      <c r="A10" s="43"/>
      <c r="B10" s="43"/>
      <c r="C10" s="44"/>
      <c r="D10" s="44"/>
      <c r="E10" s="44"/>
      <c r="F10" s="44"/>
      <c r="G10" s="448"/>
      <c r="H10" s="45"/>
      <c r="I10" s="45"/>
      <c r="J10" s="65"/>
    </row>
    <row r="11" spans="1:10" ht="13.5" thickBot="1" x14ac:dyDescent="0.25">
      <c r="A11" s="46" t="s">
        <v>22</v>
      </c>
      <c r="B11" s="46" t="s">
        <v>23</v>
      </c>
      <c r="C11" s="47"/>
      <c r="D11" s="47" t="s">
        <v>24</v>
      </c>
      <c r="E11" s="47"/>
      <c r="F11" s="25"/>
      <c r="G11" s="361" t="s">
        <v>19</v>
      </c>
      <c r="H11" s="48" t="s">
        <v>228</v>
      </c>
      <c r="I11" s="48"/>
      <c r="J11" s="66"/>
    </row>
    <row r="12" spans="1:10" x14ac:dyDescent="0.2">
      <c r="A12" s="49" t="s">
        <v>25</v>
      </c>
      <c r="B12" s="49"/>
      <c r="C12" s="12" t="s">
        <v>26</v>
      </c>
      <c r="D12" s="12"/>
      <c r="E12" s="12"/>
      <c r="F12" s="50"/>
      <c r="G12" s="51"/>
      <c r="H12" s="52"/>
      <c r="I12" s="253"/>
      <c r="J12" s="53"/>
    </row>
    <row r="13" spans="1:10" x14ac:dyDescent="0.2">
      <c r="A13" s="445"/>
      <c r="B13" s="445"/>
      <c r="C13" s="16"/>
      <c r="D13" s="16"/>
      <c r="E13" s="16"/>
      <c r="F13" s="446"/>
      <c r="G13" s="447"/>
      <c r="H13" s="68"/>
      <c r="I13" s="1"/>
      <c r="J13" s="69"/>
    </row>
    <row r="14" spans="1:10" x14ac:dyDescent="0.2">
      <c r="A14" s="17"/>
      <c r="B14" s="257">
        <v>900020</v>
      </c>
      <c r="C14" s="498" t="s">
        <v>191</v>
      </c>
      <c r="D14" s="54"/>
      <c r="E14" s="54"/>
      <c r="F14" s="55"/>
      <c r="G14" s="244">
        <f>SUM(G16:G20)</f>
        <v>8250000</v>
      </c>
      <c r="H14" s="244">
        <f>SUM(H16:H21)</f>
        <v>9420000</v>
      </c>
      <c r="I14" s="152"/>
      <c r="J14" s="156"/>
    </row>
    <row r="15" spans="1:10" x14ac:dyDescent="0.2">
      <c r="A15" s="17"/>
      <c r="B15" s="17"/>
      <c r="C15" s="3"/>
      <c r="D15" s="3"/>
      <c r="E15" s="3"/>
      <c r="F15" s="56"/>
      <c r="G15" s="234"/>
      <c r="H15" s="234"/>
      <c r="I15" s="98"/>
      <c r="J15" s="58"/>
    </row>
    <row r="16" spans="1:10" x14ac:dyDescent="0.2">
      <c r="A16" s="17"/>
      <c r="B16" s="17"/>
      <c r="C16" s="3"/>
      <c r="D16" s="3" t="s">
        <v>189</v>
      </c>
      <c r="E16" s="3"/>
      <c r="F16" s="56"/>
      <c r="G16" s="232">
        <v>3700000</v>
      </c>
      <c r="H16" s="232">
        <v>4550000</v>
      </c>
      <c r="I16" s="98"/>
      <c r="J16" s="58"/>
    </row>
    <row r="17" spans="1:10" x14ac:dyDescent="0.2">
      <c r="A17" s="17"/>
      <c r="B17" s="17"/>
      <c r="C17" s="3"/>
      <c r="D17" s="3" t="s">
        <v>103</v>
      </c>
      <c r="E17" s="3"/>
      <c r="F17" s="56"/>
      <c r="G17" s="232">
        <v>3600000</v>
      </c>
      <c r="H17" s="232">
        <v>3600000</v>
      </c>
      <c r="I17" s="98"/>
      <c r="J17" s="58"/>
    </row>
    <row r="18" spans="1:10" hidden="1" x14ac:dyDescent="0.2">
      <c r="A18" s="17"/>
      <c r="B18" s="17"/>
      <c r="C18" s="3"/>
      <c r="D18" s="15"/>
      <c r="E18" s="15"/>
      <c r="F18" s="56"/>
      <c r="G18" s="232"/>
      <c r="H18" s="232"/>
      <c r="I18" s="98"/>
      <c r="J18" s="58"/>
    </row>
    <row r="19" spans="1:10" x14ac:dyDescent="0.2">
      <c r="A19" s="17"/>
      <c r="B19" s="17"/>
      <c r="C19" s="3"/>
      <c r="D19" s="3" t="s">
        <v>104</v>
      </c>
      <c r="E19" s="3"/>
      <c r="F19" s="56"/>
      <c r="G19" s="232">
        <v>900000</v>
      </c>
      <c r="H19" s="232">
        <v>1150000</v>
      </c>
      <c r="I19" s="98"/>
      <c r="J19" s="58"/>
    </row>
    <row r="20" spans="1:10" x14ac:dyDescent="0.2">
      <c r="A20" s="17"/>
      <c r="B20" s="17"/>
      <c r="C20" s="3"/>
      <c r="D20" s="3" t="s">
        <v>105</v>
      </c>
      <c r="E20" s="3"/>
      <c r="F20" s="56"/>
      <c r="G20" s="232">
        <v>50000</v>
      </c>
      <c r="H20" s="232">
        <v>50000</v>
      </c>
      <c r="I20" s="98"/>
      <c r="J20" s="58"/>
    </row>
    <row r="21" spans="1:10" x14ac:dyDescent="0.2">
      <c r="A21" s="17"/>
      <c r="B21" s="17"/>
      <c r="C21" s="3"/>
      <c r="D21" s="3" t="s">
        <v>232</v>
      </c>
      <c r="E21" s="3"/>
      <c r="F21" s="56"/>
      <c r="G21" s="234"/>
      <c r="H21" s="234">
        <v>70000</v>
      </c>
      <c r="I21" s="98"/>
      <c r="J21" s="58"/>
    </row>
    <row r="22" spans="1:10" x14ac:dyDescent="0.2">
      <c r="A22" s="17"/>
      <c r="B22" s="17"/>
      <c r="C22" s="3"/>
      <c r="D22" s="3"/>
      <c r="E22" s="3"/>
      <c r="F22" s="56"/>
      <c r="G22" s="234"/>
      <c r="H22" s="234"/>
      <c r="I22" s="98"/>
      <c r="J22" s="58"/>
    </row>
    <row r="23" spans="1:10" x14ac:dyDescent="0.2">
      <c r="A23" s="17"/>
      <c r="B23" s="17"/>
      <c r="C23" s="3"/>
      <c r="D23" s="3"/>
      <c r="E23" s="3"/>
      <c r="F23" s="56"/>
      <c r="G23" s="234"/>
      <c r="H23" s="234"/>
      <c r="I23" s="98"/>
      <c r="J23" s="58"/>
    </row>
    <row r="24" spans="1:10" x14ac:dyDescent="0.2">
      <c r="A24" s="17"/>
      <c r="B24" s="17"/>
      <c r="C24" s="3"/>
      <c r="D24" s="3"/>
      <c r="E24" s="3"/>
      <c r="F24" s="56"/>
      <c r="G24" s="234"/>
      <c r="H24" s="234"/>
      <c r="I24" s="98"/>
      <c r="J24" s="58"/>
    </row>
    <row r="25" spans="1:10" x14ac:dyDescent="0.2">
      <c r="A25" s="17"/>
      <c r="B25" s="17"/>
      <c r="C25" s="3"/>
      <c r="D25" s="3"/>
      <c r="E25" s="3"/>
      <c r="F25" s="56"/>
      <c r="G25" s="234"/>
      <c r="H25" s="234"/>
      <c r="I25" s="98"/>
      <c r="J25" s="58"/>
    </row>
    <row r="26" spans="1:10" x14ac:dyDescent="0.2">
      <c r="A26" s="17"/>
      <c r="B26" s="17"/>
      <c r="C26" s="3"/>
      <c r="D26" s="3"/>
      <c r="E26" s="3"/>
      <c r="F26" s="56"/>
      <c r="G26" s="234"/>
      <c r="H26" s="234"/>
      <c r="I26" s="98"/>
      <c r="J26" s="58"/>
    </row>
    <row r="27" spans="1:10" ht="13.5" thickBot="1" x14ac:dyDescent="0.25">
      <c r="A27" s="18"/>
      <c r="B27" s="18"/>
      <c r="C27" s="24"/>
      <c r="D27" s="24"/>
      <c r="E27" s="24"/>
      <c r="F27" s="59"/>
      <c r="G27" s="243"/>
      <c r="H27" s="243"/>
      <c r="I27" s="102"/>
      <c r="J27" s="60"/>
    </row>
    <row r="28" spans="1:10" ht="13.5" thickBot="1" x14ac:dyDescent="0.25">
      <c r="A28" s="61"/>
      <c r="B28" s="61"/>
      <c r="C28" s="33" t="s">
        <v>102</v>
      </c>
      <c r="D28" s="37"/>
      <c r="E28" s="37"/>
      <c r="F28" s="34"/>
      <c r="G28" s="259">
        <f>SUM(G16:G20)</f>
        <v>8250000</v>
      </c>
      <c r="H28" s="259">
        <f>SUM(H16:H21)</f>
        <v>9420000</v>
      </c>
      <c r="I28" s="36"/>
      <c r="J28" s="117"/>
    </row>
    <row r="29" spans="1:10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</row>
    <row r="30" spans="1:1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5" customHeight="1" x14ac:dyDescent="0.2">
      <c r="A32" s="2"/>
      <c r="B32" s="2"/>
      <c r="C32" s="620" t="s">
        <v>170</v>
      </c>
      <c r="D32" s="620"/>
      <c r="E32" s="620"/>
      <c r="F32" s="620"/>
      <c r="G32" s="620"/>
      <c r="H32" s="620"/>
      <c r="I32" s="2"/>
      <c r="J32" s="2"/>
    </row>
    <row r="33" spans="1:10" ht="15" x14ac:dyDescent="0.25">
      <c r="A33" s="2"/>
      <c r="E33" s="636">
        <v>2018</v>
      </c>
      <c r="F33" s="636"/>
      <c r="G33" s="63"/>
      <c r="H33" s="2"/>
      <c r="I33" s="2"/>
      <c r="J33" s="2"/>
    </row>
    <row r="34" spans="1:10" ht="13.5" thickBot="1" x14ac:dyDescent="0.25">
      <c r="A34" s="25"/>
      <c r="B34" s="2"/>
      <c r="C34" s="2"/>
      <c r="D34" s="64"/>
      <c r="E34" s="2"/>
      <c r="F34" s="2"/>
      <c r="G34" s="2"/>
      <c r="H34" s="64"/>
      <c r="I34" s="64"/>
      <c r="J34" s="184" t="s">
        <v>168</v>
      </c>
    </row>
    <row r="35" spans="1:10" x14ac:dyDescent="0.2">
      <c r="A35" s="43"/>
      <c r="B35" s="43"/>
      <c r="C35" s="44"/>
      <c r="D35" s="44"/>
      <c r="E35" s="44"/>
      <c r="F35" s="44"/>
      <c r="G35" s="448"/>
      <c r="H35" s="45"/>
      <c r="I35" s="254"/>
      <c r="J35" s="65"/>
    </row>
    <row r="36" spans="1:10" ht="13.5" thickBot="1" x14ac:dyDescent="0.25">
      <c r="A36" s="46" t="s">
        <v>22</v>
      </c>
      <c r="B36" s="46" t="s">
        <v>23</v>
      </c>
      <c r="C36" s="47"/>
      <c r="D36" s="47" t="s">
        <v>24</v>
      </c>
      <c r="E36" s="47"/>
      <c r="F36" s="47"/>
      <c r="G36" s="308" t="s">
        <v>19</v>
      </c>
      <c r="H36" s="48" t="s">
        <v>228</v>
      </c>
      <c r="I36" s="255"/>
      <c r="J36" s="66"/>
    </row>
    <row r="37" spans="1:10" x14ac:dyDescent="0.2">
      <c r="A37" s="49" t="s">
        <v>25</v>
      </c>
      <c r="B37" s="49"/>
      <c r="C37" s="11" t="s">
        <v>26</v>
      </c>
      <c r="D37" s="12"/>
      <c r="E37" s="67"/>
      <c r="F37" s="38"/>
      <c r="G37" s="51"/>
      <c r="H37" s="517"/>
      <c r="I37" s="253"/>
      <c r="J37" s="53"/>
    </row>
    <row r="38" spans="1:10" hidden="1" x14ac:dyDescent="0.2">
      <c r="A38" s="17"/>
      <c r="B38" s="70"/>
      <c r="C38" s="71"/>
      <c r="D38" s="72"/>
      <c r="E38" s="72"/>
      <c r="F38" s="73"/>
      <c r="G38" s="74"/>
      <c r="H38" s="395"/>
      <c r="I38" s="101"/>
      <c r="J38" s="96"/>
    </row>
    <row r="39" spans="1:10" hidden="1" x14ac:dyDescent="0.2">
      <c r="A39" s="17"/>
      <c r="B39" s="17"/>
      <c r="C39" s="76"/>
      <c r="D39" s="3"/>
      <c r="E39" s="3"/>
      <c r="F39" s="56"/>
      <c r="G39" s="57"/>
      <c r="H39" s="354"/>
      <c r="I39" s="98"/>
      <c r="J39" s="58"/>
    </row>
    <row r="40" spans="1:10" hidden="1" x14ac:dyDescent="0.2">
      <c r="A40" s="17"/>
      <c r="B40" s="17"/>
      <c r="C40" s="75"/>
      <c r="D40" s="3"/>
      <c r="E40" s="3"/>
      <c r="F40" s="56"/>
      <c r="G40" s="57"/>
      <c r="H40" s="354"/>
      <c r="I40" s="98"/>
      <c r="J40" s="58"/>
    </row>
    <row r="41" spans="1:10" hidden="1" x14ac:dyDescent="0.2">
      <c r="A41" s="17"/>
      <c r="B41" s="17"/>
      <c r="C41" s="76"/>
      <c r="D41" s="30"/>
      <c r="E41" s="30"/>
      <c r="F41" s="77"/>
      <c r="G41" s="57"/>
      <c r="H41" s="354"/>
      <c r="I41" s="98"/>
      <c r="J41" s="58"/>
    </row>
    <row r="42" spans="1:10" x14ac:dyDescent="0.2">
      <c r="A42" s="17"/>
      <c r="B42" s="17"/>
      <c r="C42" s="76"/>
      <c r="D42" s="30"/>
      <c r="E42" s="30"/>
      <c r="F42" s="77"/>
      <c r="G42" s="57"/>
      <c r="H42" s="356"/>
      <c r="I42" s="511"/>
      <c r="J42" s="512"/>
    </row>
    <row r="43" spans="1:10" x14ac:dyDescent="0.2">
      <c r="A43" s="17"/>
      <c r="B43" s="575" t="s">
        <v>182</v>
      </c>
      <c r="C43" s="82" t="s">
        <v>184</v>
      </c>
      <c r="D43" s="80"/>
      <c r="E43" s="80"/>
      <c r="F43" s="81"/>
      <c r="G43" s="260">
        <v>15600000</v>
      </c>
      <c r="H43" s="357">
        <v>18302351</v>
      </c>
      <c r="I43" s="511"/>
      <c r="J43" s="512"/>
    </row>
    <row r="44" spans="1:10" x14ac:dyDescent="0.2">
      <c r="A44" s="17"/>
      <c r="B44" s="79"/>
      <c r="C44" s="78"/>
      <c r="D44" s="80"/>
      <c r="E44" s="80"/>
      <c r="F44" s="81"/>
      <c r="G44" s="232"/>
      <c r="H44" s="357"/>
      <c r="I44" s="103"/>
      <c r="J44" s="147"/>
    </row>
    <row r="45" spans="1:10" x14ac:dyDescent="0.2">
      <c r="A45" s="17"/>
      <c r="B45" s="17"/>
      <c r="C45" s="78" t="s">
        <v>233</v>
      </c>
      <c r="D45" s="3"/>
      <c r="E45" s="3"/>
      <c r="F45" s="56"/>
      <c r="G45" s="232"/>
      <c r="H45" s="356">
        <v>309176</v>
      </c>
      <c r="I45" s="511"/>
      <c r="J45" s="512"/>
    </row>
    <row r="46" spans="1:10" x14ac:dyDescent="0.2">
      <c r="A46" s="17"/>
      <c r="B46" s="79"/>
      <c r="C46" s="188" t="s">
        <v>262</v>
      </c>
      <c r="D46" s="80"/>
      <c r="E46" s="80"/>
      <c r="F46" s="81"/>
      <c r="G46" s="232"/>
      <c r="H46" s="356">
        <v>17993175</v>
      </c>
      <c r="I46" s="103"/>
      <c r="J46" s="147"/>
    </row>
    <row r="47" spans="1:10" x14ac:dyDescent="0.2">
      <c r="A47" s="17"/>
      <c r="B47" s="79"/>
      <c r="C47" s="188"/>
      <c r="D47" s="80"/>
      <c r="E47" s="80"/>
      <c r="F47" s="81"/>
      <c r="G47" s="232"/>
      <c r="H47" s="356"/>
      <c r="I47" s="103"/>
      <c r="J47" s="147"/>
    </row>
    <row r="48" spans="1:10" x14ac:dyDescent="0.2">
      <c r="A48" s="17"/>
      <c r="B48" s="574" t="s">
        <v>208</v>
      </c>
      <c r="C48" s="202" t="s">
        <v>263</v>
      </c>
      <c r="D48" s="80"/>
      <c r="E48" s="80"/>
      <c r="F48" s="81"/>
      <c r="G48" s="232"/>
      <c r="H48" s="357">
        <v>588572</v>
      </c>
      <c r="I48" s="103"/>
      <c r="J48" s="147"/>
    </row>
    <row r="49" spans="1:10" x14ac:dyDescent="0.2">
      <c r="A49" s="17"/>
      <c r="B49" s="79"/>
      <c r="C49" s="188"/>
      <c r="D49" s="80"/>
      <c r="E49" s="80"/>
      <c r="F49" s="81"/>
      <c r="G49" s="232"/>
      <c r="H49" s="356"/>
      <c r="I49" s="103"/>
      <c r="J49" s="147"/>
    </row>
    <row r="50" spans="1:10" x14ac:dyDescent="0.2">
      <c r="A50" s="17"/>
      <c r="B50" s="79"/>
      <c r="C50" s="188"/>
      <c r="D50" s="80"/>
      <c r="E50" s="80"/>
      <c r="F50" s="81"/>
      <c r="G50" s="232"/>
      <c r="H50" s="356"/>
      <c r="I50" s="103"/>
      <c r="J50" s="147"/>
    </row>
    <row r="51" spans="1:10" x14ac:dyDescent="0.2">
      <c r="A51" s="17"/>
      <c r="B51" s="17"/>
      <c r="C51" s="75"/>
      <c r="D51" s="3"/>
      <c r="E51" s="3"/>
      <c r="F51" s="56"/>
      <c r="G51" s="232"/>
      <c r="H51" s="356"/>
      <c r="I51" s="511"/>
      <c r="J51" s="512"/>
    </row>
    <row r="52" spans="1:10" x14ac:dyDescent="0.2">
      <c r="A52" s="17"/>
      <c r="B52" s="575" t="s">
        <v>62</v>
      </c>
      <c r="C52" s="202" t="s">
        <v>264</v>
      </c>
      <c r="D52" s="72"/>
      <c r="E52" s="72"/>
      <c r="F52" s="73"/>
      <c r="G52" s="260"/>
      <c r="H52" s="357">
        <v>959887</v>
      </c>
      <c r="I52" s="103"/>
      <c r="J52" s="147"/>
    </row>
    <row r="53" spans="1:10" x14ac:dyDescent="0.2">
      <c r="A53" s="17"/>
      <c r="B53" s="17"/>
      <c r="C53" s="78" t="s">
        <v>234</v>
      </c>
      <c r="D53" s="3"/>
      <c r="E53" s="3"/>
      <c r="F53" s="56"/>
      <c r="G53" s="232"/>
      <c r="H53" s="356">
        <v>959887</v>
      </c>
      <c r="I53" s="511"/>
      <c r="J53" s="512"/>
    </row>
    <row r="54" spans="1:10" x14ac:dyDescent="0.2">
      <c r="A54" s="17"/>
      <c r="B54" s="84"/>
      <c r="C54" s="202"/>
      <c r="D54" s="100"/>
      <c r="E54" s="3"/>
      <c r="F54" s="56"/>
      <c r="G54" s="260"/>
      <c r="H54" s="356"/>
      <c r="I54" s="511"/>
      <c r="J54" s="512"/>
    </row>
    <row r="55" spans="1:10" x14ac:dyDescent="0.2">
      <c r="A55" s="17"/>
      <c r="B55" s="576" t="s">
        <v>55</v>
      </c>
      <c r="C55" s="202" t="s">
        <v>265</v>
      </c>
      <c r="D55" s="131"/>
      <c r="E55" s="80"/>
      <c r="F55" s="81"/>
      <c r="G55" s="232"/>
      <c r="H55" s="357">
        <v>216000</v>
      </c>
      <c r="I55" s="511"/>
      <c r="J55" s="147"/>
    </row>
    <row r="56" spans="1:10" x14ac:dyDescent="0.2">
      <c r="A56" s="17"/>
      <c r="B56" s="17"/>
      <c r="C56" s="75"/>
      <c r="D56" s="3"/>
      <c r="E56" s="3"/>
      <c r="F56" s="56"/>
      <c r="G56" s="232"/>
      <c r="H56" s="356"/>
      <c r="I56" s="511"/>
      <c r="J56" s="512"/>
    </row>
    <row r="57" spans="1:10" x14ac:dyDescent="0.2">
      <c r="A57" s="17"/>
      <c r="B57" s="83"/>
      <c r="C57" s="263"/>
      <c r="D57" s="264"/>
      <c r="E57" s="264"/>
      <c r="F57" s="265"/>
      <c r="G57" s="258"/>
      <c r="H57" s="470"/>
      <c r="I57" s="500"/>
      <c r="J57" s="513"/>
    </row>
    <row r="58" spans="1:10" ht="13.5" thickBot="1" x14ac:dyDescent="0.25">
      <c r="A58" s="18"/>
      <c r="B58" s="18"/>
      <c r="C58" s="2"/>
      <c r="D58" s="2"/>
      <c r="E58" s="2"/>
      <c r="F58" s="85"/>
      <c r="G58" s="261"/>
      <c r="H58" s="518"/>
      <c r="I58" s="514"/>
      <c r="J58" s="515"/>
    </row>
    <row r="59" spans="1:10" ht="13.5" thickBot="1" x14ac:dyDescent="0.25">
      <c r="A59" s="61"/>
      <c r="B59" s="61"/>
      <c r="C59" s="33" t="s">
        <v>102</v>
      </c>
      <c r="D59" s="37"/>
      <c r="E59" s="37"/>
      <c r="F59" s="34"/>
      <c r="G59" s="262">
        <f>SUM(G43:G43)</f>
        <v>15600000</v>
      </c>
      <c r="H59" s="519">
        <f>H43+H48+H52+H55</f>
        <v>20066810</v>
      </c>
      <c r="I59" s="86"/>
      <c r="J59" s="516"/>
    </row>
  </sheetData>
  <mergeCells count="5">
    <mergeCell ref="E33:F33"/>
    <mergeCell ref="D5:G5"/>
    <mergeCell ref="D7:G7"/>
    <mergeCell ref="E8:F8"/>
    <mergeCell ref="C32:H32"/>
  </mergeCells>
  <phoneticPr fontId="6" type="noConversion"/>
  <pageMargins left="0.75" right="0.75" top="1" bottom="1" header="0.5" footer="0.5"/>
  <pageSetup paperSize="9" orientation="portrait" r:id="rId1"/>
  <headerFooter alignWithMargins="0"/>
  <ignoredErrors>
    <ignoredError sqref="B43 B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9"/>
  <sheetViews>
    <sheetView workbookViewId="0"/>
  </sheetViews>
  <sheetFormatPr defaultRowHeight="12.75" x14ac:dyDescent="0.2"/>
  <cols>
    <col min="1" max="1" width="7.85546875" customWidth="1"/>
    <col min="2" max="2" width="6.140625" customWidth="1"/>
    <col min="5" max="5" width="16.85546875" customWidth="1"/>
    <col min="6" max="7" width="13.42578125" customWidth="1"/>
    <col min="8" max="8" width="9.28515625" bestFit="1" customWidth="1"/>
  </cols>
  <sheetData>
    <row r="1" spans="1:8" x14ac:dyDescent="0.2">
      <c r="A1" s="509" t="s">
        <v>294</v>
      </c>
    </row>
    <row r="3" spans="1:8" x14ac:dyDescent="0.2">
      <c r="A3" s="509" t="s">
        <v>236</v>
      </c>
      <c r="B3" s="509"/>
      <c r="C3" s="509"/>
      <c r="D3" s="509"/>
      <c r="E3" s="509"/>
      <c r="F3" s="509"/>
      <c r="G3" s="509"/>
      <c r="H3" s="2"/>
    </row>
    <row r="4" spans="1:8" x14ac:dyDescent="0.2">
      <c r="A4" s="2"/>
      <c r="B4" s="2"/>
      <c r="D4" s="2"/>
      <c r="E4" s="2"/>
      <c r="F4" s="2"/>
      <c r="G4" s="2"/>
      <c r="H4" s="2"/>
    </row>
    <row r="5" spans="1:8" x14ac:dyDescent="0.2">
      <c r="A5" s="7"/>
      <c r="B5" s="7"/>
      <c r="C5" s="620" t="s">
        <v>17</v>
      </c>
      <c r="D5" s="620"/>
      <c r="E5" s="620"/>
      <c r="F5" s="620"/>
      <c r="G5" s="2"/>
      <c r="H5" s="2"/>
    </row>
    <row r="6" spans="1:8" ht="13.5" thickBot="1" x14ac:dyDescent="0.25">
      <c r="A6" s="7"/>
      <c r="G6" s="449" t="s">
        <v>168</v>
      </c>
      <c r="H6" s="2"/>
    </row>
    <row r="7" spans="1:8" x14ac:dyDescent="0.2">
      <c r="A7" s="198"/>
      <c r="B7" s="199"/>
      <c r="C7" s="637" t="s">
        <v>27</v>
      </c>
      <c r="D7" s="637"/>
      <c r="E7" s="637"/>
      <c r="F7" s="637"/>
      <c r="G7" s="269"/>
      <c r="H7" s="2"/>
    </row>
    <row r="8" spans="1:8" ht="13.5" thickBot="1" x14ac:dyDescent="0.25">
      <c r="A8" s="62"/>
      <c r="B8" s="2"/>
      <c r="C8" s="200"/>
      <c r="D8" s="189"/>
      <c r="E8" s="486">
        <v>2018</v>
      </c>
      <c r="F8" s="2"/>
      <c r="G8" s="270"/>
      <c r="H8" s="2"/>
    </row>
    <row r="9" spans="1:8" ht="13.5" thickBot="1" x14ac:dyDescent="0.25">
      <c r="A9" s="23" t="s">
        <v>12</v>
      </c>
      <c r="B9" s="86"/>
      <c r="C9" s="87" t="s">
        <v>13</v>
      </c>
      <c r="D9" s="88"/>
      <c r="E9" s="88"/>
      <c r="F9" s="23" t="s">
        <v>14</v>
      </c>
      <c r="G9" s="23" t="s">
        <v>15</v>
      </c>
      <c r="H9" s="189"/>
    </row>
    <row r="10" spans="1:8" ht="15" customHeight="1" thickBot="1" x14ac:dyDescent="0.25">
      <c r="A10" s="266" t="s">
        <v>22</v>
      </c>
      <c r="B10" s="62"/>
      <c r="C10" s="2"/>
      <c r="D10" s="2"/>
      <c r="E10" s="2"/>
      <c r="F10" s="268"/>
      <c r="G10" s="90"/>
      <c r="H10" s="190"/>
    </row>
    <row r="11" spans="1:8" ht="15.75" customHeight="1" thickBot="1" x14ac:dyDescent="0.25">
      <c r="A11" s="124" t="s">
        <v>23</v>
      </c>
      <c r="B11" s="91" t="s">
        <v>24</v>
      </c>
      <c r="C11" s="92"/>
      <c r="D11" s="92"/>
      <c r="E11" s="92"/>
      <c r="F11" s="245" t="s">
        <v>19</v>
      </c>
      <c r="G11" s="245" t="s">
        <v>228</v>
      </c>
      <c r="H11" s="191"/>
    </row>
    <row r="12" spans="1:8" x14ac:dyDescent="0.2">
      <c r="A12" s="267" t="s">
        <v>28</v>
      </c>
      <c r="B12" s="94"/>
      <c r="C12" s="16"/>
      <c r="D12" s="16"/>
      <c r="E12" s="16"/>
      <c r="F12" s="271"/>
      <c r="G12" s="247"/>
      <c r="H12" s="192"/>
    </row>
    <row r="13" spans="1:8" x14ac:dyDescent="0.2">
      <c r="A13" s="330" t="s">
        <v>55</v>
      </c>
      <c r="B13" s="638" t="s">
        <v>192</v>
      </c>
      <c r="C13" s="639"/>
      <c r="D13" s="639"/>
      <c r="E13" s="640"/>
      <c r="F13" s="450">
        <v>11590284</v>
      </c>
      <c r="G13" s="450">
        <f>G15+G21+G23+G25</f>
        <v>11590284</v>
      </c>
      <c r="H13" s="192"/>
    </row>
    <row r="14" spans="1:8" x14ac:dyDescent="0.2">
      <c r="A14" s="75"/>
      <c r="B14" s="168"/>
      <c r="C14" s="2"/>
      <c r="D14" s="2"/>
      <c r="E14" s="85"/>
      <c r="F14" s="451"/>
      <c r="G14" s="451"/>
      <c r="H14" s="192"/>
    </row>
    <row r="15" spans="1:8" x14ac:dyDescent="0.2">
      <c r="A15" s="75"/>
      <c r="B15" s="274" t="s">
        <v>193</v>
      </c>
      <c r="C15" s="201"/>
      <c r="D15" s="201"/>
      <c r="E15" s="275"/>
      <c r="F15" s="452">
        <v>4536170</v>
      </c>
      <c r="G15" s="452">
        <f>SUM(G16:G19)</f>
        <v>4536170</v>
      </c>
      <c r="H15" s="194"/>
    </row>
    <row r="16" spans="1:8" x14ac:dyDescent="0.2">
      <c r="A16" s="278" t="s">
        <v>29</v>
      </c>
      <c r="B16" s="278"/>
      <c r="C16" s="465" t="s">
        <v>190</v>
      </c>
      <c r="D16" s="465"/>
      <c r="E16" s="466"/>
      <c r="F16" s="453">
        <v>1222040</v>
      </c>
      <c r="G16" s="453">
        <v>1222040</v>
      </c>
      <c r="H16" s="193"/>
    </row>
    <row r="17" spans="1:8" x14ac:dyDescent="0.2">
      <c r="A17" s="75"/>
      <c r="B17" s="278"/>
      <c r="C17" s="465" t="s">
        <v>46</v>
      </c>
      <c r="D17" s="465"/>
      <c r="E17" s="466"/>
      <c r="F17" s="453">
        <v>2944000</v>
      </c>
      <c r="G17" s="453">
        <v>2944000</v>
      </c>
      <c r="H17" s="193"/>
    </row>
    <row r="18" spans="1:8" x14ac:dyDescent="0.2">
      <c r="A18" s="75"/>
      <c r="B18" s="278"/>
      <c r="C18" s="465" t="s">
        <v>179</v>
      </c>
      <c r="D18" s="465"/>
      <c r="E18" s="466"/>
      <c r="F18" s="453">
        <v>100000</v>
      </c>
      <c r="G18" s="453">
        <v>100000</v>
      </c>
      <c r="H18" s="195"/>
    </row>
    <row r="19" spans="1:8" x14ac:dyDescent="0.2">
      <c r="A19" s="75"/>
      <c r="B19" s="278"/>
      <c r="C19" s="465" t="s">
        <v>47</v>
      </c>
      <c r="D19" s="465"/>
      <c r="E19" s="466"/>
      <c r="F19" s="453">
        <v>270130</v>
      </c>
      <c r="G19" s="453">
        <v>270130</v>
      </c>
      <c r="H19" s="192"/>
    </row>
    <row r="20" spans="1:8" x14ac:dyDescent="0.2">
      <c r="A20" s="75"/>
      <c r="B20" s="276"/>
      <c r="C20" s="201"/>
      <c r="D20" s="201"/>
      <c r="E20" s="277"/>
      <c r="F20" s="454"/>
      <c r="G20" s="454"/>
      <c r="H20" s="193"/>
    </row>
    <row r="21" spans="1:8" x14ac:dyDescent="0.2">
      <c r="A21" s="75"/>
      <c r="B21" s="274" t="s">
        <v>54</v>
      </c>
      <c r="C21" s="153"/>
      <c r="D21" s="153"/>
      <c r="E21" s="277"/>
      <c r="F21" s="455">
        <v>5000000</v>
      </c>
      <c r="G21" s="455">
        <v>5000000</v>
      </c>
      <c r="H21" s="193"/>
    </row>
    <row r="22" spans="1:8" x14ac:dyDescent="0.2">
      <c r="A22" s="75"/>
      <c r="B22" s="273"/>
      <c r="C22" s="153"/>
      <c r="D22" s="153"/>
      <c r="E22" s="277"/>
      <c r="F22" s="455"/>
      <c r="G22" s="455"/>
      <c r="H22" s="193"/>
    </row>
    <row r="23" spans="1:8" x14ac:dyDescent="0.2">
      <c r="A23" s="75"/>
      <c r="B23" s="274" t="s">
        <v>106</v>
      </c>
      <c r="C23" s="201"/>
      <c r="D23" s="201"/>
      <c r="E23" s="275"/>
      <c r="F23" s="452">
        <v>122400</v>
      </c>
      <c r="G23" s="452">
        <v>122400</v>
      </c>
      <c r="H23" s="193"/>
    </row>
    <row r="24" spans="1:8" x14ac:dyDescent="0.2">
      <c r="A24" s="75"/>
      <c r="B24" s="278"/>
      <c r="C24" s="15"/>
      <c r="D24" s="15"/>
      <c r="E24" s="95"/>
      <c r="F24" s="452"/>
      <c r="G24" s="452"/>
      <c r="H24" s="193"/>
    </row>
    <row r="25" spans="1:8" x14ac:dyDescent="0.2">
      <c r="A25" s="75"/>
      <c r="B25" s="274" t="s">
        <v>107</v>
      </c>
      <c r="C25" s="201"/>
      <c r="D25" s="201"/>
      <c r="E25" s="275"/>
      <c r="F25" s="452">
        <v>1931714</v>
      </c>
      <c r="G25" s="452">
        <v>1931714</v>
      </c>
      <c r="H25" s="196"/>
    </row>
    <row r="26" spans="1:8" x14ac:dyDescent="0.2">
      <c r="A26" s="75"/>
      <c r="B26" s="274"/>
      <c r="C26" s="201"/>
      <c r="D26" s="201"/>
      <c r="E26" s="275"/>
      <c r="F26" s="452"/>
      <c r="G26" s="452"/>
      <c r="H26" s="196"/>
    </row>
    <row r="27" spans="1:8" x14ac:dyDescent="0.2">
      <c r="A27" s="75"/>
      <c r="B27" s="274"/>
      <c r="C27" s="201"/>
      <c r="D27" s="201"/>
      <c r="E27" s="275"/>
      <c r="F27" s="452"/>
      <c r="G27" s="452"/>
      <c r="H27" s="196"/>
    </row>
    <row r="28" spans="1:8" x14ac:dyDescent="0.2">
      <c r="A28" s="75"/>
      <c r="B28" s="274" t="s">
        <v>214</v>
      </c>
      <c r="C28" s="201"/>
      <c r="D28" s="201"/>
      <c r="E28" s="275"/>
      <c r="F28" s="452">
        <v>2018100</v>
      </c>
      <c r="G28" s="452">
        <v>2018100</v>
      </c>
      <c r="H28" s="196"/>
    </row>
    <row r="29" spans="1:8" x14ac:dyDescent="0.2">
      <c r="A29" s="75"/>
      <c r="B29" s="274"/>
      <c r="C29" s="201"/>
      <c r="D29" s="201"/>
      <c r="E29" s="275"/>
      <c r="F29" s="452"/>
      <c r="G29" s="452"/>
      <c r="H29" s="196"/>
    </row>
    <row r="30" spans="1:8" ht="12.75" customHeight="1" x14ac:dyDescent="0.2">
      <c r="A30" s="463"/>
      <c r="B30" s="521" t="s">
        <v>171</v>
      </c>
      <c r="C30" s="461"/>
      <c r="D30" s="461"/>
      <c r="E30" s="462"/>
      <c r="F30" s="464">
        <v>4403000</v>
      </c>
      <c r="G30" s="464">
        <v>4403000</v>
      </c>
      <c r="H30" s="193"/>
    </row>
    <row r="31" spans="1:8" x14ac:dyDescent="0.2">
      <c r="A31" s="75"/>
      <c r="B31" s="188"/>
      <c r="C31" s="132"/>
      <c r="D31" s="132"/>
      <c r="E31" s="331"/>
      <c r="F31" s="453"/>
      <c r="G31" s="453"/>
      <c r="H31" s="193"/>
    </row>
    <row r="32" spans="1:8" x14ac:dyDescent="0.2">
      <c r="A32" s="75"/>
      <c r="B32" s="202" t="s">
        <v>40</v>
      </c>
      <c r="C32" s="80"/>
      <c r="D32" s="132"/>
      <c r="E32" s="331"/>
      <c r="F32" s="456">
        <v>442880</v>
      </c>
      <c r="G32" s="456">
        <v>442880</v>
      </c>
      <c r="H32" s="193"/>
    </row>
    <row r="33" spans="1:11" x14ac:dyDescent="0.2">
      <c r="A33" s="75"/>
      <c r="B33" s="520"/>
      <c r="C33" s="332"/>
      <c r="D33" s="332"/>
      <c r="E33" s="333"/>
      <c r="F33" s="451"/>
      <c r="G33" s="451"/>
      <c r="H33" s="197"/>
      <c r="K33" s="203"/>
    </row>
    <row r="34" spans="1:11" x14ac:dyDescent="0.2">
      <c r="A34" s="75"/>
      <c r="B34" s="522" t="s">
        <v>91</v>
      </c>
      <c r="C34" s="80"/>
      <c r="D34" s="80"/>
      <c r="E34" s="331"/>
      <c r="F34" s="456">
        <v>3100000</v>
      </c>
      <c r="G34" s="456">
        <v>3100000</v>
      </c>
      <c r="H34" s="193"/>
    </row>
    <row r="35" spans="1:11" x14ac:dyDescent="0.2">
      <c r="A35" s="75"/>
      <c r="B35" s="520"/>
      <c r="C35" s="332"/>
      <c r="D35" s="332"/>
      <c r="E35" s="333"/>
      <c r="F35" s="451"/>
      <c r="G35" s="451"/>
      <c r="H35" s="196"/>
    </row>
    <row r="36" spans="1:11" x14ac:dyDescent="0.2">
      <c r="A36" s="75"/>
      <c r="B36" s="202" t="s">
        <v>108</v>
      </c>
      <c r="C36" s="132"/>
      <c r="D36" s="132"/>
      <c r="E36" s="334"/>
      <c r="F36" s="456">
        <v>1800000</v>
      </c>
      <c r="G36" s="456">
        <v>1800000</v>
      </c>
      <c r="H36" s="193"/>
    </row>
    <row r="37" spans="1:11" x14ac:dyDescent="0.2">
      <c r="A37" s="75"/>
      <c r="B37" s="202"/>
      <c r="C37" s="100"/>
      <c r="D37" s="100"/>
      <c r="E37" s="146"/>
      <c r="F37" s="456"/>
      <c r="G37" s="456"/>
      <c r="H37" s="193"/>
    </row>
    <row r="38" spans="1:11" x14ac:dyDescent="0.2">
      <c r="A38" s="221"/>
      <c r="B38" s="279" t="s">
        <v>237</v>
      </c>
      <c r="C38" s="246"/>
      <c r="D38" s="246"/>
      <c r="E38" s="280"/>
      <c r="F38" s="457"/>
      <c r="G38" s="457">
        <v>315225</v>
      </c>
      <c r="H38" s="193"/>
    </row>
    <row r="39" spans="1:11" x14ac:dyDescent="0.2">
      <c r="A39" s="221"/>
      <c r="B39" s="279" t="s">
        <v>266</v>
      </c>
      <c r="C39" s="246"/>
      <c r="D39" s="246"/>
      <c r="E39" s="280"/>
      <c r="F39" s="457"/>
      <c r="G39" s="457">
        <v>960120</v>
      </c>
      <c r="H39" s="193"/>
    </row>
    <row r="40" spans="1:11" x14ac:dyDescent="0.2">
      <c r="A40" s="221"/>
      <c r="B40" s="279" t="s">
        <v>267</v>
      </c>
      <c r="C40" s="246"/>
      <c r="D40" s="246"/>
      <c r="E40" s="280"/>
      <c r="F40" s="457"/>
      <c r="G40" s="457">
        <v>284480</v>
      </c>
      <c r="H40" s="193"/>
    </row>
    <row r="41" spans="1:11" x14ac:dyDescent="0.2">
      <c r="A41" s="221"/>
      <c r="B41" s="279" t="s">
        <v>268</v>
      </c>
      <c r="C41" s="246"/>
      <c r="D41" s="246"/>
      <c r="E41" s="280"/>
      <c r="F41" s="457"/>
      <c r="G41" s="457">
        <v>528000</v>
      </c>
      <c r="H41" s="193"/>
    </row>
    <row r="42" spans="1:11" x14ac:dyDescent="0.2">
      <c r="A42" s="221"/>
      <c r="B42" s="279" t="s">
        <v>269</v>
      </c>
      <c r="C42" s="246"/>
      <c r="D42" s="246"/>
      <c r="E42" s="280"/>
      <c r="F42" s="457"/>
      <c r="G42" s="457">
        <v>1273100</v>
      </c>
      <c r="H42" s="193"/>
    </row>
    <row r="43" spans="1:11" x14ac:dyDescent="0.2">
      <c r="A43" s="221"/>
      <c r="B43" s="279" t="s">
        <v>270</v>
      </c>
      <c r="C43" s="246"/>
      <c r="D43" s="246"/>
      <c r="E43" s="280"/>
      <c r="F43" s="457"/>
      <c r="G43" s="457">
        <v>473578</v>
      </c>
      <c r="H43" s="193"/>
    </row>
    <row r="44" spans="1:11" x14ac:dyDescent="0.2">
      <c r="A44" s="221"/>
      <c r="B44" s="279" t="s">
        <v>238</v>
      </c>
      <c r="C44" s="246"/>
      <c r="D44" s="246"/>
      <c r="E44" s="280"/>
      <c r="F44" s="457"/>
      <c r="G44" s="457">
        <v>6466</v>
      </c>
      <c r="H44" s="193"/>
    </row>
    <row r="45" spans="1:11" ht="13.5" thickBot="1" x14ac:dyDescent="0.25">
      <c r="A45" s="221"/>
      <c r="B45" s="221"/>
      <c r="C45" s="24"/>
      <c r="D45" s="24"/>
      <c r="E45" s="59"/>
      <c r="F45" s="458"/>
      <c r="G45" s="458"/>
      <c r="H45" s="193"/>
    </row>
    <row r="46" spans="1:11" ht="13.5" thickBot="1" x14ac:dyDescent="0.25">
      <c r="A46" s="19"/>
      <c r="B46" s="33" t="s">
        <v>102</v>
      </c>
      <c r="C46" s="40"/>
      <c r="D46" s="40"/>
      <c r="E46" s="107"/>
      <c r="F46" s="459">
        <v>23354264</v>
      </c>
      <c r="G46" s="459">
        <f>SUM(G16:G45)</f>
        <v>27195233</v>
      </c>
      <c r="H46" s="193"/>
    </row>
    <row r="47" spans="1:11" x14ac:dyDescent="0.2">
      <c r="G47" s="487"/>
    </row>
    <row r="49" spans="1:9" x14ac:dyDescent="0.2">
      <c r="A49" s="203"/>
      <c r="B49" s="2"/>
      <c r="C49" s="2"/>
      <c r="E49" s="2"/>
      <c r="F49" s="2"/>
      <c r="G49" s="2"/>
      <c r="H49" s="2"/>
      <c r="I49" s="2"/>
    </row>
  </sheetData>
  <mergeCells count="3">
    <mergeCell ref="C5:F5"/>
    <mergeCell ref="C7:F7"/>
    <mergeCell ref="B13:E13"/>
  </mergeCells>
  <phoneticPr fontId="6" type="noConversion"/>
  <pageMargins left="0.75" right="0.75" top="1" bottom="1" header="0.5" footer="0.5"/>
  <pageSetup paperSize="9" orientation="portrait" r:id="rId1"/>
  <headerFooter alignWithMargins="0"/>
  <ignoredErrors>
    <ignoredError sqref="A1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36"/>
  <sheetViews>
    <sheetView workbookViewId="0">
      <selection activeCell="D1" sqref="D1"/>
    </sheetView>
  </sheetViews>
  <sheetFormatPr defaultRowHeight="12.75" x14ac:dyDescent="0.2"/>
  <cols>
    <col min="3" max="3" width="11.140625" customWidth="1"/>
    <col min="4" max="4" width="6.7109375" customWidth="1"/>
    <col min="5" max="5" width="9.140625" hidden="1" customWidth="1"/>
    <col min="6" max="13" width="10.7109375" customWidth="1"/>
  </cols>
  <sheetData>
    <row r="1" spans="1:14" x14ac:dyDescent="0.2">
      <c r="D1" s="509" t="s">
        <v>295</v>
      </c>
    </row>
    <row r="3" spans="1:14" x14ac:dyDescent="0.2">
      <c r="D3" s="509" t="s">
        <v>239</v>
      </c>
      <c r="E3" s="509"/>
      <c r="F3" s="509"/>
      <c r="G3" s="509"/>
      <c r="H3" s="509"/>
      <c r="I3" s="509"/>
      <c r="J3" s="509"/>
      <c r="K3" s="509"/>
      <c r="L3" s="509"/>
      <c r="M3" s="509"/>
      <c r="N3" s="509"/>
    </row>
    <row r="4" spans="1:14" x14ac:dyDescent="0.2">
      <c r="B4" s="203"/>
      <c r="F4" s="203"/>
      <c r="I4" s="2"/>
      <c r="K4" s="2"/>
      <c r="L4" s="2"/>
      <c r="M4" s="2"/>
    </row>
    <row r="5" spans="1:14" x14ac:dyDescent="0.2">
      <c r="A5" s="5"/>
      <c r="B5" s="5"/>
      <c r="C5" s="5"/>
      <c r="F5" s="642" t="s">
        <v>172</v>
      </c>
      <c r="G5" s="642"/>
      <c r="H5" s="642"/>
    </row>
    <row r="6" spans="1:14" x14ac:dyDescent="0.2">
      <c r="A6" s="5"/>
      <c r="B6" s="5"/>
      <c r="C6" s="5"/>
    </row>
    <row r="7" spans="1:14" x14ac:dyDescent="0.2">
      <c r="A7" s="5"/>
      <c r="B7" s="635" t="s">
        <v>113</v>
      </c>
      <c r="C7" s="635"/>
      <c r="D7" s="635"/>
      <c r="E7" s="635"/>
      <c r="F7" s="635"/>
      <c r="G7" s="635"/>
      <c r="H7" s="635"/>
      <c r="I7" s="635"/>
      <c r="J7" s="635"/>
      <c r="K7" s="635"/>
      <c r="L7" s="635"/>
      <c r="M7" s="5"/>
    </row>
    <row r="8" spans="1:14" x14ac:dyDescent="0.2">
      <c r="A8" s="5"/>
      <c r="B8" s="5"/>
      <c r="C8" s="5"/>
      <c r="D8" s="5"/>
      <c r="E8" s="5"/>
      <c r="F8" s="5"/>
      <c r="G8" s="296">
        <v>2018</v>
      </c>
      <c r="H8" s="5"/>
      <c r="I8" s="5"/>
      <c r="J8" s="5"/>
      <c r="K8" s="5"/>
      <c r="L8" s="5"/>
      <c r="M8" s="335"/>
    </row>
    <row r="9" spans="1:14" ht="13.5" thickBo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335" t="s">
        <v>168</v>
      </c>
    </row>
    <row r="10" spans="1:14" ht="13.5" thickBot="1" x14ac:dyDescent="0.25">
      <c r="A10" s="33"/>
      <c r="B10" s="248" t="s">
        <v>12</v>
      </c>
      <c r="C10" s="105"/>
      <c r="D10" s="105"/>
      <c r="E10" s="106"/>
      <c r="F10" s="643" t="s">
        <v>13</v>
      </c>
      <c r="G10" s="644"/>
      <c r="H10" s="643" t="s">
        <v>14</v>
      </c>
      <c r="I10" s="644"/>
      <c r="J10" s="643" t="s">
        <v>15</v>
      </c>
      <c r="K10" s="644"/>
      <c r="L10" s="643" t="s">
        <v>11</v>
      </c>
      <c r="M10" s="644"/>
    </row>
    <row r="11" spans="1:14" x14ac:dyDescent="0.2">
      <c r="A11" s="122" t="s">
        <v>22</v>
      </c>
      <c r="B11" s="122" t="s">
        <v>24</v>
      </c>
      <c r="C11" s="109"/>
      <c r="D11" s="109"/>
      <c r="E11" s="110"/>
      <c r="F11" s="645" t="s">
        <v>4</v>
      </c>
      <c r="G11" s="646"/>
      <c r="H11" s="645" t="s">
        <v>205</v>
      </c>
      <c r="I11" s="646"/>
      <c r="J11" s="645" t="s">
        <v>5</v>
      </c>
      <c r="K11" s="646"/>
      <c r="L11" s="645" t="s">
        <v>69</v>
      </c>
      <c r="M11" s="646"/>
    </row>
    <row r="12" spans="1:14" ht="13.5" thickBot="1" x14ac:dyDescent="0.25">
      <c r="A12" s="299" t="s">
        <v>23</v>
      </c>
      <c r="B12" s="297"/>
      <c r="C12" s="111"/>
      <c r="D12" s="111"/>
      <c r="E12" s="112"/>
      <c r="F12" s="308" t="s">
        <v>19</v>
      </c>
      <c r="G12" s="309" t="s">
        <v>228</v>
      </c>
      <c r="H12" s="308" t="s">
        <v>19</v>
      </c>
      <c r="I12" s="309" t="s">
        <v>228</v>
      </c>
      <c r="J12" s="308" t="s">
        <v>19</v>
      </c>
      <c r="K12" s="309" t="s">
        <v>228</v>
      </c>
      <c r="L12" s="310" t="s">
        <v>19</v>
      </c>
      <c r="M12" s="309" t="s">
        <v>228</v>
      </c>
    </row>
    <row r="13" spans="1:14" x14ac:dyDescent="0.2">
      <c r="A13" s="11" t="s">
        <v>20</v>
      </c>
      <c r="B13" s="11"/>
      <c r="C13" s="67"/>
      <c r="D13" s="67"/>
      <c r="E13" s="38"/>
      <c r="F13" s="207"/>
      <c r="G13" s="164"/>
      <c r="H13" s="207"/>
      <c r="I13" s="164"/>
      <c r="J13" s="207"/>
      <c r="K13" s="164"/>
      <c r="L13" s="207"/>
      <c r="M13" s="164"/>
    </row>
    <row r="14" spans="1:14" x14ac:dyDescent="0.2">
      <c r="A14" s="209"/>
      <c r="B14" s="76"/>
      <c r="C14" s="30"/>
      <c r="D14" s="3"/>
      <c r="E14" s="56"/>
      <c r="F14" s="281"/>
      <c r="G14" s="282"/>
      <c r="H14" s="232"/>
      <c r="I14" s="282"/>
      <c r="J14" s="232"/>
      <c r="K14" s="282"/>
      <c r="L14" s="232"/>
      <c r="M14" s="282"/>
    </row>
    <row r="15" spans="1:14" x14ac:dyDescent="0.2">
      <c r="A15" s="300" t="s">
        <v>60</v>
      </c>
      <c r="B15" s="629" t="s">
        <v>114</v>
      </c>
      <c r="C15" s="641"/>
      <c r="D15" s="641"/>
      <c r="E15" s="56"/>
      <c r="F15" s="281">
        <v>4859609</v>
      </c>
      <c r="G15" s="283">
        <v>4967109</v>
      </c>
      <c r="H15" s="232">
        <v>873272</v>
      </c>
      <c r="I15" s="282">
        <v>879408</v>
      </c>
      <c r="J15" s="232">
        <v>3045677</v>
      </c>
      <c r="K15" s="282">
        <v>3951217</v>
      </c>
      <c r="L15" s="577">
        <f t="shared" ref="L15:L30" si="0">F15+H15+J15</f>
        <v>8778558</v>
      </c>
      <c r="M15" s="326">
        <f t="shared" ref="M15:M30" si="1">G15+I15+K15</f>
        <v>9797734</v>
      </c>
    </row>
    <row r="16" spans="1:14" x14ac:dyDescent="0.2">
      <c r="A16" s="300" t="s">
        <v>57</v>
      </c>
      <c r="B16" s="278" t="s">
        <v>92</v>
      </c>
      <c r="C16" s="15"/>
      <c r="D16" s="15"/>
      <c r="E16" s="56"/>
      <c r="F16" s="288"/>
      <c r="G16" s="283"/>
      <c r="H16" s="232"/>
      <c r="I16" s="282"/>
      <c r="J16" s="232">
        <v>228600</v>
      </c>
      <c r="K16" s="282">
        <v>228600</v>
      </c>
      <c r="L16" s="260">
        <f t="shared" si="0"/>
        <v>228600</v>
      </c>
      <c r="M16" s="326">
        <f t="shared" si="1"/>
        <v>228600</v>
      </c>
    </row>
    <row r="17" spans="1:13" x14ac:dyDescent="0.2">
      <c r="A17" s="300" t="s">
        <v>55</v>
      </c>
      <c r="B17" s="278" t="s">
        <v>271</v>
      </c>
      <c r="C17" s="15"/>
      <c r="D17" s="15"/>
      <c r="E17" s="56"/>
      <c r="F17" s="288"/>
      <c r="G17" s="506"/>
      <c r="H17" s="232"/>
      <c r="I17" s="282"/>
      <c r="J17" s="232"/>
      <c r="K17" s="282">
        <v>2900</v>
      </c>
      <c r="L17" s="260">
        <f t="shared" si="0"/>
        <v>0</v>
      </c>
      <c r="M17" s="326">
        <f t="shared" si="1"/>
        <v>2900</v>
      </c>
    </row>
    <row r="18" spans="1:13" x14ac:dyDescent="0.2">
      <c r="A18" s="300" t="s">
        <v>208</v>
      </c>
      <c r="B18" s="278" t="s">
        <v>272</v>
      </c>
      <c r="C18" s="15"/>
      <c r="D18" s="15"/>
      <c r="E18" s="56"/>
      <c r="F18" s="288"/>
      <c r="G18" s="506">
        <v>2149160</v>
      </c>
      <c r="H18" s="232"/>
      <c r="I18" s="282">
        <v>200000</v>
      </c>
      <c r="J18" s="232"/>
      <c r="K18" s="282">
        <v>203200</v>
      </c>
      <c r="L18" s="260">
        <f t="shared" si="0"/>
        <v>0</v>
      </c>
      <c r="M18" s="326">
        <f t="shared" si="1"/>
        <v>2552360</v>
      </c>
    </row>
    <row r="19" spans="1:13" x14ac:dyDescent="0.2">
      <c r="A19" s="300" t="s">
        <v>182</v>
      </c>
      <c r="B19" s="278" t="s">
        <v>184</v>
      </c>
      <c r="C19" s="15"/>
      <c r="D19" s="15"/>
      <c r="E19" s="56"/>
      <c r="F19" s="508">
        <v>11631250</v>
      </c>
      <c r="G19" s="506">
        <v>11874590</v>
      </c>
      <c r="H19" s="232">
        <v>1443213</v>
      </c>
      <c r="I19" s="282">
        <v>1443213</v>
      </c>
      <c r="J19" s="232">
        <v>4275797</v>
      </c>
      <c r="K19" s="282">
        <v>7276816</v>
      </c>
      <c r="L19" s="260">
        <f t="shared" si="0"/>
        <v>17350260</v>
      </c>
      <c r="M19" s="326">
        <f t="shared" si="1"/>
        <v>20594619</v>
      </c>
    </row>
    <row r="20" spans="1:13" x14ac:dyDescent="0.2">
      <c r="A20" s="300" t="s">
        <v>86</v>
      </c>
      <c r="B20" s="278" t="s">
        <v>115</v>
      </c>
      <c r="C20" s="15"/>
      <c r="D20" s="15"/>
      <c r="E20" s="56"/>
      <c r="F20" s="507"/>
      <c r="G20" s="283"/>
      <c r="H20" s="232"/>
      <c r="I20" s="282"/>
      <c r="J20" s="232">
        <v>270130</v>
      </c>
      <c r="K20" s="282">
        <v>270130</v>
      </c>
      <c r="L20" s="260">
        <f t="shared" si="0"/>
        <v>270130</v>
      </c>
      <c r="M20" s="326">
        <f t="shared" si="1"/>
        <v>270130</v>
      </c>
    </row>
    <row r="21" spans="1:13" x14ac:dyDescent="0.2">
      <c r="A21" s="300" t="s">
        <v>59</v>
      </c>
      <c r="B21" s="278" t="s">
        <v>116</v>
      </c>
      <c r="C21" s="15"/>
      <c r="D21" s="15"/>
      <c r="E21" s="56"/>
      <c r="F21" s="281"/>
      <c r="G21" s="283"/>
      <c r="H21" s="232"/>
      <c r="I21" s="282"/>
      <c r="J21" s="232">
        <v>415290</v>
      </c>
      <c r="K21" s="282">
        <v>415290</v>
      </c>
      <c r="L21" s="260">
        <f t="shared" si="0"/>
        <v>415290</v>
      </c>
      <c r="M21" s="326">
        <f t="shared" si="1"/>
        <v>415290</v>
      </c>
    </row>
    <row r="22" spans="1:13" x14ac:dyDescent="0.2">
      <c r="A22" s="300" t="s">
        <v>61</v>
      </c>
      <c r="B22" s="278" t="s">
        <v>117</v>
      </c>
      <c r="C22" s="15"/>
      <c r="D22" s="15"/>
      <c r="E22" s="56"/>
      <c r="F22" s="281"/>
      <c r="G22" s="283"/>
      <c r="H22" s="232"/>
      <c r="I22" s="282"/>
      <c r="J22" s="232">
        <v>2944000</v>
      </c>
      <c r="K22" s="282">
        <v>2944000</v>
      </c>
      <c r="L22" s="260">
        <f t="shared" si="0"/>
        <v>2944000</v>
      </c>
      <c r="M22" s="326">
        <f t="shared" si="1"/>
        <v>2944000</v>
      </c>
    </row>
    <row r="23" spans="1:13" x14ac:dyDescent="0.2">
      <c r="A23" s="300" t="s">
        <v>85</v>
      </c>
      <c r="B23" s="278" t="s">
        <v>118</v>
      </c>
      <c r="C23" s="15"/>
      <c r="D23" s="15"/>
      <c r="E23" s="56"/>
      <c r="F23" s="281"/>
      <c r="G23" s="283"/>
      <c r="H23" s="232"/>
      <c r="I23" s="282"/>
      <c r="J23" s="232">
        <v>1222040</v>
      </c>
      <c r="K23" s="282">
        <v>1922040</v>
      </c>
      <c r="L23" s="260">
        <f t="shared" si="0"/>
        <v>1222040</v>
      </c>
      <c r="M23" s="326">
        <f t="shared" si="1"/>
        <v>1922040</v>
      </c>
    </row>
    <row r="24" spans="1:13" x14ac:dyDescent="0.2">
      <c r="A24" s="300" t="s">
        <v>62</v>
      </c>
      <c r="B24" s="629" t="s">
        <v>119</v>
      </c>
      <c r="C24" s="641"/>
      <c r="D24" s="641"/>
      <c r="E24" s="56"/>
      <c r="F24" s="281">
        <v>2857637</v>
      </c>
      <c r="G24" s="283">
        <v>3704614</v>
      </c>
      <c r="H24" s="232">
        <v>587953</v>
      </c>
      <c r="I24" s="282">
        <v>749829</v>
      </c>
      <c r="J24" s="232">
        <v>6442303</v>
      </c>
      <c r="K24" s="282">
        <v>7500532</v>
      </c>
      <c r="L24" s="260">
        <f t="shared" si="0"/>
        <v>9887893</v>
      </c>
      <c r="M24" s="326">
        <f t="shared" si="1"/>
        <v>11954975</v>
      </c>
    </row>
    <row r="25" spans="1:13" x14ac:dyDescent="0.2">
      <c r="A25" s="300" t="s">
        <v>63</v>
      </c>
      <c r="B25" s="278" t="s">
        <v>120</v>
      </c>
      <c r="C25" s="15"/>
      <c r="D25" s="15"/>
      <c r="E25" s="56"/>
      <c r="F25" s="281">
        <v>792000</v>
      </c>
      <c r="G25" s="283">
        <v>792000</v>
      </c>
      <c r="H25" s="232">
        <v>154440</v>
      </c>
      <c r="I25" s="282">
        <v>154440</v>
      </c>
      <c r="J25" s="232">
        <v>25400</v>
      </c>
      <c r="K25" s="282">
        <v>406400</v>
      </c>
      <c r="L25" s="260">
        <f t="shared" si="0"/>
        <v>971840</v>
      </c>
      <c r="M25" s="326">
        <f t="shared" si="1"/>
        <v>1352840</v>
      </c>
    </row>
    <row r="26" spans="1:13" x14ac:dyDescent="0.2">
      <c r="A26" s="300" t="s">
        <v>58</v>
      </c>
      <c r="B26" s="278" t="s">
        <v>100</v>
      </c>
      <c r="C26" s="15"/>
      <c r="D26" s="301"/>
      <c r="E26" s="85"/>
      <c r="F26" s="284"/>
      <c r="G26" s="285"/>
      <c r="H26" s="286"/>
      <c r="I26" s="287"/>
      <c r="J26" s="286">
        <v>171450</v>
      </c>
      <c r="K26" s="287">
        <v>171450</v>
      </c>
      <c r="L26" s="578">
        <f t="shared" si="0"/>
        <v>171450</v>
      </c>
      <c r="M26" s="579">
        <f t="shared" si="1"/>
        <v>171450</v>
      </c>
    </row>
    <row r="27" spans="1:13" x14ac:dyDescent="0.2">
      <c r="A27" s="302" t="s">
        <v>64</v>
      </c>
      <c r="B27" s="303" t="s">
        <v>121</v>
      </c>
      <c r="C27" s="304"/>
      <c r="D27" s="305"/>
      <c r="E27" s="59"/>
      <c r="F27" s="288"/>
      <c r="G27" s="289"/>
      <c r="H27" s="290"/>
      <c r="I27" s="291"/>
      <c r="J27" s="290">
        <v>2019740</v>
      </c>
      <c r="K27" s="291">
        <v>2169740</v>
      </c>
      <c r="L27" s="580">
        <f t="shared" si="0"/>
        <v>2019740</v>
      </c>
      <c r="M27" s="581">
        <f t="shared" si="1"/>
        <v>2169740</v>
      </c>
    </row>
    <row r="28" spans="1:13" x14ac:dyDescent="0.2">
      <c r="A28" s="302" t="s">
        <v>66</v>
      </c>
      <c r="B28" s="303" t="s">
        <v>40</v>
      </c>
      <c r="C28" s="305"/>
      <c r="D28" s="305"/>
      <c r="E28" s="116"/>
      <c r="F28" s="290"/>
      <c r="G28" s="291"/>
      <c r="H28" s="290"/>
      <c r="I28" s="291"/>
      <c r="J28" s="290">
        <v>1905000</v>
      </c>
      <c r="K28" s="291">
        <v>1905000</v>
      </c>
      <c r="L28" s="580">
        <f t="shared" si="0"/>
        <v>1905000</v>
      </c>
      <c r="M28" s="581">
        <f t="shared" si="1"/>
        <v>1905000</v>
      </c>
    </row>
    <row r="29" spans="1:13" x14ac:dyDescent="0.2">
      <c r="A29" s="302" t="s">
        <v>67</v>
      </c>
      <c r="B29" s="303" t="s">
        <v>91</v>
      </c>
      <c r="C29" s="304"/>
      <c r="D29" s="305"/>
      <c r="E29" s="59"/>
      <c r="F29" s="290">
        <v>2952461</v>
      </c>
      <c r="G29" s="291">
        <v>3117395</v>
      </c>
      <c r="H29" s="290">
        <v>606444</v>
      </c>
      <c r="I29" s="291">
        <v>618960</v>
      </c>
      <c r="J29" s="290">
        <v>1092500</v>
      </c>
      <c r="K29" s="291">
        <v>1096500</v>
      </c>
      <c r="L29" s="580">
        <f t="shared" si="0"/>
        <v>4651405</v>
      </c>
      <c r="M29" s="581">
        <f t="shared" si="1"/>
        <v>4832855</v>
      </c>
    </row>
    <row r="30" spans="1:13" x14ac:dyDescent="0.2">
      <c r="A30" s="302" t="s">
        <v>177</v>
      </c>
      <c r="B30" s="303" t="s">
        <v>273</v>
      </c>
      <c r="C30" s="304"/>
      <c r="D30" s="305"/>
      <c r="E30" s="59"/>
      <c r="F30" s="290"/>
      <c r="G30" s="291"/>
      <c r="H30" s="290"/>
      <c r="I30" s="291"/>
      <c r="J30" s="290"/>
      <c r="K30" s="291">
        <v>960120</v>
      </c>
      <c r="L30" s="580">
        <f t="shared" si="0"/>
        <v>0</v>
      </c>
      <c r="M30" s="581">
        <f t="shared" si="1"/>
        <v>960120</v>
      </c>
    </row>
    <row r="31" spans="1:13" x14ac:dyDescent="0.2">
      <c r="A31" s="302"/>
      <c r="B31" s="303"/>
      <c r="C31" s="304"/>
      <c r="D31" s="305"/>
      <c r="E31" s="59"/>
      <c r="F31" s="290"/>
      <c r="G31" s="291"/>
      <c r="H31" s="290"/>
      <c r="I31" s="291"/>
      <c r="J31" s="290"/>
      <c r="K31" s="291"/>
      <c r="L31" s="290"/>
      <c r="M31" s="291"/>
    </row>
    <row r="32" spans="1:13" ht="13.5" thickBot="1" x14ac:dyDescent="0.25">
      <c r="A32" s="306"/>
      <c r="B32" s="303"/>
      <c r="C32" s="304"/>
      <c r="D32" s="305"/>
      <c r="E32" s="59"/>
      <c r="F32" s="292"/>
      <c r="G32" s="293"/>
      <c r="H32" s="261"/>
      <c r="I32" s="293"/>
      <c r="J32" s="261"/>
      <c r="K32" s="293"/>
      <c r="L32" s="261"/>
      <c r="M32" s="293"/>
    </row>
    <row r="33" spans="1:13" ht="13.5" thickBot="1" x14ac:dyDescent="0.25">
      <c r="A33" s="298"/>
      <c r="B33" s="307" t="s">
        <v>102</v>
      </c>
      <c r="C33" s="37"/>
      <c r="D33" s="37"/>
      <c r="E33" s="34"/>
      <c r="F33" s="262">
        <f>SUM(F15:F32)</f>
        <v>23092957</v>
      </c>
      <c r="G33" s="294">
        <f>SUM(G15:G32)</f>
        <v>26604868</v>
      </c>
      <c r="H33" s="262">
        <f>SUM(H15:H32)</f>
        <v>3665322</v>
      </c>
      <c r="I33" s="294">
        <f>SUM(I15:I32)</f>
        <v>4045850</v>
      </c>
      <c r="J33" s="262">
        <v>24039967</v>
      </c>
      <c r="K33" s="294">
        <f>SUM(K15:K32)</f>
        <v>31423935</v>
      </c>
      <c r="L33" s="295">
        <f>SUM(L15:L32)</f>
        <v>50816206</v>
      </c>
      <c r="M33" s="294">
        <f>SUM(M15:M32)</f>
        <v>62074653</v>
      </c>
    </row>
    <row r="36" spans="1:13" x14ac:dyDescent="0.2">
      <c r="A36" s="203"/>
      <c r="D36" s="2"/>
      <c r="F36" s="2"/>
      <c r="G36" s="2"/>
      <c r="H36" s="2"/>
    </row>
  </sheetData>
  <mergeCells count="12">
    <mergeCell ref="B7:L7"/>
    <mergeCell ref="B15:D15"/>
    <mergeCell ref="F5:H5"/>
    <mergeCell ref="B24:D24"/>
    <mergeCell ref="F10:G10"/>
    <mergeCell ref="H10:I10"/>
    <mergeCell ref="J10:K10"/>
    <mergeCell ref="L10:M10"/>
    <mergeCell ref="F11:G11"/>
    <mergeCell ref="H11:I11"/>
    <mergeCell ref="J11:K11"/>
    <mergeCell ref="L11:M11"/>
  </mergeCells>
  <phoneticPr fontId="0" type="noConversion"/>
  <pageMargins left="0.78740157480314965" right="0.39370078740157483" top="0.98425196850393704" bottom="0.98425196850393704" header="0.51181102362204722" footer="0.51181102362204722"/>
  <pageSetup paperSize="9" fitToWidth="0" orientation="landscape" horizontalDpi="300" verticalDpi="300" r:id="rId1"/>
  <headerFooter alignWithMargins="0"/>
  <ignoredErrors>
    <ignoredError sqref="A19:A29 A15:A1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78"/>
  <sheetViews>
    <sheetView workbookViewId="0">
      <selection activeCell="F1" sqref="F1"/>
    </sheetView>
  </sheetViews>
  <sheetFormatPr defaultRowHeight="12.75" x14ac:dyDescent="0.2"/>
  <cols>
    <col min="2" max="2" width="9.7109375" customWidth="1"/>
    <col min="3" max="3" width="8.7109375" customWidth="1"/>
    <col min="4" max="5" width="7.42578125" customWidth="1"/>
    <col min="6" max="6" width="8.85546875" customWidth="1"/>
    <col min="7" max="7" width="9.7109375" customWidth="1"/>
    <col min="8" max="8" width="7.85546875" customWidth="1"/>
    <col min="9" max="9" width="7.5703125" customWidth="1"/>
    <col min="10" max="10" width="8.7109375" customWidth="1"/>
    <col min="11" max="11" width="8.5703125" customWidth="1"/>
    <col min="12" max="12" width="8.7109375" customWidth="1"/>
    <col min="13" max="14" width="8.28515625" customWidth="1"/>
    <col min="15" max="17" width="8.85546875" customWidth="1"/>
    <col min="18" max="18" width="8.5703125" customWidth="1"/>
    <col min="19" max="19" width="9.7109375" customWidth="1"/>
    <col min="20" max="20" width="10.140625" bestFit="1" customWidth="1"/>
  </cols>
  <sheetData>
    <row r="1" spans="1:20" x14ac:dyDescent="0.2">
      <c r="F1" s="509" t="s">
        <v>296</v>
      </c>
    </row>
    <row r="3" spans="1:20" x14ac:dyDescent="0.2">
      <c r="F3" s="509" t="s">
        <v>241</v>
      </c>
      <c r="G3" s="509"/>
      <c r="H3" s="509"/>
      <c r="I3" s="509"/>
      <c r="J3" s="509"/>
      <c r="K3" s="509"/>
      <c r="L3" s="509"/>
      <c r="M3" s="509"/>
      <c r="N3" s="509"/>
      <c r="O3" s="509"/>
      <c r="P3" s="509"/>
      <c r="Q3" s="509"/>
      <c r="R3" s="509"/>
    </row>
    <row r="4" spans="1:20" x14ac:dyDescent="0.2">
      <c r="J4" s="203"/>
      <c r="P4" s="42"/>
      <c r="Q4" s="42"/>
    </row>
    <row r="5" spans="1:20" x14ac:dyDescent="0.2">
      <c r="A5" s="5"/>
      <c r="B5" s="5"/>
      <c r="C5" s="5"/>
      <c r="D5" s="5"/>
      <c r="E5" s="5"/>
      <c r="F5" s="5"/>
      <c r="G5" s="5"/>
      <c r="H5" s="642" t="s">
        <v>17</v>
      </c>
      <c r="I5" s="642"/>
      <c r="J5" s="642"/>
      <c r="K5" s="642"/>
      <c r="L5" s="642"/>
    </row>
    <row r="6" spans="1:20" x14ac:dyDescent="0.2">
      <c r="A6" s="5"/>
      <c r="B6" s="5"/>
      <c r="C6" s="5"/>
      <c r="D6" s="5"/>
      <c r="E6" s="5"/>
      <c r="F6" s="5"/>
      <c r="G6" s="5"/>
    </row>
    <row r="7" spans="1:20" x14ac:dyDescent="0.2">
      <c r="A7" s="5"/>
      <c r="B7" s="5"/>
      <c r="C7" s="635" t="s">
        <v>173</v>
      </c>
      <c r="D7" s="635"/>
      <c r="E7" s="635"/>
      <c r="F7" s="635"/>
      <c r="G7" s="635"/>
      <c r="H7" s="635"/>
      <c r="I7" s="635"/>
      <c r="J7" s="635"/>
      <c r="K7" s="635"/>
      <c r="L7" s="635"/>
      <c r="M7" s="635"/>
      <c r="N7" s="635"/>
      <c r="O7" s="635"/>
    </row>
    <row r="8" spans="1:20" x14ac:dyDescent="0.2">
      <c r="A8" s="149"/>
      <c r="B8" s="150"/>
      <c r="H8" s="5"/>
      <c r="I8" s="5"/>
      <c r="J8" s="225">
        <v>2018</v>
      </c>
      <c r="K8" s="225"/>
      <c r="L8" s="5"/>
      <c r="M8" s="5"/>
      <c r="N8" s="5"/>
      <c r="O8" s="5"/>
      <c r="P8" s="5"/>
      <c r="Q8" s="5"/>
    </row>
    <row r="9" spans="1:20" ht="13.5" thickBot="1" x14ac:dyDescent="0.25">
      <c r="B9" s="5"/>
      <c r="C9" s="5"/>
      <c r="D9" s="5"/>
      <c r="E9" s="5"/>
      <c r="F9" s="5"/>
      <c r="G9" s="5"/>
      <c r="H9" s="5"/>
      <c r="I9" s="5"/>
      <c r="J9" s="5"/>
      <c r="K9" s="225"/>
      <c r="L9" s="5"/>
      <c r="M9" s="5"/>
      <c r="N9" s="5"/>
      <c r="O9" s="5"/>
      <c r="S9" s="335" t="s">
        <v>168</v>
      </c>
    </row>
    <row r="10" spans="1:20" x14ac:dyDescent="0.2">
      <c r="A10" s="647" t="s">
        <v>68</v>
      </c>
      <c r="B10" s="648"/>
      <c r="C10" s="337" t="s">
        <v>60</v>
      </c>
      <c r="D10" s="338" t="s">
        <v>57</v>
      </c>
      <c r="E10" s="338" t="s">
        <v>55</v>
      </c>
      <c r="F10" s="338" t="s">
        <v>208</v>
      </c>
      <c r="G10" s="338" t="s">
        <v>182</v>
      </c>
      <c r="H10" s="338" t="s">
        <v>86</v>
      </c>
      <c r="I10" s="338" t="s">
        <v>59</v>
      </c>
      <c r="J10" s="338" t="s">
        <v>61</v>
      </c>
      <c r="K10" s="338" t="s">
        <v>85</v>
      </c>
      <c r="L10" s="338" t="s">
        <v>62</v>
      </c>
      <c r="M10" s="338" t="s">
        <v>63</v>
      </c>
      <c r="N10" s="338" t="s">
        <v>58</v>
      </c>
      <c r="O10" s="338" t="s">
        <v>64</v>
      </c>
      <c r="P10" s="338" t="s">
        <v>66</v>
      </c>
      <c r="Q10" s="338" t="s">
        <v>177</v>
      </c>
      <c r="R10" s="339" t="s">
        <v>67</v>
      </c>
      <c r="S10" s="650" t="s">
        <v>69</v>
      </c>
    </row>
    <row r="11" spans="1:20" ht="13.5" thickBot="1" x14ac:dyDescent="0.25">
      <c r="A11" s="342"/>
      <c r="B11" s="343"/>
      <c r="C11" s="344" t="s">
        <v>125</v>
      </c>
      <c r="D11" s="345" t="s">
        <v>21</v>
      </c>
      <c r="E11" s="345" t="s">
        <v>274</v>
      </c>
      <c r="F11" s="345" t="s">
        <v>240</v>
      </c>
      <c r="G11" s="345" t="s">
        <v>183</v>
      </c>
      <c r="H11" s="345" t="s">
        <v>87</v>
      </c>
      <c r="I11" s="346" t="s">
        <v>199</v>
      </c>
      <c r="J11" s="345" t="s">
        <v>198</v>
      </c>
      <c r="K11" s="345" t="s">
        <v>88</v>
      </c>
      <c r="L11" s="345" t="s">
        <v>34</v>
      </c>
      <c r="M11" s="345" t="s">
        <v>200</v>
      </c>
      <c r="N11" s="345" t="s">
        <v>89</v>
      </c>
      <c r="O11" s="345" t="s">
        <v>90</v>
      </c>
      <c r="P11" s="345" t="s">
        <v>147</v>
      </c>
      <c r="Q11" s="345" t="s">
        <v>275</v>
      </c>
      <c r="R11" s="347" t="s">
        <v>148</v>
      </c>
      <c r="S11" s="651"/>
    </row>
    <row r="12" spans="1:20" x14ac:dyDescent="0.2">
      <c r="A12" s="480" t="s">
        <v>123</v>
      </c>
      <c r="B12" s="481"/>
      <c r="C12" s="474"/>
      <c r="D12" s="433"/>
      <c r="E12" s="433"/>
      <c r="F12" s="433">
        <v>2050000</v>
      </c>
      <c r="G12" s="483">
        <v>11325881</v>
      </c>
      <c r="H12" s="433"/>
      <c r="I12" s="433"/>
      <c r="J12" s="433"/>
      <c r="K12" s="433"/>
      <c r="L12" s="433">
        <v>2460477</v>
      </c>
      <c r="M12" s="433"/>
      <c r="N12" s="433"/>
      <c r="O12" s="433"/>
      <c r="P12" s="433"/>
      <c r="Q12" s="433"/>
      <c r="R12" s="475">
        <v>2762052</v>
      </c>
      <c r="S12" s="582">
        <f>SUM(C12:R12)</f>
        <v>18598410</v>
      </c>
      <c r="T12" s="487"/>
    </row>
    <row r="13" spans="1:20" x14ac:dyDescent="0.2">
      <c r="A13" s="480" t="s">
        <v>245</v>
      </c>
      <c r="B13" s="481"/>
      <c r="C13" s="474"/>
      <c r="D13" s="433"/>
      <c r="E13" s="433"/>
      <c r="F13" s="433">
        <v>80000</v>
      </c>
      <c r="G13" s="483">
        <v>220000</v>
      </c>
      <c r="H13" s="433"/>
      <c r="I13" s="433"/>
      <c r="J13" s="433"/>
      <c r="K13" s="433"/>
      <c r="L13" s="433"/>
      <c r="M13" s="433"/>
      <c r="N13" s="433"/>
      <c r="O13" s="433"/>
      <c r="P13" s="433"/>
      <c r="Q13" s="433"/>
      <c r="R13" s="475">
        <v>104434</v>
      </c>
      <c r="S13" s="456">
        <f>SUM(C13:R13)</f>
        <v>404434</v>
      </c>
      <c r="T13" s="487"/>
    </row>
    <row r="14" spans="1:20" x14ac:dyDescent="0.2">
      <c r="A14" s="480"/>
      <c r="B14" s="481"/>
      <c r="C14" s="474"/>
      <c r="D14" s="433"/>
      <c r="E14" s="433"/>
      <c r="F14" s="433"/>
      <c r="G14" s="483"/>
      <c r="H14" s="433"/>
      <c r="I14" s="433"/>
      <c r="J14" s="433"/>
      <c r="K14" s="433"/>
      <c r="L14" s="433"/>
      <c r="M14" s="433"/>
      <c r="N14" s="433"/>
      <c r="O14" s="433"/>
      <c r="P14" s="433"/>
      <c r="Q14" s="433"/>
      <c r="R14" s="475"/>
      <c r="S14" s="456"/>
      <c r="T14" s="487"/>
    </row>
    <row r="15" spans="1:20" x14ac:dyDescent="0.2">
      <c r="A15" s="480" t="s">
        <v>246</v>
      </c>
      <c r="B15" s="481"/>
      <c r="C15" s="474"/>
      <c r="D15" s="433"/>
      <c r="E15" s="433"/>
      <c r="F15" s="433"/>
      <c r="G15" s="483"/>
      <c r="H15" s="433"/>
      <c r="I15" s="433"/>
      <c r="J15" s="433"/>
      <c r="K15" s="433"/>
      <c r="L15" s="433"/>
      <c r="M15" s="433"/>
      <c r="N15" s="433"/>
      <c r="O15" s="433"/>
      <c r="P15" s="433"/>
      <c r="Q15" s="433"/>
      <c r="R15" s="475">
        <v>5300</v>
      </c>
      <c r="S15" s="456">
        <v>5300</v>
      </c>
      <c r="T15" s="487"/>
    </row>
    <row r="16" spans="1:20" x14ac:dyDescent="0.2">
      <c r="A16" s="480"/>
      <c r="B16" s="481"/>
      <c r="C16" s="474"/>
      <c r="D16" s="433"/>
      <c r="E16" s="433"/>
      <c r="F16" s="433"/>
      <c r="G16" s="483"/>
      <c r="H16" s="433"/>
      <c r="I16" s="433"/>
      <c r="J16" s="433"/>
      <c r="K16" s="433"/>
      <c r="L16" s="433"/>
      <c r="M16" s="433"/>
      <c r="N16" s="433"/>
      <c r="O16" s="433"/>
      <c r="P16" s="433"/>
      <c r="Q16" s="433"/>
      <c r="R16" s="475"/>
      <c r="S16" s="456"/>
      <c r="T16" s="487"/>
    </row>
    <row r="17" spans="1:20" x14ac:dyDescent="0.2">
      <c r="A17" s="480" t="s">
        <v>181</v>
      </c>
      <c r="B17" s="481"/>
      <c r="C17" s="474">
        <v>5000</v>
      </c>
      <c r="D17" s="433"/>
      <c r="E17" s="433"/>
      <c r="F17" s="433"/>
      <c r="G17" s="483"/>
      <c r="H17" s="433"/>
      <c r="I17" s="433"/>
      <c r="J17" s="433"/>
      <c r="K17" s="433"/>
      <c r="L17" s="433">
        <v>1011228</v>
      </c>
      <c r="M17" s="433">
        <v>792000</v>
      </c>
      <c r="N17" s="433"/>
      <c r="O17" s="433"/>
      <c r="P17" s="433"/>
      <c r="Q17" s="433"/>
      <c r="R17" s="475"/>
      <c r="S17" s="456">
        <f>SUM(C17:R17)</f>
        <v>1808228</v>
      </c>
      <c r="T17" s="487"/>
    </row>
    <row r="18" spans="1:20" x14ac:dyDescent="0.2">
      <c r="A18" s="480"/>
      <c r="B18" s="481"/>
      <c r="C18" s="474"/>
      <c r="D18" s="433"/>
      <c r="E18" s="433"/>
      <c r="F18" s="433"/>
      <c r="G18" s="483"/>
      <c r="H18" s="433"/>
      <c r="I18" s="433"/>
      <c r="J18" s="433"/>
      <c r="K18" s="433"/>
      <c r="L18" s="433"/>
      <c r="M18" s="433"/>
      <c r="N18" s="433"/>
      <c r="O18" s="433"/>
      <c r="P18" s="433"/>
      <c r="Q18" s="433"/>
      <c r="R18" s="475"/>
      <c r="S18" s="456"/>
      <c r="T18" s="487"/>
    </row>
    <row r="19" spans="1:20" x14ac:dyDescent="0.2">
      <c r="A19" s="278" t="s">
        <v>242</v>
      </c>
      <c r="B19" s="15"/>
      <c r="C19" s="232">
        <v>4232900</v>
      </c>
      <c r="D19" s="439"/>
      <c r="E19" s="439"/>
      <c r="F19" s="439"/>
      <c r="G19" s="439"/>
      <c r="H19" s="439"/>
      <c r="I19" s="439"/>
      <c r="J19" s="439"/>
      <c r="K19" s="439"/>
      <c r="L19" s="439"/>
      <c r="M19" s="439"/>
      <c r="N19" s="439"/>
      <c r="O19" s="439"/>
      <c r="P19" s="439"/>
      <c r="Q19" s="439"/>
      <c r="R19" s="469"/>
      <c r="S19" s="456">
        <f>SUM(C19:R19)</f>
        <v>4232900</v>
      </c>
      <c r="T19" s="487"/>
    </row>
    <row r="20" spans="1:20" x14ac:dyDescent="0.2">
      <c r="A20" s="278"/>
      <c r="B20" s="15"/>
      <c r="C20" s="260"/>
      <c r="D20" s="439"/>
      <c r="E20" s="439"/>
      <c r="F20" s="439"/>
      <c r="G20" s="439"/>
      <c r="H20" s="439"/>
      <c r="I20" s="439"/>
      <c r="J20" s="439"/>
      <c r="K20" s="439"/>
      <c r="L20" s="439"/>
      <c r="M20" s="439"/>
      <c r="N20" s="439"/>
      <c r="O20" s="439"/>
      <c r="P20" s="439"/>
      <c r="Q20" s="439"/>
      <c r="R20" s="469"/>
      <c r="S20" s="456"/>
      <c r="T20" s="487"/>
    </row>
    <row r="21" spans="1:20" x14ac:dyDescent="0.2">
      <c r="A21" s="278" t="s">
        <v>175</v>
      </c>
      <c r="B21" s="15"/>
      <c r="C21" s="232">
        <v>538800</v>
      </c>
      <c r="D21" s="439"/>
      <c r="E21" s="439"/>
      <c r="F21" s="439"/>
      <c r="G21" s="439"/>
      <c r="H21" s="439"/>
      <c r="I21" s="439"/>
      <c r="J21" s="439"/>
      <c r="K21" s="439"/>
      <c r="L21" s="439"/>
      <c r="M21" s="439"/>
      <c r="N21" s="439"/>
      <c r="O21" s="439"/>
      <c r="P21" s="439"/>
      <c r="Q21" s="439"/>
      <c r="R21" s="469"/>
      <c r="S21" s="456">
        <f>SUM(C21:R21)</f>
        <v>538800</v>
      </c>
      <c r="T21" s="487"/>
    </row>
    <row r="22" spans="1:20" x14ac:dyDescent="0.2">
      <c r="A22" s="278"/>
      <c r="B22" s="15"/>
      <c r="C22" s="232"/>
      <c r="D22" s="439"/>
      <c r="E22" s="439"/>
      <c r="F22" s="439"/>
      <c r="G22" s="439"/>
      <c r="H22" s="439"/>
      <c r="I22" s="439"/>
      <c r="J22" s="439"/>
      <c r="K22" s="439"/>
      <c r="L22" s="439"/>
      <c r="M22" s="439"/>
      <c r="N22" s="439"/>
      <c r="O22" s="439"/>
      <c r="P22" s="439"/>
      <c r="Q22" s="439"/>
      <c r="R22" s="469"/>
      <c r="S22" s="456"/>
      <c r="T22" s="487"/>
    </row>
    <row r="23" spans="1:20" x14ac:dyDescent="0.2">
      <c r="A23" s="278" t="s">
        <v>197</v>
      </c>
      <c r="B23" s="15"/>
      <c r="C23" s="232">
        <v>149009</v>
      </c>
      <c r="D23" s="439"/>
      <c r="E23" s="439"/>
      <c r="F23" s="439"/>
      <c r="G23" s="439">
        <v>191509</v>
      </c>
      <c r="H23" s="439"/>
      <c r="I23" s="439"/>
      <c r="J23" s="439"/>
      <c r="K23" s="439"/>
      <c r="L23" s="439">
        <v>191509</v>
      </c>
      <c r="M23" s="439"/>
      <c r="N23" s="439"/>
      <c r="O23" s="439"/>
      <c r="P23" s="439"/>
      <c r="Q23" s="439"/>
      <c r="R23" s="469">
        <v>191509</v>
      </c>
      <c r="S23" s="456">
        <f>SUM(C23:R23)</f>
        <v>723536</v>
      </c>
      <c r="T23" s="487"/>
    </row>
    <row r="24" spans="1:20" x14ac:dyDescent="0.2">
      <c r="A24" s="278" t="s">
        <v>124</v>
      </c>
      <c r="B24" s="15"/>
      <c r="C24" s="232">
        <v>41400</v>
      </c>
      <c r="D24" s="439"/>
      <c r="E24" s="439"/>
      <c r="F24" s="439"/>
      <c r="G24" s="439">
        <v>41400</v>
      </c>
      <c r="H24" s="439"/>
      <c r="I24" s="439"/>
      <c r="J24" s="439"/>
      <c r="K24" s="439"/>
      <c r="L24" s="439">
        <v>41400</v>
      </c>
      <c r="M24" s="439"/>
      <c r="N24" s="439"/>
      <c r="O24" s="439"/>
      <c r="P24" s="439"/>
      <c r="Q24" s="439"/>
      <c r="R24" s="469">
        <v>41400</v>
      </c>
      <c r="S24" s="456">
        <f>SUM(C24:R24)</f>
        <v>165600</v>
      </c>
      <c r="T24" s="487"/>
    </row>
    <row r="25" spans="1:20" x14ac:dyDescent="0.2">
      <c r="A25" s="278" t="s">
        <v>254</v>
      </c>
      <c r="B25" s="15"/>
      <c r="C25" s="232"/>
      <c r="D25" s="439"/>
      <c r="E25" s="439"/>
      <c r="F25" s="439"/>
      <c r="G25" s="439"/>
      <c r="H25" s="439"/>
      <c r="I25" s="439"/>
      <c r="J25" s="439"/>
      <c r="K25" s="439"/>
      <c r="L25" s="439"/>
      <c r="M25" s="439"/>
      <c r="N25" s="439"/>
      <c r="O25" s="439"/>
      <c r="P25" s="439"/>
      <c r="Q25" s="439"/>
      <c r="R25" s="469">
        <v>12700</v>
      </c>
      <c r="S25" s="456">
        <f>SUM(C25:R25)</f>
        <v>12700</v>
      </c>
      <c r="T25" s="487"/>
    </row>
    <row r="26" spans="1:20" x14ac:dyDescent="0.2">
      <c r="A26" s="303" t="s">
        <v>220</v>
      </c>
      <c r="B26" s="482"/>
      <c r="C26" s="290"/>
      <c r="D26" s="431"/>
      <c r="E26" s="431"/>
      <c r="F26" s="431">
        <v>19160</v>
      </c>
      <c r="G26" s="431">
        <v>95800</v>
      </c>
      <c r="H26" s="431"/>
      <c r="I26" s="431"/>
      <c r="J26" s="431"/>
      <c r="K26" s="431"/>
      <c r="L26" s="431"/>
      <c r="M26" s="431"/>
      <c r="N26" s="431"/>
      <c r="O26" s="431"/>
      <c r="P26" s="431"/>
      <c r="Q26" s="431"/>
      <c r="R26" s="476"/>
      <c r="S26" s="456">
        <f>SUM(C26:R26)</f>
        <v>114960</v>
      </c>
      <c r="T26" s="487"/>
    </row>
    <row r="27" spans="1:20" ht="13.5" thickBot="1" x14ac:dyDescent="0.25">
      <c r="A27" s="303"/>
      <c r="B27" s="305"/>
      <c r="C27" s="290"/>
      <c r="D27" s="431"/>
      <c r="E27" s="431"/>
      <c r="F27" s="431"/>
      <c r="G27" s="431"/>
      <c r="H27" s="431"/>
      <c r="I27" s="431"/>
      <c r="J27" s="431"/>
      <c r="K27" s="431"/>
      <c r="L27" s="431"/>
      <c r="M27" s="431"/>
      <c r="N27" s="431"/>
      <c r="O27" s="431"/>
      <c r="P27" s="431"/>
      <c r="Q27" s="431"/>
      <c r="R27" s="476"/>
      <c r="S27" s="583"/>
      <c r="T27" s="487"/>
    </row>
    <row r="28" spans="1:20" ht="13.5" thickBot="1" x14ac:dyDescent="0.25">
      <c r="A28" s="155" t="s">
        <v>202</v>
      </c>
      <c r="B28" s="105"/>
      <c r="C28" s="262">
        <f>SUM(C12:C27)</f>
        <v>4967109</v>
      </c>
      <c r="D28" s="438">
        <f t="shared" ref="D28:R28" si="0">SUM(D12:D27)</f>
        <v>0</v>
      </c>
      <c r="E28" s="438">
        <f t="shared" ref="E28" si="1">SUM(E12:E27)</f>
        <v>0</v>
      </c>
      <c r="F28" s="438">
        <f t="shared" si="0"/>
        <v>2149160</v>
      </c>
      <c r="G28" s="438">
        <f t="shared" si="0"/>
        <v>11874590</v>
      </c>
      <c r="H28" s="438">
        <f t="shared" si="0"/>
        <v>0</v>
      </c>
      <c r="I28" s="438">
        <f t="shared" si="0"/>
        <v>0</v>
      </c>
      <c r="J28" s="438">
        <f t="shared" si="0"/>
        <v>0</v>
      </c>
      <c r="K28" s="438">
        <f t="shared" si="0"/>
        <v>0</v>
      </c>
      <c r="L28" s="438">
        <f t="shared" si="0"/>
        <v>3704614</v>
      </c>
      <c r="M28" s="438">
        <f t="shared" si="0"/>
        <v>792000</v>
      </c>
      <c r="N28" s="438">
        <f t="shared" si="0"/>
        <v>0</v>
      </c>
      <c r="O28" s="438">
        <f t="shared" si="0"/>
        <v>0</v>
      </c>
      <c r="P28" s="438">
        <f t="shared" si="0"/>
        <v>0</v>
      </c>
      <c r="Q28" s="438">
        <f t="shared" ref="Q28" si="2">SUM(Q12:Q27)</f>
        <v>0</v>
      </c>
      <c r="R28" s="294">
        <f t="shared" si="0"/>
        <v>3117395</v>
      </c>
      <c r="S28" s="472">
        <f>SUM(S12:S27)</f>
        <v>26604868</v>
      </c>
      <c r="T28" s="487"/>
    </row>
    <row r="29" spans="1:20" x14ac:dyDescent="0.2">
      <c r="A29" s="340"/>
      <c r="B29" s="336"/>
      <c r="C29" s="477"/>
      <c r="D29" s="477"/>
      <c r="E29" s="477"/>
      <c r="F29" s="477"/>
      <c r="G29" s="477"/>
      <c r="H29" s="477"/>
      <c r="I29" s="477"/>
      <c r="J29" s="477"/>
      <c r="K29" s="477"/>
      <c r="L29" s="477"/>
      <c r="M29" s="477"/>
      <c r="N29" s="477"/>
      <c r="O29" s="477"/>
      <c r="P29" s="477"/>
      <c r="Q29" s="477"/>
      <c r="R29" s="477"/>
      <c r="S29" s="478"/>
      <c r="T29" s="487"/>
    </row>
    <row r="30" spans="1:20" x14ac:dyDescent="0.2">
      <c r="A30" s="341" t="s">
        <v>204</v>
      </c>
      <c r="B30" s="151"/>
      <c r="C30" s="232">
        <v>806306</v>
      </c>
      <c r="D30" s="439"/>
      <c r="E30" s="439"/>
      <c r="F30" s="439">
        <v>200000</v>
      </c>
      <c r="G30" s="439">
        <v>1225369</v>
      </c>
      <c r="H30" s="439"/>
      <c r="I30" s="439"/>
      <c r="J30" s="439"/>
      <c r="K30" s="439"/>
      <c r="L30" s="439">
        <v>681985</v>
      </c>
      <c r="M30" s="439">
        <v>154440</v>
      </c>
      <c r="N30" s="439"/>
      <c r="O30" s="439"/>
      <c r="P30" s="439"/>
      <c r="Q30" s="439"/>
      <c r="R30" s="469">
        <v>538600</v>
      </c>
      <c r="S30" s="456">
        <f>SUM(C30:R30)</f>
        <v>3606700</v>
      </c>
      <c r="T30" s="487"/>
    </row>
    <row r="31" spans="1:20" x14ac:dyDescent="0.2">
      <c r="A31" s="341" t="s">
        <v>126</v>
      </c>
      <c r="B31" s="151"/>
      <c r="C31" s="232">
        <v>37151</v>
      </c>
      <c r="D31" s="439"/>
      <c r="E31" s="439"/>
      <c r="F31" s="439"/>
      <c r="G31" s="439">
        <v>34112</v>
      </c>
      <c r="H31" s="439"/>
      <c r="I31" s="439"/>
      <c r="J31" s="439"/>
      <c r="K31" s="439"/>
      <c r="L31" s="439">
        <v>34112</v>
      </c>
      <c r="M31" s="439"/>
      <c r="N31" s="439"/>
      <c r="O31" s="439"/>
      <c r="P31" s="439"/>
      <c r="Q31" s="439"/>
      <c r="R31" s="469">
        <v>37151</v>
      </c>
      <c r="S31" s="456">
        <f>SUM(C31:R31)</f>
        <v>142526</v>
      </c>
      <c r="T31" s="487"/>
    </row>
    <row r="32" spans="1:20" x14ac:dyDescent="0.2">
      <c r="A32" s="341" t="s">
        <v>127</v>
      </c>
      <c r="B32" s="151"/>
      <c r="C32" s="232">
        <v>35951</v>
      </c>
      <c r="D32" s="439"/>
      <c r="E32" s="439"/>
      <c r="F32" s="439"/>
      <c r="G32" s="439">
        <v>33732</v>
      </c>
      <c r="H32" s="439"/>
      <c r="I32" s="439"/>
      <c r="J32" s="439"/>
      <c r="K32" s="439"/>
      <c r="L32" s="439">
        <v>33732</v>
      </c>
      <c r="M32" s="439"/>
      <c r="N32" s="439"/>
      <c r="O32" s="439"/>
      <c r="P32" s="439"/>
      <c r="Q32" s="439"/>
      <c r="R32" s="469">
        <v>35951</v>
      </c>
      <c r="S32" s="456">
        <f>SUM(C32:R32)</f>
        <v>139366</v>
      </c>
      <c r="T32" s="487"/>
    </row>
    <row r="33" spans="1:20" x14ac:dyDescent="0.2">
      <c r="A33" s="341" t="s">
        <v>180</v>
      </c>
      <c r="B33" s="151"/>
      <c r="C33" s="232"/>
      <c r="D33" s="439"/>
      <c r="E33" s="439"/>
      <c r="F33" s="439"/>
      <c r="G33" s="439">
        <v>150000</v>
      </c>
      <c r="H33" s="439"/>
      <c r="I33" s="439"/>
      <c r="J33" s="439"/>
      <c r="K33" s="439"/>
      <c r="L33" s="439"/>
      <c r="M33" s="439"/>
      <c r="N33" s="439"/>
      <c r="O33" s="439"/>
      <c r="P33" s="439"/>
      <c r="Q33" s="439"/>
      <c r="R33" s="469">
        <v>7258</v>
      </c>
      <c r="S33" s="456">
        <f>SUM(C33:R33)</f>
        <v>157258</v>
      </c>
      <c r="T33" s="487"/>
    </row>
    <row r="34" spans="1:20" ht="13.5" thickBot="1" x14ac:dyDescent="0.25">
      <c r="A34" s="467"/>
      <c r="B34" s="468"/>
      <c r="C34" s="286"/>
      <c r="D34" s="441"/>
      <c r="E34" s="441"/>
      <c r="F34" s="441"/>
      <c r="G34" s="441"/>
      <c r="H34" s="441"/>
      <c r="I34" s="441"/>
      <c r="J34" s="441"/>
      <c r="K34" s="441"/>
      <c r="L34" s="441"/>
      <c r="M34" s="441"/>
      <c r="N34" s="441"/>
      <c r="O34" s="441"/>
      <c r="P34" s="441"/>
      <c r="Q34" s="441"/>
      <c r="R34" s="479"/>
      <c r="S34" s="584"/>
      <c r="T34" s="487"/>
    </row>
    <row r="35" spans="1:20" ht="13.5" thickBot="1" x14ac:dyDescent="0.25">
      <c r="A35" s="155" t="s">
        <v>201</v>
      </c>
      <c r="B35" s="105"/>
      <c r="C35" s="262">
        <f>SUM(C30:C34)</f>
        <v>879408</v>
      </c>
      <c r="D35" s="438">
        <f t="shared" ref="D35:S35" si="3">SUM(D30:D34)</f>
        <v>0</v>
      </c>
      <c r="E35" s="438">
        <f t="shared" ref="E35" si="4">SUM(E30:E34)</f>
        <v>0</v>
      </c>
      <c r="F35" s="438">
        <f t="shared" si="3"/>
        <v>200000</v>
      </c>
      <c r="G35" s="438">
        <f t="shared" si="3"/>
        <v>1443213</v>
      </c>
      <c r="H35" s="438">
        <f t="shared" si="3"/>
        <v>0</v>
      </c>
      <c r="I35" s="438">
        <f t="shared" si="3"/>
        <v>0</v>
      </c>
      <c r="J35" s="438">
        <f t="shared" si="3"/>
        <v>0</v>
      </c>
      <c r="K35" s="438">
        <f t="shared" si="3"/>
        <v>0</v>
      </c>
      <c r="L35" s="438">
        <f t="shared" si="3"/>
        <v>749829</v>
      </c>
      <c r="M35" s="438">
        <f t="shared" si="3"/>
        <v>154440</v>
      </c>
      <c r="N35" s="438">
        <f t="shared" si="3"/>
        <v>0</v>
      </c>
      <c r="O35" s="438">
        <f t="shared" si="3"/>
        <v>0</v>
      </c>
      <c r="P35" s="438">
        <f t="shared" si="3"/>
        <v>0</v>
      </c>
      <c r="Q35" s="438">
        <f t="shared" ref="Q35" si="5">SUM(Q30:Q34)</f>
        <v>0</v>
      </c>
      <c r="R35" s="294">
        <f t="shared" si="3"/>
        <v>618960</v>
      </c>
      <c r="S35" s="472">
        <f t="shared" si="3"/>
        <v>4045850</v>
      </c>
      <c r="T35" s="487"/>
    </row>
    <row r="36" spans="1:20" x14ac:dyDescent="0.2">
      <c r="A36" s="488"/>
      <c r="B36" s="488"/>
      <c r="C36" s="489"/>
      <c r="D36" s="489"/>
      <c r="E36" s="489"/>
      <c r="F36" s="489"/>
      <c r="G36" s="489"/>
      <c r="H36" s="489"/>
      <c r="I36" s="489"/>
      <c r="J36" s="489"/>
      <c r="K36" s="489"/>
      <c r="L36" s="489"/>
      <c r="M36" s="489"/>
      <c r="N36" s="489"/>
      <c r="O36" s="489"/>
      <c r="P36" s="489"/>
      <c r="Q36" s="489"/>
      <c r="R36" s="489"/>
      <c r="S36" s="489"/>
    </row>
    <row r="37" spans="1:20" x14ac:dyDescent="0.2">
      <c r="A37" s="488"/>
      <c r="B37" s="488"/>
      <c r="C37" s="489"/>
      <c r="D37" s="489"/>
      <c r="E37" s="489"/>
      <c r="F37" s="489"/>
      <c r="G37" s="489"/>
      <c r="H37" s="489"/>
      <c r="I37" s="489"/>
      <c r="J37" s="489"/>
      <c r="K37" s="489"/>
      <c r="L37" s="489"/>
      <c r="M37" s="489"/>
      <c r="N37" s="489"/>
      <c r="O37" s="489"/>
      <c r="P37" s="489"/>
      <c r="Q37" s="489"/>
      <c r="R37" s="489"/>
      <c r="S37" s="489"/>
    </row>
    <row r="38" spans="1:20" x14ac:dyDescent="0.2">
      <c r="A38" s="488"/>
      <c r="B38" s="488"/>
      <c r="C38" s="489"/>
      <c r="D38" s="489"/>
      <c r="E38" s="489"/>
      <c r="F38" s="489"/>
      <c r="G38" s="489"/>
      <c r="H38" s="489"/>
      <c r="I38" s="489"/>
      <c r="J38" s="489"/>
      <c r="K38" s="489"/>
      <c r="L38" s="489"/>
      <c r="M38" s="489"/>
      <c r="N38" s="489"/>
      <c r="O38" s="489"/>
      <c r="P38" s="489"/>
      <c r="Q38" s="489"/>
      <c r="R38" s="489"/>
      <c r="S38" s="489"/>
    </row>
    <row r="39" spans="1:20" x14ac:dyDescent="0.2">
      <c r="A39" s="154"/>
      <c r="B39" s="154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64"/>
    </row>
    <row r="40" spans="1:20" x14ac:dyDescent="0.2">
      <c r="A40" s="154"/>
      <c r="B40" s="154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64"/>
    </row>
    <row r="41" spans="1:20" x14ac:dyDescent="0.2">
      <c r="R41" t="s">
        <v>35</v>
      </c>
    </row>
    <row r="42" spans="1:20" ht="13.5" thickBot="1" x14ac:dyDescent="0.25">
      <c r="S42" s="335" t="s">
        <v>168</v>
      </c>
    </row>
    <row r="43" spans="1:20" x14ac:dyDescent="0.2">
      <c r="A43" s="649" t="s">
        <v>68</v>
      </c>
      <c r="B43" s="637"/>
      <c r="C43" s="337" t="s">
        <v>60</v>
      </c>
      <c r="D43" s="338" t="s">
        <v>57</v>
      </c>
      <c r="E43" s="338" t="s">
        <v>55</v>
      </c>
      <c r="F43" s="338" t="s">
        <v>208</v>
      </c>
      <c r="G43" s="338" t="s">
        <v>182</v>
      </c>
      <c r="H43" s="338" t="s">
        <v>86</v>
      </c>
      <c r="I43" s="338" t="s">
        <v>59</v>
      </c>
      <c r="J43" s="338" t="s">
        <v>61</v>
      </c>
      <c r="K43" s="338" t="s">
        <v>85</v>
      </c>
      <c r="L43" s="338" t="s">
        <v>62</v>
      </c>
      <c r="M43" s="338" t="s">
        <v>63</v>
      </c>
      <c r="N43" s="338" t="s">
        <v>58</v>
      </c>
      <c r="O43" s="338" t="s">
        <v>64</v>
      </c>
      <c r="P43" s="338" t="s">
        <v>66</v>
      </c>
      <c r="Q43" s="338" t="s">
        <v>177</v>
      </c>
      <c r="R43" s="339" t="s">
        <v>67</v>
      </c>
      <c r="S43" s="650" t="s">
        <v>69</v>
      </c>
    </row>
    <row r="44" spans="1:20" ht="13.5" thickBot="1" x14ac:dyDescent="0.25">
      <c r="A44" s="348"/>
      <c r="B44" s="349"/>
      <c r="C44" s="344" t="s">
        <v>125</v>
      </c>
      <c r="D44" s="345" t="s">
        <v>21</v>
      </c>
      <c r="E44" s="345" t="s">
        <v>276</v>
      </c>
      <c r="F44" s="345" t="s">
        <v>240</v>
      </c>
      <c r="G44" s="345" t="s">
        <v>183</v>
      </c>
      <c r="H44" s="345" t="s">
        <v>87</v>
      </c>
      <c r="I44" s="346" t="s">
        <v>199</v>
      </c>
      <c r="J44" s="345" t="s">
        <v>198</v>
      </c>
      <c r="K44" s="345" t="s">
        <v>88</v>
      </c>
      <c r="L44" s="345" t="s">
        <v>34</v>
      </c>
      <c r="M44" s="345" t="s">
        <v>200</v>
      </c>
      <c r="N44" s="345" t="s">
        <v>89</v>
      </c>
      <c r="O44" s="345" t="s">
        <v>90</v>
      </c>
      <c r="P44" s="345" t="s">
        <v>147</v>
      </c>
      <c r="Q44" s="345" t="s">
        <v>277</v>
      </c>
      <c r="R44" s="347" t="s">
        <v>148</v>
      </c>
      <c r="S44" s="651"/>
    </row>
    <row r="45" spans="1:20" x14ac:dyDescent="0.2">
      <c r="A45" s="278" t="s">
        <v>128</v>
      </c>
      <c r="B45" s="30"/>
      <c r="C45" s="232"/>
      <c r="D45" s="439"/>
      <c r="E45" s="439"/>
      <c r="F45" s="439"/>
      <c r="G45" s="439">
        <v>157480</v>
      </c>
      <c r="H45" s="439"/>
      <c r="I45" s="439"/>
      <c r="J45" s="439"/>
      <c r="K45" s="439"/>
      <c r="L45" s="439">
        <v>25000</v>
      </c>
      <c r="M45" s="439"/>
      <c r="N45" s="439"/>
      <c r="O45" s="439"/>
      <c r="P45" s="439"/>
      <c r="Q45" s="439"/>
      <c r="R45" s="469">
        <v>25000</v>
      </c>
      <c r="S45" s="456">
        <f>SUM(C45:R45)</f>
        <v>207480</v>
      </c>
      <c r="T45" s="487"/>
    </row>
    <row r="46" spans="1:20" x14ac:dyDescent="0.2">
      <c r="A46" s="278" t="s">
        <v>129</v>
      </c>
      <c r="B46" s="30"/>
      <c r="C46" s="232">
        <v>80000</v>
      </c>
      <c r="D46" s="439"/>
      <c r="E46" s="439"/>
      <c r="F46" s="439"/>
      <c r="G46" s="439"/>
      <c r="H46" s="439"/>
      <c r="I46" s="439"/>
      <c r="J46" s="439"/>
      <c r="K46" s="439"/>
      <c r="L46" s="439"/>
      <c r="M46" s="439"/>
      <c r="N46" s="439"/>
      <c r="O46" s="439"/>
      <c r="P46" s="439"/>
      <c r="Q46" s="439"/>
      <c r="R46" s="469">
        <v>10000</v>
      </c>
      <c r="S46" s="456">
        <f>SUM(C46:R46)</f>
        <v>90000</v>
      </c>
      <c r="T46" s="487"/>
    </row>
    <row r="47" spans="1:20" x14ac:dyDescent="0.2">
      <c r="A47" s="278" t="s">
        <v>130</v>
      </c>
      <c r="B47" s="30"/>
      <c r="C47" s="232">
        <v>32000</v>
      </c>
      <c r="D47" s="439"/>
      <c r="E47" s="439"/>
      <c r="F47" s="439"/>
      <c r="G47" s="439"/>
      <c r="H47" s="439"/>
      <c r="I47" s="439"/>
      <c r="J47" s="439"/>
      <c r="K47" s="439"/>
      <c r="L47" s="439"/>
      <c r="M47" s="439"/>
      <c r="N47" s="439"/>
      <c r="O47" s="439"/>
      <c r="P47" s="439"/>
      <c r="Q47" s="439"/>
      <c r="R47" s="469"/>
      <c r="S47" s="456">
        <f>SUM(C47:R47)</f>
        <v>32000</v>
      </c>
      <c r="T47" s="487"/>
    </row>
    <row r="48" spans="1:20" hidden="1" x14ac:dyDescent="0.2">
      <c r="A48" s="278" t="s">
        <v>36</v>
      </c>
      <c r="B48" s="30"/>
      <c r="C48" s="232"/>
      <c r="D48" s="439"/>
      <c r="E48" s="439"/>
      <c r="F48" s="439"/>
      <c r="G48" s="439"/>
      <c r="H48" s="439"/>
      <c r="I48" s="439"/>
      <c r="J48" s="439"/>
      <c r="K48" s="439"/>
      <c r="L48" s="439"/>
      <c r="M48" s="439"/>
      <c r="N48" s="439"/>
      <c r="O48" s="439"/>
      <c r="P48" s="439"/>
      <c r="Q48" s="439"/>
      <c r="R48" s="469"/>
      <c r="S48" s="456"/>
      <c r="T48" s="487"/>
    </row>
    <row r="49" spans="1:20" x14ac:dyDescent="0.2">
      <c r="A49" s="278" t="s">
        <v>131</v>
      </c>
      <c r="B49" s="30"/>
      <c r="C49" s="232"/>
      <c r="D49" s="439">
        <v>40000</v>
      </c>
      <c r="E49" s="439"/>
      <c r="F49" s="439"/>
      <c r="G49" s="439">
        <v>1066619</v>
      </c>
      <c r="H49" s="439">
        <v>100000</v>
      </c>
      <c r="I49" s="439"/>
      <c r="J49" s="439"/>
      <c r="K49" s="439">
        <v>600000</v>
      </c>
      <c r="L49" s="439"/>
      <c r="M49" s="439"/>
      <c r="N49" s="439"/>
      <c r="O49" s="439"/>
      <c r="P49" s="439"/>
      <c r="Q49" s="439"/>
      <c r="R49" s="469">
        <v>500000</v>
      </c>
      <c r="S49" s="456">
        <f>SUM(C49:R49)</f>
        <v>2306619</v>
      </c>
      <c r="T49" s="487"/>
    </row>
    <row r="50" spans="1:20" x14ac:dyDescent="0.2">
      <c r="A50" s="278" t="s">
        <v>132</v>
      </c>
      <c r="B50" s="30"/>
      <c r="C50" s="232">
        <v>125000</v>
      </c>
      <c r="D50" s="439"/>
      <c r="E50" s="439"/>
      <c r="F50" s="439"/>
      <c r="G50" s="439"/>
      <c r="H50" s="439"/>
      <c r="I50" s="439"/>
      <c r="J50" s="439"/>
      <c r="K50" s="439">
        <v>500000</v>
      </c>
      <c r="L50" s="439">
        <v>400000</v>
      </c>
      <c r="M50" s="439"/>
      <c r="N50" s="439"/>
      <c r="O50" s="439">
        <v>295000</v>
      </c>
      <c r="P50" s="439"/>
      <c r="Q50" s="439"/>
      <c r="R50" s="469"/>
      <c r="S50" s="456">
        <f>SUM(C50:R50)</f>
        <v>1320000</v>
      </c>
      <c r="T50" s="487"/>
    </row>
    <row r="51" spans="1:20" x14ac:dyDescent="0.2">
      <c r="A51" s="278" t="s">
        <v>133</v>
      </c>
      <c r="B51" s="30"/>
      <c r="C51" s="232">
        <v>40000</v>
      </c>
      <c r="D51" s="439">
        <v>110000</v>
      </c>
      <c r="E51" s="439"/>
      <c r="F51" s="439">
        <v>160000</v>
      </c>
      <c r="G51" s="439">
        <v>1839175</v>
      </c>
      <c r="H51" s="439">
        <v>62700</v>
      </c>
      <c r="I51" s="439"/>
      <c r="J51" s="439"/>
      <c r="K51" s="439">
        <v>370000</v>
      </c>
      <c r="L51" s="439">
        <v>500000</v>
      </c>
      <c r="M51" s="439">
        <v>250000</v>
      </c>
      <c r="N51" s="439"/>
      <c r="O51" s="439">
        <v>125000</v>
      </c>
      <c r="P51" s="439"/>
      <c r="Q51" s="439">
        <v>756000</v>
      </c>
      <c r="R51" s="469">
        <v>25000</v>
      </c>
      <c r="S51" s="456">
        <f>SUM(C51:R51)</f>
        <v>4237875</v>
      </c>
      <c r="T51" s="487"/>
    </row>
    <row r="52" spans="1:20" x14ac:dyDescent="0.2">
      <c r="A52" s="278" t="s">
        <v>134</v>
      </c>
      <c r="B52" s="30"/>
      <c r="C52" s="232">
        <v>30000</v>
      </c>
      <c r="D52" s="439"/>
      <c r="E52" s="439"/>
      <c r="F52" s="439"/>
      <c r="G52" s="439">
        <v>2662425</v>
      </c>
      <c r="H52" s="439"/>
      <c r="I52" s="439"/>
      <c r="J52" s="439"/>
      <c r="K52" s="439"/>
      <c r="L52" s="439">
        <v>100000</v>
      </c>
      <c r="M52" s="439"/>
      <c r="N52" s="439"/>
      <c r="O52" s="439"/>
      <c r="P52" s="439"/>
      <c r="Q52" s="439"/>
      <c r="R52" s="469"/>
      <c r="S52" s="456">
        <f>SUM(C52:R52)</f>
        <v>2792425</v>
      </c>
      <c r="T52" s="487"/>
    </row>
    <row r="53" spans="1:20" x14ac:dyDescent="0.2">
      <c r="A53" s="274" t="s">
        <v>37</v>
      </c>
      <c r="B53" s="39"/>
      <c r="C53" s="260">
        <f>SUM(C45:C52)</f>
        <v>307000</v>
      </c>
      <c r="D53" s="470">
        <f>SUM(D45:D52)</f>
        <v>150000</v>
      </c>
      <c r="E53" s="470"/>
      <c r="F53" s="470">
        <f>SUM(F45:F52)</f>
        <v>160000</v>
      </c>
      <c r="G53" s="470">
        <f>SUM(G45:G52)</f>
        <v>5725699</v>
      </c>
      <c r="H53" s="470">
        <f>SUM(H45:H52)</f>
        <v>162700</v>
      </c>
      <c r="I53" s="470">
        <v>0</v>
      </c>
      <c r="J53" s="470">
        <v>0</v>
      </c>
      <c r="K53" s="470">
        <f>SUM(K45:K52)</f>
        <v>1470000</v>
      </c>
      <c r="L53" s="470">
        <f>SUM(L45:L52)</f>
        <v>1025000</v>
      </c>
      <c r="M53" s="470">
        <f>SUM(M45:M52)</f>
        <v>250000</v>
      </c>
      <c r="N53" s="470">
        <v>0</v>
      </c>
      <c r="O53" s="470">
        <f>SUM(O45:O52)</f>
        <v>420000</v>
      </c>
      <c r="P53" s="470">
        <v>0</v>
      </c>
      <c r="Q53" s="470">
        <v>756000</v>
      </c>
      <c r="R53" s="471">
        <f>SUM(R45:R52)</f>
        <v>560000</v>
      </c>
      <c r="S53" s="456">
        <f>SUM(C53:R53)</f>
        <v>10986399</v>
      </c>
      <c r="T53" s="487"/>
    </row>
    <row r="54" spans="1:20" x14ac:dyDescent="0.2">
      <c r="A54" s="278"/>
      <c r="B54" s="30"/>
      <c r="C54" s="232"/>
      <c r="D54" s="439"/>
      <c r="E54" s="439"/>
      <c r="F54" s="439"/>
      <c r="G54" s="439"/>
      <c r="H54" s="439"/>
      <c r="I54" s="439"/>
      <c r="J54" s="439"/>
      <c r="K54" s="439"/>
      <c r="L54" s="439"/>
      <c r="M54" s="439"/>
      <c r="N54" s="439"/>
      <c r="O54" s="439"/>
      <c r="P54" s="439"/>
      <c r="Q54" s="439"/>
      <c r="R54" s="469"/>
      <c r="S54" s="456"/>
      <c r="T54" s="487"/>
    </row>
    <row r="55" spans="1:20" x14ac:dyDescent="0.2">
      <c r="A55" s="278" t="s">
        <v>135</v>
      </c>
      <c r="B55" s="30"/>
      <c r="C55" s="232">
        <v>480000</v>
      </c>
      <c r="D55" s="439"/>
      <c r="E55" s="439"/>
      <c r="F55" s="439"/>
      <c r="G55" s="439">
        <v>28000</v>
      </c>
      <c r="H55" s="439"/>
      <c r="I55" s="439"/>
      <c r="J55" s="439"/>
      <c r="K55" s="439"/>
      <c r="L55" s="439"/>
      <c r="M55" s="439"/>
      <c r="N55" s="439"/>
      <c r="O55" s="439"/>
      <c r="P55" s="439"/>
      <c r="Q55" s="439"/>
      <c r="R55" s="469">
        <v>28000</v>
      </c>
      <c r="S55" s="456">
        <f>SUM(C55:R55)</f>
        <v>536000</v>
      </c>
      <c r="T55" s="487"/>
    </row>
    <row r="56" spans="1:20" x14ac:dyDescent="0.2">
      <c r="A56" s="278" t="s">
        <v>136</v>
      </c>
      <c r="B56" s="30"/>
      <c r="C56" s="232">
        <v>128000</v>
      </c>
      <c r="D56" s="439"/>
      <c r="E56" s="439"/>
      <c r="F56" s="439"/>
      <c r="G56" s="439">
        <v>11000</v>
      </c>
      <c r="H56" s="439"/>
      <c r="I56" s="439"/>
      <c r="J56" s="439"/>
      <c r="K56" s="439"/>
      <c r="L56" s="439"/>
      <c r="M56" s="439"/>
      <c r="N56" s="439"/>
      <c r="O56" s="439"/>
      <c r="P56" s="439"/>
      <c r="Q56" s="439"/>
      <c r="R56" s="469">
        <v>11000</v>
      </c>
      <c r="S56" s="456">
        <f>SUM(C56:R56)</f>
        <v>150000</v>
      </c>
      <c r="T56" s="487"/>
    </row>
    <row r="57" spans="1:20" x14ac:dyDescent="0.2">
      <c r="A57" s="274" t="s">
        <v>38</v>
      </c>
      <c r="B57" s="39"/>
      <c r="C57" s="260">
        <f>SUM(C55:C56)</f>
        <v>608000</v>
      </c>
      <c r="D57" s="470">
        <v>0</v>
      </c>
      <c r="E57" s="470">
        <v>0</v>
      </c>
      <c r="F57" s="470"/>
      <c r="G57" s="470">
        <f>SUM(G55:G56)</f>
        <v>39000</v>
      </c>
      <c r="H57" s="470">
        <v>0</v>
      </c>
      <c r="I57" s="470">
        <v>0</v>
      </c>
      <c r="J57" s="470">
        <v>0</v>
      </c>
      <c r="K57" s="470">
        <v>0</v>
      </c>
      <c r="L57" s="470">
        <v>0</v>
      </c>
      <c r="M57" s="470">
        <v>0</v>
      </c>
      <c r="N57" s="470">
        <v>0</v>
      </c>
      <c r="O57" s="470">
        <v>0</v>
      </c>
      <c r="P57" s="470">
        <v>0</v>
      </c>
      <c r="Q57" s="470">
        <v>0</v>
      </c>
      <c r="R57" s="471">
        <f>SUM(R55:R56)</f>
        <v>39000</v>
      </c>
      <c r="S57" s="456">
        <f>SUM(C57:R57)</f>
        <v>686000</v>
      </c>
      <c r="T57" s="487"/>
    </row>
    <row r="58" spans="1:20" x14ac:dyDescent="0.2">
      <c r="A58" s="274"/>
      <c r="B58" s="39"/>
      <c r="C58" s="260"/>
      <c r="D58" s="470"/>
      <c r="E58" s="470"/>
      <c r="F58" s="470"/>
      <c r="G58" s="470"/>
      <c r="H58" s="470"/>
      <c r="I58" s="470"/>
      <c r="J58" s="470"/>
      <c r="K58" s="470"/>
      <c r="L58" s="470"/>
      <c r="M58" s="470"/>
      <c r="N58" s="470"/>
      <c r="O58" s="470"/>
      <c r="P58" s="470"/>
      <c r="Q58" s="470"/>
      <c r="R58" s="471"/>
      <c r="S58" s="456"/>
      <c r="T58" s="487"/>
    </row>
    <row r="59" spans="1:20" x14ac:dyDescent="0.2">
      <c r="A59" s="278" t="s">
        <v>137</v>
      </c>
      <c r="B59" s="30"/>
      <c r="C59" s="232"/>
      <c r="D59" s="439"/>
      <c r="E59" s="439"/>
      <c r="F59" s="439"/>
      <c r="G59" s="439"/>
      <c r="H59" s="439"/>
      <c r="I59" s="439"/>
      <c r="J59" s="439"/>
      <c r="K59" s="439"/>
      <c r="L59" s="439"/>
      <c r="M59" s="439"/>
      <c r="N59" s="439"/>
      <c r="O59" s="439"/>
      <c r="P59" s="439">
        <v>1500000</v>
      </c>
      <c r="Q59" s="439"/>
      <c r="R59" s="469"/>
      <c r="S59" s="456">
        <f t="shared" ref="S59:S70" si="6">SUM(C59:R59)</f>
        <v>1500000</v>
      </c>
      <c r="T59" s="487"/>
    </row>
    <row r="60" spans="1:20" x14ac:dyDescent="0.2">
      <c r="A60" s="278" t="s">
        <v>138</v>
      </c>
      <c r="B60" s="30"/>
      <c r="C60" s="232"/>
      <c r="D60" s="439"/>
      <c r="E60" s="439"/>
      <c r="F60" s="439"/>
      <c r="G60" s="439"/>
      <c r="H60" s="439"/>
      <c r="I60" s="439"/>
      <c r="J60" s="439"/>
      <c r="K60" s="439"/>
      <c r="L60" s="439">
        <v>30000</v>
      </c>
      <c r="M60" s="439"/>
      <c r="N60" s="439"/>
      <c r="O60" s="439"/>
      <c r="P60" s="439"/>
      <c r="Q60" s="439"/>
      <c r="R60" s="469"/>
      <c r="S60" s="456">
        <f t="shared" si="6"/>
        <v>30000</v>
      </c>
      <c r="T60" s="487"/>
    </row>
    <row r="61" spans="1:20" x14ac:dyDescent="0.2">
      <c r="A61" s="278" t="s">
        <v>139</v>
      </c>
      <c r="B61" s="30"/>
      <c r="C61" s="281">
        <v>100000</v>
      </c>
      <c r="D61" s="437"/>
      <c r="E61" s="437"/>
      <c r="F61" s="437"/>
      <c r="G61" s="437"/>
      <c r="H61" s="439"/>
      <c r="I61" s="439"/>
      <c r="J61" s="439"/>
      <c r="K61" s="439"/>
      <c r="L61" s="439">
        <v>420000</v>
      </c>
      <c r="M61" s="439"/>
      <c r="N61" s="439">
        <v>15000</v>
      </c>
      <c r="O61" s="439">
        <v>270000</v>
      </c>
      <c r="P61" s="439"/>
      <c r="Q61" s="439"/>
      <c r="R61" s="469"/>
      <c r="S61" s="456">
        <f t="shared" si="6"/>
        <v>805000</v>
      </c>
      <c r="T61" s="487"/>
    </row>
    <row r="62" spans="1:20" x14ac:dyDescent="0.2">
      <c r="A62" s="278" t="s">
        <v>140</v>
      </c>
      <c r="B62" s="30"/>
      <c r="C62" s="232">
        <v>120000</v>
      </c>
      <c r="D62" s="439">
        <v>10000</v>
      </c>
      <c r="E62" s="439"/>
      <c r="F62" s="439"/>
      <c r="G62" s="439"/>
      <c r="H62" s="439"/>
      <c r="I62" s="439"/>
      <c r="J62" s="439">
        <v>420000</v>
      </c>
      <c r="K62" s="439"/>
      <c r="L62" s="439">
        <v>633250</v>
      </c>
      <c r="M62" s="439"/>
      <c r="N62" s="439">
        <v>8000</v>
      </c>
      <c r="O62" s="439">
        <v>170000</v>
      </c>
      <c r="P62" s="439"/>
      <c r="Q62" s="439"/>
      <c r="R62" s="469"/>
      <c r="S62" s="456">
        <f t="shared" si="6"/>
        <v>1361250</v>
      </c>
      <c r="T62" s="487"/>
    </row>
    <row r="63" spans="1:20" x14ac:dyDescent="0.2">
      <c r="A63" s="278" t="s">
        <v>206</v>
      </c>
      <c r="B63" s="30"/>
      <c r="C63" s="232">
        <v>150000</v>
      </c>
      <c r="D63" s="439">
        <v>20000</v>
      </c>
      <c r="E63" s="439"/>
      <c r="F63" s="439"/>
      <c r="G63" s="439"/>
      <c r="H63" s="439"/>
      <c r="I63" s="439"/>
      <c r="J63" s="439"/>
      <c r="K63" s="439"/>
      <c r="L63" s="439">
        <v>750000</v>
      </c>
      <c r="M63" s="439"/>
      <c r="N63" s="439">
        <v>2000</v>
      </c>
      <c r="O63" s="439">
        <v>52000</v>
      </c>
      <c r="P63" s="439"/>
      <c r="Q63" s="439"/>
      <c r="R63" s="469"/>
      <c r="S63" s="456">
        <f t="shared" si="6"/>
        <v>974000</v>
      </c>
      <c r="T63" s="487"/>
    </row>
    <row r="64" spans="1:20" x14ac:dyDescent="0.2">
      <c r="A64" s="278" t="s">
        <v>141</v>
      </c>
      <c r="B64" s="30"/>
      <c r="C64" s="232">
        <v>60000</v>
      </c>
      <c r="D64" s="439"/>
      <c r="E64" s="439"/>
      <c r="F64" s="439"/>
      <c r="G64" s="439">
        <v>351969</v>
      </c>
      <c r="H64" s="439">
        <v>10000</v>
      </c>
      <c r="I64" s="439"/>
      <c r="J64" s="439"/>
      <c r="K64" s="439">
        <v>192236</v>
      </c>
      <c r="L64" s="439">
        <v>1500000</v>
      </c>
      <c r="M64" s="439">
        <v>10000</v>
      </c>
      <c r="N64" s="439"/>
      <c r="O64" s="439">
        <v>50000</v>
      </c>
      <c r="P64" s="439"/>
      <c r="Q64" s="439"/>
      <c r="R64" s="469">
        <v>150000</v>
      </c>
      <c r="S64" s="456">
        <f t="shared" si="6"/>
        <v>2324205</v>
      </c>
      <c r="T64" s="487"/>
    </row>
    <row r="65" spans="1:20" x14ac:dyDescent="0.2">
      <c r="A65" s="278" t="s">
        <v>145</v>
      </c>
      <c r="B65" s="30"/>
      <c r="C65" s="232">
        <v>806000</v>
      </c>
      <c r="D65" s="439"/>
      <c r="E65" s="439"/>
      <c r="F65" s="439"/>
      <c r="G65" s="439"/>
      <c r="H65" s="439"/>
      <c r="I65" s="439"/>
      <c r="J65" s="439"/>
      <c r="K65" s="439"/>
      <c r="L65" s="439"/>
      <c r="M65" s="439"/>
      <c r="N65" s="439"/>
      <c r="O65" s="439"/>
      <c r="P65" s="439"/>
      <c r="Q65" s="439"/>
      <c r="R65" s="469"/>
      <c r="S65" s="456">
        <f t="shared" si="6"/>
        <v>806000</v>
      </c>
      <c r="T65" s="487"/>
    </row>
    <row r="66" spans="1:20" x14ac:dyDescent="0.2">
      <c r="A66" s="278" t="s">
        <v>142</v>
      </c>
      <c r="B66" s="30"/>
      <c r="C66" s="232">
        <v>750000</v>
      </c>
      <c r="D66" s="439"/>
      <c r="E66" s="439"/>
      <c r="F66" s="439"/>
      <c r="G66" s="439">
        <v>307480</v>
      </c>
      <c r="H66" s="439">
        <v>40000</v>
      </c>
      <c r="I66" s="439">
        <v>327000</v>
      </c>
      <c r="J66" s="439">
        <v>1897716</v>
      </c>
      <c r="K66" s="439"/>
      <c r="L66" s="439">
        <v>300000</v>
      </c>
      <c r="M66" s="439">
        <v>60000</v>
      </c>
      <c r="N66" s="439">
        <v>110000</v>
      </c>
      <c r="O66" s="439">
        <v>800000</v>
      </c>
      <c r="P66" s="439"/>
      <c r="Q66" s="439"/>
      <c r="R66" s="469"/>
      <c r="S66" s="456">
        <f t="shared" si="6"/>
        <v>4592196</v>
      </c>
      <c r="T66" s="487"/>
    </row>
    <row r="67" spans="1:20" x14ac:dyDescent="0.2">
      <c r="A67" s="278" t="s">
        <v>146</v>
      </c>
      <c r="B67" s="30"/>
      <c r="C67" s="232">
        <v>10000</v>
      </c>
      <c r="D67" s="439"/>
      <c r="E67" s="439"/>
      <c r="F67" s="439"/>
      <c r="G67" s="439"/>
      <c r="H67" s="439"/>
      <c r="I67" s="439"/>
      <c r="J67" s="439"/>
      <c r="K67" s="439"/>
      <c r="L67" s="439">
        <v>10000</v>
      </c>
      <c r="M67" s="439"/>
      <c r="N67" s="439"/>
      <c r="O67" s="439"/>
      <c r="P67" s="439"/>
      <c r="Q67" s="439"/>
      <c r="R67" s="469"/>
      <c r="S67" s="456">
        <f t="shared" si="6"/>
        <v>20000</v>
      </c>
      <c r="T67" s="487"/>
    </row>
    <row r="68" spans="1:20" x14ac:dyDescent="0.2">
      <c r="A68" s="278" t="s">
        <v>143</v>
      </c>
      <c r="B68" s="30"/>
      <c r="C68" s="232">
        <v>220000</v>
      </c>
      <c r="D68" s="439"/>
      <c r="E68" s="439"/>
      <c r="F68" s="439"/>
      <c r="G68" s="439"/>
      <c r="H68" s="439"/>
      <c r="I68" s="439"/>
      <c r="J68" s="439"/>
      <c r="K68" s="439"/>
      <c r="L68" s="439">
        <v>40000</v>
      </c>
      <c r="M68" s="439"/>
      <c r="N68" s="439"/>
      <c r="O68" s="439"/>
      <c r="P68" s="439"/>
      <c r="Q68" s="439"/>
      <c r="R68" s="469">
        <v>128000</v>
      </c>
      <c r="S68" s="456">
        <f t="shared" si="6"/>
        <v>388000</v>
      </c>
      <c r="T68" s="487"/>
    </row>
    <row r="69" spans="1:20" x14ac:dyDescent="0.2">
      <c r="A69" s="278" t="s">
        <v>243</v>
      </c>
      <c r="B69" s="30"/>
      <c r="C69" s="232">
        <v>67717</v>
      </c>
      <c r="D69" s="439"/>
      <c r="E69" s="439"/>
      <c r="F69" s="439"/>
      <c r="G69" s="439"/>
      <c r="H69" s="439"/>
      <c r="I69" s="439"/>
      <c r="J69" s="439"/>
      <c r="K69" s="439"/>
      <c r="L69" s="439">
        <v>1223622</v>
      </c>
      <c r="M69" s="439"/>
      <c r="N69" s="439"/>
      <c r="O69" s="439"/>
      <c r="P69" s="439"/>
      <c r="Q69" s="439"/>
      <c r="R69" s="469"/>
      <c r="S69" s="456">
        <f t="shared" si="6"/>
        <v>1291339</v>
      </c>
      <c r="T69" s="487"/>
    </row>
    <row r="70" spans="1:20" x14ac:dyDescent="0.2">
      <c r="A70" s="274" t="s">
        <v>112</v>
      </c>
      <c r="B70" s="39"/>
      <c r="C70" s="260">
        <f>SUM(C59:C69)</f>
        <v>2283717</v>
      </c>
      <c r="D70" s="470">
        <f t="shared" ref="D70:K70" si="7">SUM(D59:D69)</f>
        <v>30000</v>
      </c>
      <c r="E70" s="470">
        <f t="shared" ref="E70" si="8">SUM(E59:E69)</f>
        <v>0</v>
      </c>
      <c r="F70" s="470"/>
      <c r="G70" s="470">
        <f t="shared" si="7"/>
        <v>659449</v>
      </c>
      <c r="H70" s="470">
        <f t="shared" si="7"/>
        <v>50000</v>
      </c>
      <c r="I70" s="470">
        <f t="shared" si="7"/>
        <v>327000</v>
      </c>
      <c r="J70" s="470">
        <f t="shared" si="7"/>
        <v>2317716</v>
      </c>
      <c r="K70" s="470">
        <f t="shared" si="7"/>
        <v>192236</v>
      </c>
      <c r="L70" s="470">
        <f>SUM(L59:L69)</f>
        <v>4906872</v>
      </c>
      <c r="M70" s="470">
        <v>70000</v>
      </c>
      <c r="N70" s="470">
        <f>SUM(N59:N69)</f>
        <v>135000</v>
      </c>
      <c r="O70" s="470">
        <f>SUM(O59:O69)</f>
        <v>1342000</v>
      </c>
      <c r="P70" s="470">
        <f>SUM(P59:P69)</f>
        <v>1500000</v>
      </c>
      <c r="Q70" s="470">
        <f>SUM(Q59:Q69)</f>
        <v>0</v>
      </c>
      <c r="R70" s="471">
        <v>278000</v>
      </c>
      <c r="S70" s="456">
        <f t="shared" si="6"/>
        <v>14091990</v>
      </c>
      <c r="T70" s="487"/>
    </row>
    <row r="71" spans="1:20" x14ac:dyDescent="0.2">
      <c r="A71" s="278"/>
      <c r="B71" s="30"/>
      <c r="C71" s="232"/>
      <c r="D71" s="439"/>
      <c r="E71" s="439"/>
      <c r="F71" s="439"/>
      <c r="G71" s="439"/>
      <c r="H71" s="439"/>
      <c r="I71" s="439"/>
      <c r="J71" s="439"/>
      <c r="K71" s="439"/>
      <c r="L71" s="439"/>
      <c r="M71" s="439"/>
      <c r="N71" s="439"/>
      <c r="O71" s="439"/>
      <c r="P71" s="439"/>
      <c r="Q71" s="439"/>
      <c r="R71" s="469"/>
      <c r="S71" s="456"/>
      <c r="T71" s="487"/>
    </row>
    <row r="72" spans="1:20" x14ac:dyDescent="0.2">
      <c r="A72" s="278" t="s">
        <v>144</v>
      </c>
      <c r="B72" s="30"/>
      <c r="C72" s="232">
        <v>150000</v>
      </c>
      <c r="D72" s="470"/>
      <c r="E72" s="470"/>
      <c r="F72" s="470"/>
      <c r="G72" s="470"/>
      <c r="H72" s="439"/>
      <c r="I72" s="439"/>
      <c r="J72" s="439"/>
      <c r="K72" s="439"/>
      <c r="L72" s="439"/>
      <c r="M72" s="439"/>
      <c r="N72" s="439"/>
      <c r="O72" s="439"/>
      <c r="P72" s="439"/>
      <c r="Q72" s="439"/>
      <c r="R72" s="469"/>
      <c r="S72" s="456">
        <f>SUM(C72:R72)</f>
        <v>150000</v>
      </c>
      <c r="T72" s="487"/>
    </row>
    <row r="73" spans="1:20" x14ac:dyDescent="0.2">
      <c r="A73" s="278" t="s">
        <v>244</v>
      </c>
      <c r="B73" s="30"/>
      <c r="C73" s="232"/>
      <c r="D73" s="439"/>
      <c r="E73" s="439">
        <v>2900</v>
      </c>
      <c r="F73" s="439"/>
      <c r="G73" s="439"/>
      <c r="H73" s="439"/>
      <c r="I73" s="439"/>
      <c r="J73" s="439"/>
      <c r="K73" s="439"/>
      <c r="L73" s="439"/>
      <c r="M73" s="439"/>
      <c r="N73" s="439"/>
      <c r="O73" s="439"/>
      <c r="P73" s="439"/>
      <c r="Q73" s="439"/>
      <c r="R73" s="469"/>
      <c r="S73" s="456">
        <f>SUM(C73:R73)</f>
        <v>2900</v>
      </c>
      <c r="T73" s="487"/>
    </row>
    <row r="74" spans="1:20" x14ac:dyDescent="0.2">
      <c r="A74" s="274" t="s">
        <v>39</v>
      </c>
      <c r="B74" s="39"/>
      <c r="C74" s="260">
        <v>602500</v>
      </c>
      <c r="D74" s="470">
        <v>48600</v>
      </c>
      <c r="E74" s="470"/>
      <c r="F74" s="470">
        <v>43200</v>
      </c>
      <c r="G74" s="470">
        <v>852668</v>
      </c>
      <c r="H74" s="470">
        <v>57430</v>
      </c>
      <c r="I74" s="470">
        <v>88290</v>
      </c>
      <c r="J74" s="470">
        <v>626284</v>
      </c>
      <c r="K74" s="470">
        <v>259804</v>
      </c>
      <c r="L74" s="470">
        <v>1568660</v>
      </c>
      <c r="M74" s="470">
        <v>86400</v>
      </c>
      <c r="N74" s="470">
        <v>36450</v>
      </c>
      <c r="O74" s="470">
        <v>407740</v>
      </c>
      <c r="P74" s="470">
        <v>405000</v>
      </c>
      <c r="Q74" s="470">
        <v>204120</v>
      </c>
      <c r="R74" s="471">
        <v>219500</v>
      </c>
      <c r="S74" s="456">
        <f>SUM(C74:R74)</f>
        <v>5506646</v>
      </c>
      <c r="T74" s="487"/>
    </row>
    <row r="75" spans="1:20" ht="13.5" thickBot="1" x14ac:dyDescent="0.25">
      <c r="A75" s="278"/>
      <c r="B75" s="30"/>
      <c r="C75" s="232"/>
      <c r="D75" s="439"/>
      <c r="E75" s="439"/>
      <c r="F75" s="439"/>
      <c r="G75" s="439"/>
      <c r="H75" s="439"/>
      <c r="I75" s="439"/>
      <c r="J75" s="439"/>
      <c r="K75" s="439"/>
      <c r="L75" s="439"/>
      <c r="M75" s="439"/>
      <c r="N75" s="439"/>
      <c r="O75" s="439"/>
      <c r="P75" s="439"/>
      <c r="Q75" s="439"/>
      <c r="R75" s="469"/>
      <c r="S75" s="456"/>
      <c r="T75" s="487"/>
    </row>
    <row r="76" spans="1:20" ht="13.5" thickBot="1" x14ac:dyDescent="0.25">
      <c r="A76" s="307" t="s">
        <v>56</v>
      </c>
      <c r="B76" s="473"/>
      <c r="C76" s="262">
        <f>C53+C57+C70+C72+C74+C73</f>
        <v>3951217</v>
      </c>
      <c r="D76" s="438">
        <f t="shared" ref="D76:S76" si="9">D53+D57+D70+D72+D74+D73</f>
        <v>228600</v>
      </c>
      <c r="E76" s="438">
        <f t="shared" ref="E76" si="10">E53+E57+E70+E72+E74+E73</f>
        <v>2900</v>
      </c>
      <c r="F76" s="438">
        <f t="shared" si="9"/>
        <v>203200</v>
      </c>
      <c r="G76" s="438">
        <f t="shared" si="9"/>
        <v>7276816</v>
      </c>
      <c r="H76" s="438">
        <f t="shared" si="9"/>
        <v>270130</v>
      </c>
      <c r="I76" s="438">
        <f t="shared" si="9"/>
        <v>415290</v>
      </c>
      <c r="J76" s="438">
        <f t="shared" si="9"/>
        <v>2944000</v>
      </c>
      <c r="K76" s="438">
        <f t="shared" si="9"/>
        <v>1922040</v>
      </c>
      <c r="L76" s="438">
        <f t="shared" si="9"/>
        <v>7500532</v>
      </c>
      <c r="M76" s="438">
        <f t="shared" si="9"/>
        <v>406400</v>
      </c>
      <c r="N76" s="438">
        <f t="shared" si="9"/>
        <v>171450</v>
      </c>
      <c r="O76" s="438">
        <f t="shared" si="9"/>
        <v>2169740</v>
      </c>
      <c r="P76" s="438">
        <f t="shared" si="9"/>
        <v>1905000</v>
      </c>
      <c r="Q76" s="438">
        <f t="shared" ref="Q76" si="11">Q53+Q57+Q70+Q72+Q74+Q73</f>
        <v>960120</v>
      </c>
      <c r="R76" s="294">
        <f t="shared" si="9"/>
        <v>1096500</v>
      </c>
      <c r="S76" s="472">
        <f t="shared" si="9"/>
        <v>31423935</v>
      </c>
      <c r="T76" s="487"/>
    </row>
    <row r="77" spans="1:20" x14ac:dyDescent="0.2">
      <c r="C77" s="487"/>
    </row>
    <row r="78" spans="1:20" x14ac:dyDescent="0.2">
      <c r="R78" s="42"/>
      <c r="S78" s="490"/>
    </row>
  </sheetData>
  <mergeCells count="6">
    <mergeCell ref="H5:L5"/>
    <mergeCell ref="A10:B10"/>
    <mergeCell ref="A43:B43"/>
    <mergeCell ref="S10:S11"/>
    <mergeCell ref="S43:S44"/>
    <mergeCell ref="C7:O7"/>
  </mergeCells>
  <phoneticPr fontId="6" type="noConversion"/>
  <pageMargins left="0.27559055118110237" right="3.937007874015748E-2" top="0.98425196850393704" bottom="0.98425196850393704" header="0.51181102362204722" footer="0.51181102362204722"/>
  <pageSetup paperSize="9" scale="89" fitToHeight="0" orientation="landscape" r:id="rId1"/>
  <headerFooter alignWithMargins="0"/>
  <ignoredErrors>
    <ignoredError sqref="R10:S11 R43 C43:D43 C10:D11 F10 F43:P43 G10:P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05E4C-347F-4CEB-887F-B675E5317289}">
  <dimension ref="A2:I30"/>
  <sheetViews>
    <sheetView workbookViewId="0">
      <selection activeCell="A2" sqref="A2"/>
    </sheetView>
  </sheetViews>
  <sheetFormatPr defaultRowHeight="12.75" x14ac:dyDescent="0.2"/>
  <cols>
    <col min="1" max="1" width="9.85546875" customWidth="1"/>
    <col min="2" max="2" width="8.140625" customWidth="1"/>
    <col min="5" max="5" width="10.140625" customWidth="1"/>
    <col min="6" max="6" width="10" customWidth="1"/>
    <col min="7" max="7" width="9.5703125" customWidth="1"/>
    <col min="8" max="9" width="9.7109375" customWidth="1"/>
  </cols>
  <sheetData>
    <row r="2" spans="1:9" x14ac:dyDescent="0.2">
      <c r="A2" s="203" t="s">
        <v>297</v>
      </c>
    </row>
    <row r="4" spans="1:9" x14ac:dyDescent="0.2">
      <c r="A4" s="652" t="s">
        <v>278</v>
      </c>
      <c r="B4" s="652"/>
      <c r="C4" s="652"/>
      <c r="D4" s="652"/>
      <c r="E4" s="652"/>
      <c r="F4" s="652"/>
      <c r="G4" s="652"/>
      <c r="H4" s="652"/>
      <c r="I4" s="652"/>
    </row>
    <row r="5" spans="1:9" x14ac:dyDescent="0.2">
      <c r="A5" s="539"/>
      <c r="B5" s="539"/>
      <c r="C5" s="539"/>
      <c r="D5" s="539"/>
      <c r="E5" s="539"/>
      <c r="F5" s="539"/>
      <c r="G5" s="539"/>
      <c r="H5" s="539"/>
      <c r="I5" s="539"/>
    </row>
    <row r="6" spans="1:9" x14ac:dyDescent="0.2">
      <c r="A6" s="5"/>
      <c r="B6" s="5"/>
      <c r="C6" s="635" t="s">
        <v>17</v>
      </c>
      <c r="D6" s="635"/>
      <c r="E6" s="635"/>
      <c r="F6" s="635"/>
    </row>
    <row r="7" spans="1:9" x14ac:dyDescent="0.2">
      <c r="A7" s="204"/>
      <c r="B7" s="5"/>
      <c r="C7" s="5"/>
      <c r="D7" s="5"/>
      <c r="E7" s="5"/>
      <c r="F7" s="5"/>
      <c r="G7" s="5"/>
      <c r="H7" s="5"/>
      <c r="I7" s="5"/>
    </row>
    <row r="8" spans="1:9" ht="15" x14ac:dyDescent="0.25">
      <c r="A8" s="5"/>
      <c r="B8" s="540"/>
      <c r="C8" s="642" t="s">
        <v>255</v>
      </c>
      <c r="D8" s="642"/>
      <c r="E8" s="642"/>
      <c r="F8" s="642"/>
      <c r="G8" s="5"/>
      <c r="H8" s="5"/>
      <c r="I8" s="5"/>
    </row>
    <row r="9" spans="1:9" x14ac:dyDescent="0.2">
      <c r="C9" s="119"/>
      <c r="D9" s="642">
        <v>2018</v>
      </c>
      <c r="E9" s="642"/>
    </row>
    <row r="10" spans="1:9" ht="13.5" thickBot="1" x14ac:dyDescent="0.25">
      <c r="I10" s="335" t="s">
        <v>168</v>
      </c>
    </row>
    <row r="11" spans="1:9" ht="13.5" thickBot="1" x14ac:dyDescent="0.25">
      <c r="A11" s="120" t="s">
        <v>12</v>
      </c>
      <c r="B11" s="86"/>
      <c r="C11" s="87" t="s">
        <v>13</v>
      </c>
      <c r="D11" s="88"/>
      <c r="E11" s="89"/>
      <c r="F11" s="23" t="s">
        <v>14</v>
      </c>
      <c r="G11" s="23" t="s">
        <v>15</v>
      </c>
      <c r="H11" s="23" t="s">
        <v>11</v>
      </c>
      <c r="I11" s="23" t="s">
        <v>16</v>
      </c>
    </row>
    <row r="12" spans="1:9" x14ac:dyDescent="0.2">
      <c r="A12" s="121" t="s">
        <v>22</v>
      </c>
      <c r="B12" s="122" t="s">
        <v>30</v>
      </c>
      <c r="C12" s="108" t="s">
        <v>68</v>
      </c>
      <c r="D12" s="108"/>
      <c r="E12" s="123"/>
      <c r="F12" s="541"/>
      <c r="G12" s="542"/>
      <c r="H12" s="543"/>
      <c r="I12" s="544"/>
    </row>
    <row r="13" spans="1:9" ht="13.5" thickBot="1" x14ac:dyDescent="0.25">
      <c r="A13" s="124" t="s">
        <v>23</v>
      </c>
      <c r="B13" s="125"/>
      <c r="C13" s="47"/>
      <c r="D13" s="47"/>
      <c r="E13" s="126"/>
      <c r="F13" s="361" t="s">
        <v>19</v>
      </c>
      <c r="G13" s="545" t="s">
        <v>228</v>
      </c>
      <c r="H13" s="546"/>
      <c r="I13" s="547"/>
    </row>
    <row r="14" spans="1:9" x14ac:dyDescent="0.2">
      <c r="A14" s="548" t="s">
        <v>256</v>
      </c>
      <c r="B14" s="250"/>
      <c r="C14" s="12"/>
      <c r="D14" s="12"/>
      <c r="E14" s="12"/>
      <c r="F14" s="549"/>
      <c r="G14" s="550"/>
      <c r="H14" s="551"/>
      <c r="I14" s="552"/>
    </row>
    <row r="15" spans="1:9" x14ac:dyDescent="0.2">
      <c r="A15" s="553">
        <v>107060</v>
      </c>
      <c r="B15" s="653" t="s">
        <v>257</v>
      </c>
      <c r="C15" s="654"/>
      <c r="D15" s="654"/>
      <c r="E15" s="655"/>
      <c r="F15" s="554">
        <v>2200861</v>
      </c>
      <c r="G15" s="585">
        <v>2200861</v>
      </c>
      <c r="H15" s="94"/>
      <c r="I15" s="128"/>
    </row>
    <row r="16" spans="1:9" x14ac:dyDescent="0.2">
      <c r="A16" s="352"/>
      <c r="B16" s="72"/>
      <c r="C16" s="210" t="s">
        <v>258</v>
      </c>
      <c r="D16" s="72"/>
      <c r="E16" s="129"/>
      <c r="F16" s="555">
        <v>1900861</v>
      </c>
      <c r="G16" s="558">
        <v>2200861</v>
      </c>
      <c r="H16" s="129"/>
      <c r="I16" s="140"/>
    </row>
    <row r="17" spans="1:9" x14ac:dyDescent="0.2">
      <c r="A17" s="556"/>
      <c r="B17" s="72"/>
      <c r="C17" s="210" t="s">
        <v>259</v>
      </c>
      <c r="D17" s="72"/>
      <c r="E17" s="129"/>
      <c r="F17" s="555">
        <v>300000</v>
      </c>
      <c r="G17" s="129"/>
      <c r="H17" s="129"/>
      <c r="I17" s="140"/>
    </row>
    <row r="18" spans="1:9" x14ac:dyDescent="0.2">
      <c r="A18" s="557"/>
      <c r="B18" s="132"/>
      <c r="C18" s="210"/>
      <c r="D18" s="132"/>
      <c r="E18" s="558"/>
      <c r="F18" s="555"/>
      <c r="G18" s="129"/>
      <c r="H18" s="129"/>
      <c r="I18" s="140"/>
    </row>
    <row r="19" spans="1:9" x14ac:dyDescent="0.2">
      <c r="A19" s="559"/>
      <c r="B19" s="560"/>
      <c r="C19" s="561"/>
      <c r="D19" s="560"/>
      <c r="E19" s="130"/>
      <c r="F19" s="353"/>
      <c r="G19" s="130"/>
      <c r="H19" s="130"/>
      <c r="I19" s="58"/>
    </row>
    <row r="20" spans="1:9" x14ac:dyDescent="0.2">
      <c r="A20" s="586" t="s">
        <v>55</v>
      </c>
      <c r="B20" s="80" t="s">
        <v>265</v>
      </c>
      <c r="C20" s="100"/>
      <c r="D20" s="80"/>
      <c r="E20" s="587"/>
      <c r="F20" s="358"/>
      <c r="G20" s="145">
        <v>216000</v>
      </c>
      <c r="H20" s="130"/>
      <c r="I20" s="58"/>
    </row>
    <row r="21" spans="1:9" hidden="1" x14ac:dyDescent="0.2">
      <c r="A21" s="559"/>
      <c r="B21" s="560"/>
      <c r="C21" s="561"/>
      <c r="D21" s="132"/>
      <c r="E21" s="130"/>
      <c r="F21" s="354"/>
      <c r="G21" s="562"/>
      <c r="H21" s="562"/>
      <c r="I21" s="58"/>
    </row>
    <row r="22" spans="1:9" hidden="1" x14ac:dyDescent="0.2">
      <c r="A22" s="351"/>
      <c r="B22" s="80"/>
      <c r="C22" s="80"/>
      <c r="D22" s="80"/>
      <c r="E22" s="130"/>
      <c r="F22" s="354"/>
      <c r="G22" s="562"/>
      <c r="H22" s="562"/>
      <c r="I22" s="58"/>
    </row>
    <row r="23" spans="1:9" hidden="1" x14ac:dyDescent="0.2">
      <c r="A23" s="351"/>
      <c r="B23" s="80"/>
      <c r="C23" s="80"/>
      <c r="D23" s="3"/>
      <c r="E23" s="130"/>
      <c r="F23" s="355"/>
      <c r="G23" s="563"/>
      <c r="H23" s="563"/>
      <c r="I23" s="564"/>
    </row>
    <row r="24" spans="1:9" x14ac:dyDescent="0.2">
      <c r="A24" s="559"/>
      <c r="B24" s="560" t="s">
        <v>279</v>
      </c>
      <c r="C24" s="561"/>
      <c r="D24" s="132"/>
      <c r="E24" s="130"/>
      <c r="F24" s="354"/>
      <c r="G24" s="563">
        <v>216000</v>
      </c>
      <c r="H24" s="563"/>
      <c r="I24" s="564"/>
    </row>
    <row r="25" spans="1:9" x14ac:dyDescent="0.2">
      <c r="A25" s="557"/>
      <c r="B25" s="132"/>
      <c r="C25" s="132"/>
      <c r="D25" s="132"/>
      <c r="E25" s="558"/>
      <c r="F25" s="356"/>
      <c r="G25" s="563"/>
      <c r="H25" s="563"/>
      <c r="I25" s="564"/>
    </row>
    <row r="26" spans="1:9" x14ac:dyDescent="0.2">
      <c r="A26" s="556"/>
      <c r="B26" s="98"/>
      <c r="C26" s="3"/>
      <c r="D26" s="3"/>
      <c r="E26" s="3"/>
      <c r="F26" s="354"/>
      <c r="G26" s="130"/>
      <c r="H26" s="130"/>
      <c r="I26" s="58"/>
    </row>
    <row r="27" spans="1:9" x14ac:dyDescent="0.2">
      <c r="A27" s="556"/>
      <c r="B27" s="3"/>
      <c r="C27" s="3"/>
      <c r="D27" s="3"/>
      <c r="E27" s="130"/>
      <c r="F27" s="354"/>
      <c r="G27" s="562"/>
      <c r="H27" s="562"/>
      <c r="I27" s="58"/>
    </row>
    <row r="28" spans="1:9" ht="15.75" thickBot="1" x14ac:dyDescent="0.3">
      <c r="A28" s="565"/>
      <c r="B28" s="47"/>
      <c r="C28" s="47"/>
      <c r="D28" s="47"/>
      <c r="E28" s="566"/>
      <c r="F28" s="567"/>
      <c r="G28" s="568"/>
      <c r="H28" s="568"/>
      <c r="I28" s="569"/>
    </row>
    <row r="29" spans="1:9" ht="13.5" thickBot="1" x14ac:dyDescent="0.25">
      <c r="A29" s="113"/>
      <c r="B29" s="135"/>
      <c r="C29" s="2"/>
      <c r="D29" s="2"/>
      <c r="E29" s="136"/>
      <c r="F29" s="359"/>
      <c r="G29" s="570"/>
      <c r="H29" s="570"/>
      <c r="I29" s="571"/>
    </row>
    <row r="30" spans="1:9" ht="16.5" thickTop="1" thickBot="1" x14ac:dyDescent="0.3">
      <c r="A30" s="137"/>
      <c r="B30" s="138" t="s">
        <v>102</v>
      </c>
      <c r="C30" s="138"/>
      <c r="D30" s="138"/>
      <c r="E30" s="139"/>
      <c r="F30" s="360">
        <v>2200861</v>
      </c>
      <c r="G30" s="572">
        <f>G15+G20</f>
        <v>2416861</v>
      </c>
      <c r="H30" s="572"/>
      <c r="I30" s="573"/>
    </row>
  </sheetData>
  <mergeCells count="5">
    <mergeCell ref="A4:I4"/>
    <mergeCell ref="C6:F6"/>
    <mergeCell ref="C8:F8"/>
    <mergeCell ref="D9:E9"/>
    <mergeCell ref="B15:E15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5"/>
  <sheetViews>
    <sheetView workbookViewId="0"/>
  </sheetViews>
  <sheetFormatPr defaultRowHeight="12.75" x14ac:dyDescent="0.2"/>
  <cols>
    <col min="1" max="2" width="8.140625" customWidth="1"/>
    <col min="5" max="5" width="11.85546875" customWidth="1"/>
    <col min="6" max="6" width="10.140625" bestFit="1" customWidth="1"/>
    <col min="7" max="7" width="10" customWidth="1"/>
    <col min="8" max="8" width="9.7109375" customWidth="1"/>
    <col min="9" max="9" width="10.140625" customWidth="1"/>
  </cols>
  <sheetData>
    <row r="1" spans="1:9" x14ac:dyDescent="0.2">
      <c r="A1" s="509" t="s">
        <v>298</v>
      </c>
    </row>
    <row r="3" spans="1:9" x14ac:dyDescent="0.2">
      <c r="A3" s="509" t="s">
        <v>247</v>
      </c>
      <c r="B3" s="509"/>
      <c r="C3" s="509"/>
      <c r="D3" s="509"/>
      <c r="E3" s="509"/>
      <c r="F3" s="509"/>
      <c r="G3" s="509"/>
      <c r="H3" s="509"/>
      <c r="I3" s="509"/>
    </row>
    <row r="4" spans="1:9" x14ac:dyDescent="0.2">
      <c r="A4" s="204"/>
      <c r="B4" s="204"/>
      <c r="C4" s="204"/>
      <c r="D4" s="205"/>
      <c r="E4" s="205"/>
      <c r="F4" s="205"/>
      <c r="G4" s="205"/>
      <c r="H4" s="205"/>
      <c r="I4" s="205"/>
    </row>
    <row r="5" spans="1:9" x14ac:dyDescent="0.2">
      <c r="A5" s="42"/>
      <c r="C5" s="642" t="s">
        <v>17</v>
      </c>
      <c r="D5" s="642"/>
      <c r="E5" s="642"/>
      <c r="F5" s="642"/>
    </row>
    <row r="7" spans="1:9" x14ac:dyDescent="0.2">
      <c r="A7" s="42"/>
      <c r="B7" s="42"/>
      <c r="C7" s="42" t="s">
        <v>174</v>
      </c>
      <c r="D7" s="42"/>
      <c r="E7" s="42"/>
      <c r="F7" s="42"/>
      <c r="I7" s="5"/>
    </row>
    <row r="8" spans="1:9" x14ac:dyDescent="0.2">
      <c r="A8" s="42" t="s">
        <v>33</v>
      </c>
      <c r="B8" s="42"/>
      <c r="C8" s="119"/>
      <c r="D8" s="642">
        <v>2018</v>
      </c>
      <c r="E8" s="642"/>
      <c r="F8" s="42"/>
    </row>
    <row r="9" spans="1:9" ht="13.5" thickBot="1" x14ac:dyDescent="0.25">
      <c r="G9" s="35"/>
      <c r="H9" s="35"/>
      <c r="I9" s="335" t="s">
        <v>168</v>
      </c>
    </row>
    <row r="10" spans="1:9" ht="13.5" thickBot="1" x14ac:dyDescent="0.25">
      <c r="A10" s="120" t="s">
        <v>12</v>
      </c>
      <c r="B10" s="86"/>
      <c r="C10" s="87" t="s">
        <v>13</v>
      </c>
      <c r="D10" s="88"/>
      <c r="E10" s="89"/>
      <c r="F10" s="23" t="s">
        <v>14</v>
      </c>
      <c r="G10" s="23" t="s">
        <v>15</v>
      </c>
      <c r="H10" s="23" t="s">
        <v>11</v>
      </c>
      <c r="I10" s="23" t="s">
        <v>16</v>
      </c>
    </row>
    <row r="11" spans="1:9" x14ac:dyDescent="0.2">
      <c r="A11" s="121" t="s">
        <v>22</v>
      </c>
      <c r="B11" s="122" t="s">
        <v>30</v>
      </c>
      <c r="C11" s="108" t="s">
        <v>68</v>
      </c>
      <c r="D11" s="108"/>
      <c r="E11" s="123"/>
      <c r="F11" s="148"/>
      <c r="G11" s="45"/>
      <c r="H11" s="254"/>
      <c r="I11" s="365"/>
    </row>
    <row r="12" spans="1:9" ht="13.5" thickBot="1" x14ac:dyDescent="0.25">
      <c r="A12" s="124" t="s">
        <v>23</v>
      </c>
      <c r="B12" s="125"/>
      <c r="C12" s="47"/>
      <c r="D12" s="47"/>
      <c r="E12" s="126"/>
      <c r="F12" s="361" t="s">
        <v>19</v>
      </c>
      <c r="G12" s="48" t="s">
        <v>228</v>
      </c>
      <c r="H12" s="380"/>
      <c r="I12" s="366"/>
    </row>
    <row r="13" spans="1:9" x14ac:dyDescent="0.2">
      <c r="A13" s="187" t="s">
        <v>25</v>
      </c>
      <c r="B13" s="16" t="s">
        <v>26</v>
      </c>
      <c r="C13" s="16"/>
      <c r="D13" s="16"/>
      <c r="E13" s="93"/>
      <c r="F13" s="127"/>
      <c r="G13" s="127"/>
      <c r="H13" s="94"/>
      <c r="I13" s="128"/>
    </row>
    <row r="14" spans="1:9" x14ac:dyDescent="0.2">
      <c r="A14" s="350"/>
      <c r="B14" s="72"/>
      <c r="C14" s="72"/>
      <c r="D14" s="72"/>
      <c r="E14" s="129"/>
      <c r="F14" s="133"/>
      <c r="G14" s="133"/>
      <c r="H14" s="134"/>
      <c r="I14" s="140"/>
    </row>
    <row r="15" spans="1:9" x14ac:dyDescent="0.2">
      <c r="A15" s="364" t="s">
        <v>60</v>
      </c>
      <c r="B15" s="367" t="s">
        <v>194</v>
      </c>
      <c r="C15" s="72"/>
      <c r="D15" s="72"/>
      <c r="E15" s="129"/>
      <c r="F15" s="357">
        <f>F17+F27+F30+F41+F24+F43+F44</f>
        <v>5567998</v>
      </c>
      <c r="G15" s="357">
        <f>G17+G24+G27+G30+G41+G43+G44</f>
        <v>5639447</v>
      </c>
      <c r="H15" s="381"/>
      <c r="I15" s="369"/>
    </row>
    <row r="16" spans="1:9" x14ac:dyDescent="0.2">
      <c r="A16" s="364"/>
      <c r="B16" s="367"/>
      <c r="C16" s="72"/>
      <c r="D16" s="72"/>
      <c r="E16" s="129"/>
      <c r="F16" s="358"/>
      <c r="G16" s="358"/>
      <c r="H16" s="382"/>
      <c r="I16" s="369"/>
    </row>
    <row r="17" spans="1:9" x14ac:dyDescent="0.2">
      <c r="A17" s="57"/>
      <c r="B17" s="208" t="s">
        <v>45</v>
      </c>
      <c r="C17" s="72"/>
      <c r="D17" s="72"/>
      <c r="E17" s="129"/>
      <c r="F17" s="358">
        <f>SUM(F18:F22)</f>
        <v>1780338</v>
      </c>
      <c r="G17" s="358">
        <f>SUM(G18:G22)</f>
        <v>1780338</v>
      </c>
      <c r="H17" s="382"/>
      <c r="I17" s="369"/>
    </row>
    <row r="18" spans="1:9" x14ac:dyDescent="0.2">
      <c r="A18" s="57"/>
      <c r="B18" s="3"/>
      <c r="C18" s="30" t="s">
        <v>149</v>
      </c>
      <c r="D18" s="30"/>
      <c r="E18" s="368" t="s">
        <v>221</v>
      </c>
      <c r="F18" s="353">
        <v>161253</v>
      </c>
      <c r="G18" s="353">
        <v>161253</v>
      </c>
      <c r="H18" s="383"/>
      <c r="I18" s="371"/>
    </row>
    <row r="19" spans="1:9" x14ac:dyDescent="0.2">
      <c r="A19" s="57"/>
      <c r="B19" s="3"/>
      <c r="C19" s="30" t="s">
        <v>150</v>
      </c>
      <c r="D19" s="30"/>
      <c r="E19" s="368" t="s">
        <v>222</v>
      </c>
      <c r="F19" s="353">
        <v>36271</v>
      </c>
      <c r="G19" s="353">
        <v>36271</v>
      </c>
      <c r="H19" s="383"/>
      <c r="I19" s="371"/>
    </row>
    <row r="20" spans="1:9" x14ac:dyDescent="0.2">
      <c r="A20" s="57"/>
      <c r="B20" s="3"/>
      <c r="C20" s="30" t="s">
        <v>151</v>
      </c>
      <c r="D20" s="72"/>
      <c r="E20" s="368" t="s">
        <v>223</v>
      </c>
      <c r="F20" s="353">
        <v>704444</v>
      </c>
      <c r="G20" s="353">
        <v>704444</v>
      </c>
      <c r="H20" s="383"/>
      <c r="I20" s="371"/>
    </row>
    <row r="21" spans="1:9" x14ac:dyDescent="0.2">
      <c r="A21" s="57"/>
      <c r="B21" s="72"/>
      <c r="C21" s="30" t="s">
        <v>151</v>
      </c>
      <c r="D21" s="72"/>
      <c r="E21" s="368" t="s">
        <v>224</v>
      </c>
      <c r="F21" s="355">
        <v>166934</v>
      </c>
      <c r="G21" s="355">
        <v>166934</v>
      </c>
      <c r="H21" s="384"/>
      <c r="I21" s="375"/>
    </row>
    <row r="22" spans="1:9" x14ac:dyDescent="0.2">
      <c r="A22" s="57"/>
      <c r="B22" s="72"/>
      <c r="C22" s="30" t="s">
        <v>48</v>
      </c>
      <c r="D22" s="72"/>
      <c r="E22" s="368" t="s">
        <v>195</v>
      </c>
      <c r="F22" s="355">
        <v>711436</v>
      </c>
      <c r="G22" s="355">
        <v>711436</v>
      </c>
      <c r="H22" s="384"/>
      <c r="I22" s="375"/>
    </row>
    <row r="23" spans="1:9" x14ac:dyDescent="0.2">
      <c r="A23" s="57"/>
      <c r="B23" s="72"/>
      <c r="C23" s="30"/>
      <c r="D23" s="72"/>
      <c r="E23" s="368"/>
      <c r="F23" s="355"/>
      <c r="G23" s="355"/>
      <c r="H23" s="384"/>
      <c r="I23" s="375"/>
    </row>
    <row r="24" spans="1:9" x14ac:dyDescent="0.2">
      <c r="A24" s="57"/>
      <c r="B24" s="208" t="s">
        <v>210</v>
      </c>
      <c r="C24" s="30"/>
      <c r="D24" s="3"/>
      <c r="E24" s="130"/>
      <c r="F24" s="358">
        <v>40000</v>
      </c>
      <c r="G24" s="358">
        <v>40000</v>
      </c>
      <c r="H24" s="383"/>
      <c r="I24" s="371"/>
    </row>
    <row r="25" spans="1:9" x14ac:dyDescent="0.2">
      <c r="A25" s="57"/>
      <c r="B25" s="3"/>
      <c r="C25" s="30" t="s">
        <v>209</v>
      </c>
      <c r="D25" s="3"/>
      <c r="E25" s="130"/>
      <c r="F25" s="353">
        <v>40000</v>
      </c>
      <c r="G25" s="353">
        <v>40000</v>
      </c>
      <c r="H25" s="383"/>
      <c r="I25" s="371"/>
    </row>
    <row r="26" spans="1:9" x14ac:dyDescent="0.2">
      <c r="A26" s="57"/>
      <c r="B26" s="3"/>
      <c r="C26" s="30"/>
      <c r="D26" s="3"/>
      <c r="E26" s="130"/>
      <c r="F26" s="353"/>
      <c r="G26" s="353"/>
      <c r="H26" s="383"/>
      <c r="I26" s="371"/>
    </row>
    <row r="27" spans="1:9" x14ac:dyDescent="0.2">
      <c r="A27" s="57"/>
      <c r="B27" s="208" t="s">
        <v>53</v>
      </c>
      <c r="C27" s="100"/>
      <c r="D27" s="100"/>
      <c r="E27" s="145"/>
      <c r="F27" s="358">
        <v>152950</v>
      </c>
      <c r="G27" s="358">
        <v>152950</v>
      </c>
      <c r="H27" s="383"/>
      <c r="I27" s="371"/>
    </row>
    <row r="28" spans="1:9" x14ac:dyDescent="0.2">
      <c r="A28" s="57"/>
      <c r="B28" s="39"/>
      <c r="C28" s="30" t="s">
        <v>152</v>
      </c>
      <c r="D28" s="30"/>
      <c r="E28" s="368" t="s">
        <v>225</v>
      </c>
      <c r="F28" s="353">
        <v>152950</v>
      </c>
      <c r="G28" s="353">
        <v>152950</v>
      </c>
      <c r="H28" s="385"/>
      <c r="I28" s="376"/>
    </row>
    <row r="29" spans="1:9" x14ac:dyDescent="0.2">
      <c r="A29" s="57"/>
      <c r="B29" s="3"/>
      <c r="C29" s="30"/>
      <c r="D29" s="30"/>
      <c r="E29" s="130"/>
      <c r="F29" s="353"/>
      <c r="G29" s="353"/>
      <c r="H29" s="383"/>
      <c r="I29" s="371"/>
    </row>
    <row r="30" spans="1:9" x14ac:dyDescent="0.2">
      <c r="A30" s="57"/>
      <c r="B30" s="208" t="s">
        <v>32</v>
      </c>
      <c r="C30" s="72"/>
      <c r="D30" s="72"/>
      <c r="E30" s="129"/>
      <c r="F30" s="358">
        <f>SUM(F31:F40)</f>
        <v>0</v>
      </c>
      <c r="G30" s="358">
        <v>71449</v>
      </c>
      <c r="H30" s="382"/>
      <c r="I30" s="369"/>
    </row>
    <row r="31" spans="1:9" hidden="1" x14ac:dyDescent="0.2">
      <c r="A31" s="57"/>
      <c r="B31" s="3"/>
      <c r="C31" s="30"/>
      <c r="D31" s="30"/>
      <c r="E31" s="141"/>
      <c r="F31" s="353"/>
      <c r="G31" s="353"/>
      <c r="H31" s="383"/>
      <c r="I31" s="371"/>
    </row>
    <row r="32" spans="1:9" hidden="1" x14ac:dyDescent="0.2">
      <c r="A32" s="57"/>
      <c r="B32" s="142"/>
      <c r="C32" s="143"/>
      <c r="D32" s="143"/>
      <c r="E32" s="206"/>
      <c r="F32" s="370"/>
      <c r="G32" s="370"/>
      <c r="H32" s="386"/>
      <c r="I32" s="393"/>
    </row>
    <row r="33" spans="1:9" hidden="1" x14ac:dyDescent="0.2">
      <c r="A33" s="57"/>
      <c r="B33" s="98"/>
      <c r="C33" s="30"/>
      <c r="D33" s="30"/>
      <c r="E33" s="141"/>
      <c r="F33" s="354"/>
      <c r="G33" s="354"/>
      <c r="H33" s="387"/>
      <c r="I33" s="371"/>
    </row>
    <row r="34" spans="1:9" hidden="1" x14ac:dyDescent="0.2">
      <c r="A34" s="57"/>
      <c r="B34" s="134"/>
      <c r="C34" s="30"/>
      <c r="D34" s="3"/>
      <c r="E34" s="141"/>
      <c r="F34" s="353"/>
      <c r="G34" s="353"/>
      <c r="H34" s="381"/>
      <c r="I34" s="369"/>
    </row>
    <row r="35" spans="1:9" hidden="1" x14ac:dyDescent="0.2">
      <c r="A35" s="57"/>
      <c r="B35" s="103"/>
      <c r="C35" s="100"/>
      <c r="D35" s="100"/>
      <c r="E35" s="130"/>
      <c r="F35" s="372"/>
      <c r="G35" s="372"/>
      <c r="H35" s="388"/>
      <c r="I35" s="373"/>
    </row>
    <row r="36" spans="1:9" hidden="1" x14ac:dyDescent="0.2">
      <c r="A36" s="57"/>
      <c r="B36" s="134"/>
      <c r="C36" s="30"/>
      <c r="D36" s="72"/>
      <c r="E36" s="129"/>
      <c r="F36" s="374"/>
      <c r="G36" s="374"/>
      <c r="H36" s="389"/>
      <c r="I36" s="375"/>
    </row>
    <row r="37" spans="1:9" hidden="1" x14ac:dyDescent="0.2">
      <c r="A37" s="362"/>
      <c r="B37" s="98"/>
      <c r="C37" s="3"/>
      <c r="D37" s="3"/>
      <c r="E37" s="130"/>
      <c r="F37" s="354"/>
      <c r="G37" s="354"/>
      <c r="H37" s="387"/>
      <c r="I37" s="371"/>
    </row>
    <row r="38" spans="1:9" hidden="1" x14ac:dyDescent="0.2">
      <c r="A38" s="363"/>
      <c r="B38" s="100"/>
      <c r="C38" s="100"/>
      <c r="D38" s="100"/>
      <c r="E38" s="145"/>
      <c r="F38" s="358"/>
      <c r="G38" s="358"/>
      <c r="H38" s="385"/>
      <c r="I38" s="376"/>
    </row>
    <row r="39" spans="1:9" hidden="1" x14ac:dyDescent="0.2">
      <c r="A39" s="57"/>
      <c r="B39" s="3"/>
      <c r="C39" s="30"/>
      <c r="D39" s="30"/>
      <c r="E39" s="141"/>
      <c r="F39" s="354"/>
      <c r="G39" s="354"/>
      <c r="H39" s="387"/>
      <c r="I39" s="371"/>
    </row>
    <row r="40" spans="1:9" x14ac:dyDescent="0.2">
      <c r="A40" s="352"/>
      <c r="B40" s="98"/>
      <c r="C40" s="30"/>
      <c r="D40" s="30"/>
      <c r="E40" s="130"/>
      <c r="F40" s="354"/>
      <c r="G40" s="354"/>
      <c r="H40" s="387"/>
      <c r="I40" s="371"/>
    </row>
    <row r="41" spans="1:9" x14ac:dyDescent="0.2">
      <c r="A41" s="352"/>
      <c r="B41" s="500" t="s">
        <v>31</v>
      </c>
      <c r="C41" s="30"/>
      <c r="D41" s="30"/>
      <c r="E41" s="501" t="s">
        <v>203</v>
      </c>
      <c r="F41" s="357">
        <v>200000</v>
      </c>
      <c r="G41" s="357">
        <v>200000</v>
      </c>
      <c r="H41" s="387"/>
      <c r="I41" s="371"/>
    </row>
    <row r="42" spans="1:9" x14ac:dyDescent="0.2">
      <c r="A42" s="352"/>
      <c r="B42" s="98"/>
      <c r="C42" s="30"/>
      <c r="D42" s="30"/>
      <c r="E42" s="3"/>
      <c r="F42" s="354"/>
      <c r="G42" s="354"/>
      <c r="H42" s="387"/>
      <c r="I42" s="371"/>
    </row>
    <row r="43" spans="1:9" x14ac:dyDescent="0.2">
      <c r="A43" s="352"/>
      <c r="B43" s="500" t="s">
        <v>218</v>
      </c>
      <c r="C43" s="30"/>
      <c r="D43" s="30" t="s">
        <v>219</v>
      </c>
      <c r="E43" s="3"/>
      <c r="F43" s="357">
        <v>2158000</v>
      </c>
      <c r="G43" s="357">
        <v>2158000</v>
      </c>
      <c r="H43" s="387"/>
      <c r="I43" s="371"/>
    </row>
    <row r="44" spans="1:9" x14ac:dyDescent="0.2">
      <c r="A44" s="460"/>
      <c r="B44" s="256"/>
      <c r="C44" s="30"/>
      <c r="D44" s="30" t="s">
        <v>226</v>
      </c>
      <c r="E44" s="485"/>
      <c r="F44" s="357">
        <v>1236710</v>
      </c>
      <c r="G44" s="357">
        <v>1236710</v>
      </c>
      <c r="H44" s="390"/>
      <c r="I44" s="376"/>
    </row>
    <row r="45" spans="1:9" x14ac:dyDescent="0.2">
      <c r="A45" s="351"/>
      <c r="B45" s="99"/>
      <c r="C45" s="394"/>
      <c r="D45" s="24"/>
      <c r="E45" s="141"/>
      <c r="F45" s="377"/>
      <c r="G45" s="377"/>
      <c r="H45" s="387"/>
      <c r="I45" s="371"/>
    </row>
    <row r="46" spans="1:9" x14ac:dyDescent="0.2">
      <c r="A46" s="538" t="s">
        <v>177</v>
      </c>
      <c r="B46" s="256" t="s">
        <v>153</v>
      </c>
      <c r="C46" s="30"/>
      <c r="D46" s="30"/>
      <c r="E46" s="485" t="s">
        <v>196</v>
      </c>
      <c r="F46" s="357">
        <v>2002139</v>
      </c>
      <c r="G46" s="357">
        <v>0</v>
      </c>
      <c r="H46" s="390"/>
      <c r="I46" s="376"/>
    </row>
    <row r="47" spans="1:9" x14ac:dyDescent="0.2">
      <c r="A47" s="538"/>
      <c r="B47" s="264"/>
      <c r="C47" s="30"/>
      <c r="D47" s="30"/>
      <c r="E47" s="485"/>
      <c r="F47" s="357"/>
      <c r="G47" s="357"/>
      <c r="H47" s="390"/>
      <c r="I47" s="376"/>
    </row>
    <row r="48" spans="1:9" x14ac:dyDescent="0.2">
      <c r="A48" s="538" t="s">
        <v>207</v>
      </c>
      <c r="B48" s="264" t="s">
        <v>153</v>
      </c>
      <c r="C48" s="30"/>
      <c r="D48" s="30"/>
      <c r="E48" s="485" t="s">
        <v>196</v>
      </c>
      <c r="F48" s="357"/>
      <c r="G48" s="357">
        <v>2252139</v>
      </c>
      <c r="H48" s="390"/>
      <c r="I48" s="376"/>
    </row>
    <row r="49" spans="1:9" x14ac:dyDescent="0.2">
      <c r="A49" s="538"/>
      <c r="B49" s="264"/>
      <c r="C49" s="30"/>
      <c r="D49" s="30"/>
      <c r="E49" s="485"/>
      <c r="F49" s="357"/>
      <c r="G49" s="357"/>
      <c r="H49" s="390"/>
      <c r="I49" s="376"/>
    </row>
    <row r="50" spans="1:9" x14ac:dyDescent="0.2">
      <c r="A50" s="538" t="s">
        <v>55</v>
      </c>
      <c r="B50" s="264" t="s">
        <v>252</v>
      </c>
      <c r="C50" s="30"/>
      <c r="D50" s="30"/>
      <c r="E50" s="485"/>
      <c r="F50" s="357"/>
      <c r="G50" s="357">
        <v>320998</v>
      </c>
      <c r="H50" s="390"/>
      <c r="I50" s="376"/>
    </row>
    <row r="51" spans="1:9" x14ac:dyDescent="0.2">
      <c r="A51" s="538"/>
      <c r="B51" s="264"/>
      <c r="C51" s="30"/>
      <c r="D51" s="30"/>
      <c r="E51" s="485"/>
      <c r="F51" s="357"/>
      <c r="G51" s="357"/>
      <c r="H51" s="390"/>
      <c r="I51" s="376"/>
    </row>
    <row r="52" spans="1:9" x14ac:dyDescent="0.2">
      <c r="A52" s="538" t="s">
        <v>62</v>
      </c>
      <c r="B52" s="264" t="s">
        <v>253</v>
      </c>
      <c r="C52" s="30"/>
      <c r="D52" s="30"/>
      <c r="E52" s="485"/>
      <c r="F52" s="357"/>
      <c r="G52" s="357">
        <v>1273100</v>
      </c>
      <c r="H52" s="390"/>
      <c r="I52" s="376"/>
    </row>
    <row r="53" spans="1:9" x14ac:dyDescent="0.2">
      <c r="A53" s="460"/>
      <c r="B53" s="264"/>
      <c r="C53" s="30"/>
      <c r="D53" s="30"/>
      <c r="E53" s="485"/>
      <c r="F53" s="357"/>
      <c r="G53" s="357"/>
      <c r="H53" s="390"/>
      <c r="I53" s="376"/>
    </row>
    <row r="54" spans="1:9" ht="13.5" thickBot="1" x14ac:dyDescent="0.25">
      <c r="A54" s="113"/>
      <c r="B54" s="135"/>
      <c r="C54" s="2"/>
      <c r="D54" s="2"/>
      <c r="E54" s="136"/>
      <c r="F54" s="359"/>
      <c r="G54" s="359"/>
      <c r="H54" s="391"/>
      <c r="I54" s="378"/>
    </row>
    <row r="55" spans="1:9" ht="16.5" thickTop="1" thickBot="1" x14ac:dyDescent="0.3">
      <c r="A55" s="137"/>
      <c r="B55" s="138" t="s">
        <v>102</v>
      </c>
      <c r="C55" s="138"/>
      <c r="D55" s="138"/>
      <c r="E55" s="139"/>
      <c r="F55" s="360">
        <f>F15+F46</f>
        <v>7570137</v>
      </c>
      <c r="G55" s="360">
        <f>G15+G46+G48+G50+G52</f>
        <v>9485684</v>
      </c>
      <c r="H55" s="392"/>
      <c r="I55" s="379"/>
    </row>
  </sheetData>
  <mergeCells count="2">
    <mergeCell ref="C5:F5"/>
    <mergeCell ref="D8:E8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  <ignoredErrors>
    <ignoredError sqref="A27:A30 A15:A25 A48 A50:A52 A31:A46" numberStoredAsText="1"/>
    <ignoredError sqref="F30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8"/>
  <sheetViews>
    <sheetView workbookViewId="0">
      <selection activeCell="D1" sqref="D1"/>
    </sheetView>
  </sheetViews>
  <sheetFormatPr defaultRowHeight="12.75" x14ac:dyDescent="0.2"/>
  <cols>
    <col min="2" max="2" width="17.5703125" customWidth="1"/>
    <col min="3" max="6" width="9" customWidth="1"/>
    <col min="7" max="7" width="9.42578125" bestFit="1" customWidth="1"/>
    <col min="9" max="10" width="9" customWidth="1"/>
    <col min="11" max="11" width="9.5703125" customWidth="1"/>
    <col min="12" max="12" width="9.42578125" customWidth="1"/>
    <col min="13" max="14" width="9.7109375" customWidth="1"/>
  </cols>
  <sheetData>
    <row r="1" spans="1:14" x14ac:dyDescent="0.2">
      <c r="D1" s="523" t="s">
        <v>299</v>
      </c>
    </row>
    <row r="3" spans="1:14" x14ac:dyDescent="0.2">
      <c r="D3" s="523" t="s">
        <v>248</v>
      </c>
      <c r="E3" s="523"/>
      <c r="F3" s="523"/>
      <c r="G3" s="523"/>
      <c r="H3" s="523"/>
      <c r="I3" s="523"/>
      <c r="J3" s="523"/>
      <c r="K3" s="523"/>
      <c r="L3" s="523"/>
      <c r="M3" s="42"/>
    </row>
    <row r="4" spans="1:14" x14ac:dyDescent="0.2">
      <c r="C4" s="204"/>
      <c r="G4" s="204"/>
      <c r="M4" s="42"/>
    </row>
    <row r="5" spans="1:14" x14ac:dyDescent="0.2">
      <c r="A5" s="5"/>
      <c r="B5" s="5"/>
      <c r="C5" s="5"/>
      <c r="D5" s="5"/>
      <c r="E5" s="642" t="s">
        <v>17</v>
      </c>
      <c r="F5" s="642"/>
      <c r="G5" s="642"/>
      <c r="H5" s="642"/>
    </row>
    <row r="6" spans="1:14" x14ac:dyDescent="0.2">
      <c r="A6" s="5"/>
      <c r="B6" s="5"/>
      <c r="C6" s="5"/>
      <c r="D6" s="5"/>
      <c r="G6" s="204"/>
    </row>
    <row r="7" spans="1:14" x14ac:dyDescent="0.2">
      <c r="C7" s="5"/>
      <c r="D7" s="5"/>
      <c r="E7" s="635" t="s">
        <v>42</v>
      </c>
      <c r="F7" s="635"/>
      <c r="G7" s="635"/>
      <c r="H7" s="635"/>
      <c r="I7" s="5"/>
    </row>
    <row r="8" spans="1:14" x14ac:dyDescent="0.2">
      <c r="F8" s="635">
        <v>2018</v>
      </c>
      <c r="G8" s="635"/>
    </row>
    <row r="9" spans="1:14" ht="13.5" thickBot="1" x14ac:dyDescent="0.25">
      <c r="C9" t="s">
        <v>43</v>
      </c>
      <c r="N9" s="335" t="s">
        <v>168</v>
      </c>
    </row>
    <row r="10" spans="1:14" x14ac:dyDescent="0.2">
      <c r="A10" s="122" t="s">
        <v>44</v>
      </c>
      <c r="B10" s="167"/>
      <c r="C10" s="656" t="s">
        <v>154</v>
      </c>
      <c r="D10" s="657"/>
      <c r="E10" s="656" t="s">
        <v>155</v>
      </c>
      <c r="F10" s="657"/>
      <c r="G10" s="656" t="s">
        <v>161</v>
      </c>
      <c r="H10" s="657"/>
      <c r="I10" s="656" t="s">
        <v>156</v>
      </c>
      <c r="J10" s="657"/>
      <c r="K10" s="656" t="s">
        <v>157</v>
      </c>
      <c r="L10" s="657"/>
      <c r="M10" s="656" t="s">
        <v>158</v>
      </c>
      <c r="N10" s="660"/>
    </row>
    <row r="11" spans="1:14" ht="13.5" thickBot="1" x14ac:dyDescent="0.25">
      <c r="A11" s="168"/>
      <c r="B11" s="169"/>
      <c r="C11" s="398" t="s">
        <v>159</v>
      </c>
      <c r="D11" s="400" t="s">
        <v>249</v>
      </c>
      <c r="E11" s="398" t="s">
        <v>159</v>
      </c>
      <c r="F11" s="400" t="s">
        <v>249</v>
      </c>
      <c r="G11" s="398" t="s">
        <v>159</v>
      </c>
      <c r="H11" s="400" t="s">
        <v>249</v>
      </c>
      <c r="I11" s="398" t="s">
        <v>159</v>
      </c>
      <c r="J11" s="400" t="s">
        <v>249</v>
      </c>
      <c r="K11" s="398" t="s">
        <v>159</v>
      </c>
      <c r="L11" s="400" t="s">
        <v>249</v>
      </c>
      <c r="M11" s="398" t="s">
        <v>159</v>
      </c>
      <c r="N11" s="401" t="s">
        <v>249</v>
      </c>
    </row>
    <row r="12" spans="1:14" ht="13.5" thickBot="1" x14ac:dyDescent="0.25">
      <c r="A12" s="122" t="s">
        <v>20</v>
      </c>
      <c r="B12" s="167"/>
      <c r="C12" s="170"/>
      <c r="D12" s="171"/>
      <c r="E12" s="170"/>
      <c r="F12" s="171"/>
      <c r="G12" s="170"/>
      <c r="H12" s="171"/>
      <c r="I12" s="170"/>
      <c r="J12" s="171"/>
      <c r="K12" s="170"/>
      <c r="L12" s="171"/>
      <c r="M12" s="170"/>
      <c r="N12" s="172"/>
    </row>
    <row r="13" spans="1:14" ht="13.5" thickBot="1" x14ac:dyDescent="0.25">
      <c r="A13" s="658" t="s">
        <v>213</v>
      </c>
      <c r="B13" s="659"/>
      <c r="C13" s="402"/>
      <c r="D13" s="403"/>
      <c r="E13" s="402"/>
      <c r="F13" s="403"/>
      <c r="G13" s="402"/>
      <c r="H13" s="403"/>
      <c r="I13" s="402"/>
      <c r="J13" s="403"/>
      <c r="K13" s="423">
        <v>3920000</v>
      </c>
      <c r="L13" s="438">
        <v>3920000</v>
      </c>
      <c r="M13" s="404">
        <v>3920000</v>
      </c>
      <c r="N13" s="535">
        <f>D13+F13+H13+J13+L13</f>
        <v>3920000</v>
      </c>
    </row>
    <row r="14" spans="1:14" x14ac:dyDescent="0.2">
      <c r="A14" s="396" t="s">
        <v>77</v>
      </c>
      <c r="B14" s="174"/>
      <c r="C14" s="405"/>
      <c r="D14" s="406"/>
      <c r="E14" s="405"/>
      <c r="F14" s="406"/>
      <c r="G14" s="405"/>
      <c r="H14" s="406"/>
      <c r="I14" s="405"/>
      <c r="J14" s="406"/>
      <c r="K14" s="405">
        <v>3920000</v>
      </c>
      <c r="L14" s="406">
        <v>3920000</v>
      </c>
      <c r="M14" s="405">
        <v>3920000</v>
      </c>
      <c r="N14" s="407">
        <v>3920000</v>
      </c>
    </row>
    <row r="15" spans="1:14" x14ac:dyDescent="0.2">
      <c r="A15" s="175"/>
      <c r="B15" s="176"/>
      <c r="C15" s="408"/>
      <c r="D15" s="409"/>
      <c r="E15" s="408"/>
      <c r="F15" s="409"/>
      <c r="G15" s="408"/>
      <c r="H15" s="409"/>
      <c r="I15" s="408"/>
      <c r="J15" s="409"/>
      <c r="K15" s="408"/>
      <c r="L15" s="409"/>
      <c r="M15" s="408"/>
      <c r="N15" s="410"/>
    </row>
    <row r="16" spans="1:14" ht="13.5" thickBot="1" x14ac:dyDescent="0.25">
      <c r="A16" s="180"/>
      <c r="B16" s="144"/>
      <c r="C16" s="408"/>
      <c r="D16" s="409"/>
      <c r="E16" s="408"/>
      <c r="F16" s="409"/>
      <c r="G16" s="408"/>
      <c r="H16" s="409"/>
      <c r="I16" s="408"/>
      <c r="J16" s="409"/>
      <c r="K16" s="408"/>
      <c r="L16" s="409"/>
      <c r="M16" s="408"/>
      <c r="N16" s="410"/>
    </row>
    <row r="17" spans="1:14" ht="13.5" thickBot="1" x14ac:dyDescent="0.25">
      <c r="A17" s="588" t="s">
        <v>280</v>
      </c>
      <c r="B17" s="181"/>
      <c r="C17" s="404"/>
      <c r="D17" s="416"/>
      <c r="E17" s="404"/>
      <c r="F17" s="416"/>
      <c r="G17" s="404"/>
      <c r="H17" s="416">
        <v>867772</v>
      </c>
      <c r="I17" s="404"/>
      <c r="J17" s="416">
        <v>200000</v>
      </c>
      <c r="K17" s="404"/>
      <c r="L17" s="416"/>
      <c r="M17" s="404"/>
      <c r="N17" s="417">
        <f>D17+F17+H17+J17+L17</f>
        <v>1067772</v>
      </c>
    </row>
    <row r="18" spans="1:14" x14ac:dyDescent="0.2">
      <c r="A18" s="177" t="s">
        <v>281</v>
      </c>
      <c r="B18" s="118"/>
      <c r="C18" s="411"/>
      <c r="D18" s="412"/>
      <c r="E18" s="411"/>
      <c r="F18" s="412"/>
      <c r="G18" s="411"/>
      <c r="H18" s="412">
        <v>867772</v>
      </c>
      <c r="I18" s="411"/>
      <c r="J18" s="412"/>
      <c r="K18" s="411"/>
      <c r="L18" s="412"/>
      <c r="M18" s="411"/>
      <c r="N18" s="413">
        <v>867772</v>
      </c>
    </row>
    <row r="19" spans="1:14" x14ac:dyDescent="0.2">
      <c r="A19" s="182" t="s">
        <v>282</v>
      </c>
      <c r="B19" s="118"/>
      <c r="C19" s="411"/>
      <c r="D19" s="412"/>
      <c r="E19" s="411"/>
      <c r="F19" s="412"/>
      <c r="G19" s="411"/>
      <c r="H19" s="418"/>
      <c r="I19" s="414"/>
      <c r="J19" s="418">
        <v>200000</v>
      </c>
      <c r="K19" s="414"/>
      <c r="L19" s="418"/>
      <c r="M19" s="414"/>
      <c r="N19" s="415">
        <v>200000</v>
      </c>
    </row>
    <row r="20" spans="1:14" ht="13.5" thickBot="1" x14ac:dyDescent="0.25">
      <c r="A20" s="183"/>
      <c r="B20" s="136"/>
      <c r="C20" s="419"/>
      <c r="D20" s="420"/>
      <c r="E20" s="419"/>
      <c r="F20" s="420"/>
      <c r="G20" s="419"/>
      <c r="H20" s="420"/>
      <c r="I20" s="419"/>
      <c r="J20" s="420"/>
      <c r="K20" s="419"/>
      <c r="L20" s="420"/>
      <c r="M20" s="419"/>
      <c r="N20" s="421"/>
    </row>
    <row r="21" spans="1:14" x14ac:dyDescent="0.2">
      <c r="A21" s="524"/>
      <c r="B21" s="525"/>
      <c r="C21" s="526"/>
      <c r="D21" s="527"/>
      <c r="E21" s="526"/>
      <c r="F21" s="527"/>
      <c r="G21" s="526"/>
      <c r="H21" s="527"/>
      <c r="I21" s="526"/>
      <c r="J21" s="527"/>
      <c r="K21" s="526"/>
      <c r="L21" s="527"/>
      <c r="M21" s="526"/>
      <c r="N21" s="528"/>
    </row>
    <row r="22" spans="1:14" ht="13.5" thickBot="1" x14ac:dyDescent="0.25">
      <c r="A22" s="529"/>
      <c r="B22" s="530"/>
      <c r="C22" s="531"/>
      <c r="D22" s="532"/>
      <c r="E22" s="531"/>
      <c r="F22" s="532"/>
      <c r="G22" s="531"/>
      <c r="H22" s="532"/>
      <c r="I22" s="531"/>
      <c r="J22" s="532"/>
      <c r="K22" s="531"/>
      <c r="L22" s="532"/>
      <c r="M22" s="531"/>
      <c r="N22" s="533"/>
    </row>
    <row r="23" spans="1:14" ht="13.5" thickBot="1" x14ac:dyDescent="0.25">
      <c r="A23" s="588" t="s">
        <v>250</v>
      </c>
      <c r="B23" s="173"/>
      <c r="C23" s="404"/>
      <c r="D23" s="416"/>
      <c r="E23" s="404"/>
      <c r="F23" s="416"/>
      <c r="G23" s="404"/>
      <c r="H23" s="416">
        <v>107000</v>
      </c>
      <c r="I23" s="404"/>
      <c r="J23" s="416"/>
      <c r="K23" s="404"/>
      <c r="L23" s="416"/>
      <c r="M23" s="404"/>
      <c r="N23" s="535">
        <f>D23+F23+H23+J23+L23</f>
        <v>107000</v>
      </c>
    </row>
    <row r="24" spans="1:14" x14ac:dyDescent="0.2">
      <c r="A24" s="499"/>
      <c r="B24" s="179"/>
      <c r="C24" s="414"/>
      <c r="D24" s="418"/>
      <c r="E24" s="414"/>
      <c r="F24" s="418"/>
      <c r="G24" s="414"/>
      <c r="H24" s="418"/>
      <c r="I24" s="414"/>
      <c r="J24" s="418"/>
      <c r="K24" s="414"/>
      <c r="L24" s="418"/>
      <c r="M24" s="414"/>
      <c r="N24" s="415"/>
    </row>
    <row r="25" spans="1:14" x14ac:dyDescent="0.2">
      <c r="A25" s="178"/>
      <c r="B25" s="179"/>
      <c r="C25" s="414"/>
      <c r="D25" s="418"/>
      <c r="E25" s="414"/>
      <c r="F25" s="418"/>
      <c r="G25" s="414"/>
      <c r="H25" s="418"/>
      <c r="I25" s="414"/>
      <c r="J25" s="418"/>
      <c r="K25" s="414"/>
      <c r="L25" s="418"/>
      <c r="M25" s="414"/>
      <c r="N25" s="415"/>
    </row>
    <row r="26" spans="1:14" ht="13.5" thickBot="1" x14ac:dyDescent="0.25">
      <c r="A26" s="180"/>
      <c r="B26" s="144"/>
      <c r="C26" s="408"/>
      <c r="D26" s="409"/>
      <c r="E26" s="408"/>
      <c r="F26" s="409"/>
      <c r="G26" s="408"/>
      <c r="H26" s="409"/>
      <c r="I26" s="408"/>
      <c r="J26" s="409"/>
      <c r="K26" s="408"/>
      <c r="L26" s="409"/>
      <c r="M26" s="408"/>
      <c r="N26" s="410"/>
    </row>
    <row r="27" spans="1:14" ht="14.25" thickTop="1" thickBot="1" x14ac:dyDescent="0.25">
      <c r="A27" s="185" t="s">
        <v>102</v>
      </c>
      <c r="B27" s="186"/>
      <c r="C27" s="422"/>
      <c r="D27" s="422"/>
      <c r="E27" s="422"/>
      <c r="F27" s="422"/>
      <c r="G27" s="422"/>
      <c r="H27" s="422">
        <f>H17+H23</f>
        <v>974772</v>
      </c>
      <c r="I27" s="422"/>
      <c r="J27" s="422">
        <f>J17+J23</f>
        <v>200000</v>
      </c>
      <c r="K27" s="422">
        <f>K13+K17+K23</f>
        <v>3920000</v>
      </c>
      <c r="L27" s="422">
        <f>L13+L17+L23</f>
        <v>3920000</v>
      </c>
      <c r="M27" s="422">
        <f>M13+M17+M23</f>
        <v>3920000</v>
      </c>
      <c r="N27" s="534">
        <f>N13+N17+N23</f>
        <v>5094772</v>
      </c>
    </row>
    <row r="28" spans="1:14" ht="13.5" thickTop="1" x14ac:dyDescent="0.2"/>
  </sheetData>
  <mergeCells count="10">
    <mergeCell ref="M10:N10"/>
    <mergeCell ref="K10:L10"/>
    <mergeCell ref="I10:J10"/>
    <mergeCell ref="G10:H10"/>
    <mergeCell ref="E10:F10"/>
    <mergeCell ref="E5:H5"/>
    <mergeCell ref="E7:H7"/>
    <mergeCell ref="F8:G8"/>
    <mergeCell ref="C10:D10"/>
    <mergeCell ref="A13:B13"/>
  </mergeCells>
  <phoneticPr fontId="6" type="noConversion"/>
  <pageMargins left="0.35433070866141736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4"/>
  <sheetViews>
    <sheetView tabSelected="1" workbookViewId="0">
      <selection activeCell="C1" sqref="C1"/>
    </sheetView>
  </sheetViews>
  <sheetFormatPr defaultRowHeight="12.75" x14ac:dyDescent="0.2"/>
  <cols>
    <col min="2" max="2" width="16.140625" customWidth="1"/>
    <col min="3" max="3" width="9.85546875" bestFit="1" customWidth="1"/>
    <col min="5" max="5" width="9.42578125" bestFit="1" customWidth="1"/>
    <col min="7" max="7" width="9.42578125" bestFit="1" customWidth="1"/>
    <col min="11" max="11" width="9.85546875" bestFit="1" customWidth="1"/>
    <col min="12" max="12" width="9.42578125" bestFit="1" customWidth="1"/>
  </cols>
  <sheetData>
    <row r="1" spans="1:12" x14ac:dyDescent="0.2">
      <c r="C1" s="509" t="s">
        <v>289</v>
      </c>
    </row>
    <row r="3" spans="1:12" x14ac:dyDescent="0.2">
      <c r="C3" s="509" t="s">
        <v>251</v>
      </c>
      <c r="D3" s="509"/>
      <c r="E3" s="509"/>
      <c r="F3" s="509"/>
      <c r="G3" s="509"/>
      <c r="H3" s="509"/>
      <c r="I3" s="509"/>
      <c r="J3" s="509"/>
      <c r="K3" s="509"/>
    </row>
    <row r="4" spans="1:12" x14ac:dyDescent="0.2">
      <c r="C4" s="204"/>
      <c r="F4" s="204"/>
    </row>
    <row r="5" spans="1:12" x14ac:dyDescent="0.2">
      <c r="A5" s="5"/>
      <c r="B5" s="5"/>
      <c r="C5" s="5"/>
      <c r="D5" s="642" t="s">
        <v>17</v>
      </c>
      <c r="E5" s="642"/>
      <c r="F5" s="642"/>
      <c r="G5" s="642"/>
      <c r="H5" s="5"/>
    </row>
    <row r="6" spans="1:12" x14ac:dyDescent="0.2">
      <c r="A6" s="5"/>
      <c r="B6" s="5"/>
      <c r="C6" s="5"/>
      <c r="D6" s="241"/>
      <c r="E6" s="241"/>
      <c r="F6" s="241"/>
      <c r="G6" s="241"/>
      <c r="H6" s="5"/>
    </row>
    <row r="7" spans="1:12" x14ac:dyDescent="0.2">
      <c r="A7" s="5"/>
      <c r="B7" s="5"/>
      <c r="C7" s="5"/>
      <c r="D7" s="635" t="s">
        <v>166</v>
      </c>
      <c r="E7" s="635"/>
      <c r="F7" s="635"/>
      <c r="G7" s="635"/>
      <c r="H7" s="5"/>
    </row>
    <row r="8" spans="1:12" x14ac:dyDescent="0.2">
      <c r="A8" s="5"/>
      <c r="B8" s="5"/>
      <c r="C8" s="5"/>
      <c r="D8" s="5"/>
      <c r="E8" s="635">
        <v>2018</v>
      </c>
      <c r="F8" s="635"/>
      <c r="G8" s="5"/>
      <c r="H8" s="5"/>
    </row>
    <row r="9" spans="1:12" ht="13.5" thickBot="1" x14ac:dyDescent="0.25">
      <c r="L9" s="335" t="s">
        <v>168</v>
      </c>
    </row>
    <row r="10" spans="1:12" x14ac:dyDescent="0.2">
      <c r="A10" s="122" t="s">
        <v>44</v>
      </c>
      <c r="B10" s="167"/>
      <c r="C10" s="656" t="s">
        <v>162</v>
      </c>
      <c r="D10" s="657"/>
      <c r="E10" s="656" t="s">
        <v>163</v>
      </c>
      <c r="F10" s="657"/>
      <c r="G10" s="656" t="s">
        <v>164</v>
      </c>
      <c r="H10" s="657"/>
      <c r="I10" s="656" t="s">
        <v>165</v>
      </c>
      <c r="J10" s="657"/>
      <c r="K10" s="656" t="s">
        <v>158</v>
      </c>
      <c r="L10" s="660"/>
    </row>
    <row r="11" spans="1:12" ht="13.5" thickBot="1" x14ac:dyDescent="0.25">
      <c r="A11" s="168"/>
      <c r="B11" s="169"/>
      <c r="C11" s="398" t="s">
        <v>159</v>
      </c>
      <c r="D11" s="400" t="s">
        <v>249</v>
      </c>
      <c r="E11" s="398" t="s">
        <v>159</v>
      </c>
      <c r="F11" s="400" t="s">
        <v>249</v>
      </c>
      <c r="G11" s="398" t="s">
        <v>159</v>
      </c>
      <c r="H11" s="400" t="s">
        <v>249</v>
      </c>
      <c r="I11" s="398" t="s">
        <v>159</v>
      </c>
      <c r="J11" s="400" t="s">
        <v>249</v>
      </c>
      <c r="K11" s="398" t="s">
        <v>159</v>
      </c>
      <c r="L11" s="401" t="s">
        <v>249</v>
      </c>
    </row>
    <row r="12" spans="1:12" ht="13.5" thickBot="1" x14ac:dyDescent="0.25">
      <c r="A12" s="122" t="s">
        <v>20</v>
      </c>
      <c r="B12" s="167"/>
      <c r="C12" s="424"/>
      <c r="D12" s="425"/>
      <c r="E12" s="424"/>
      <c r="F12" s="425"/>
      <c r="G12" s="424"/>
      <c r="H12" s="425"/>
      <c r="I12" s="424"/>
      <c r="J12" s="425"/>
      <c r="K12" s="424"/>
      <c r="L12" s="426"/>
    </row>
    <row r="13" spans="1:12" s="242" customFormat="1" ht="13.5" thickBot="1" x14ac:dyDescent="0.25">
      <c r="A13" s="658" t="s">
        <v>217</v>
      </c>
      <c r="B13" s="659"/>
      <c r="C13" s="423"/>
      <c r="D13" s="438">
        <v>400000</v>
      </c>
      <c r="E13" s="423">
        <v>1000000</v>
      </c>
      <c r="F13" s="438">
        <v>1000000</v>
      </c>
      <c r="G13" s="423"/>
      <c r="H13" s="438"/>
      <c r="I13" s="423"/>
      <c r="J13" s="438"/>
      <c r="K13" s="423">
        <v>1000000</v>
      </c>
      <c r="L13" s="535">
        <v>1400000</v>
      </c>
    </row>
    <row r="14" spans="1:12" x14ac:dyDescent="0.2">
      <c r="A14" s="396" t="s">
        <v>283</v>
      </c>
      <c r="B14" s="174"/>
      <c r="C14" s="427"/>
      <c r="D14" s="428">
        <v>400000</v>
      </c>
      <c r="E14" s="427"/>
      <c r="F14" s="428"/>
      <c r="G14" s="427"/>
      <c r="H14" s="428"/>
      <c r="I14" s="427"/>
      <c r="J14" s="428"/>
      <c r="K14" s="427" t="s">
        <v>43</v>
      </c>
      <c r="L14" s="429">
        <v>400000</v>
      </c>
    </row>
    <row r="15" spans="1:12" x14ac:dyDescent="0.2">
      <c r="A15" s="175" t="s">
        <v>284</v>
      </c>
      <c r="B15" s="176"/>
      <c r="C15" s="430"/>
      <c r="D15" s="431"/>
      <c r="E15" s="430">
        <v>1000000</v>
      </c>
      <c r="F15" s="431">
        <v>1000000</v>
      </c>
      <c r="G15" s="430"/>
      <c r="H15" s="431"/>
      <c r="I15" s="430"/>
      <c r="J15" s="431"/>
      <c r="K15" s="430">
        <v>1000000</v>
      </c>
      <c r="L15" s="291">
        <v>1000000</v>
      </c>
    </row>
    <row r="16" spans="1:12" ht="13.5" thickBot="1" x14ac:dyDescent="0.25">
      <c r="A16" s="183"/>
      <c r="B16" s="136"/>
      <c r="C16" s="440"/>
      <c r="D16" s="441"/>
      <c r="E16" s="440"/>
      <c r="F16" s="441"/>
      <c r="G16" s="440"/>
      <c r="H16" s="441"/>
      <c r="I16" s="440"/>
      <c r="J16" s="441"/>
      <c r="K16" s="440"/>
      <c r="L16" s="287"/>
    </row>
    <row r="17" spans="1:12" s="242" customFormat="1" ht="13.5" thickBot="1" x14ac:dyDescent="0.25">
      <c r="A17" s="589" t="s">
        <v>287</v>
      </c>
      <c r="B17" s="590"/>
      <c r="C17" s="423"/>
      <c r="D17" s="438">
        <v>254000</v>
      </c>
      <c r="E17" s="423"/>
      <c r="F17" s="438"/>
      <c r="G17" s="423"/>
      <c r="H17" s="438"/>
      <c r="I17" s="423"/>
      <c r="J17" s="438"/>
      <c r="K17" s="423"/>
      <c r="L17" s="535">
        <v>254000</v>
      </c>
    </row>
    <row r="18" spans="1:12" x14ac:dyDescent="0.2">
      <c r="A18" s="177" t="s">
        <v>288</v>
      </c>
      <c r="B18" s="118"/>
      <c r="C18" s="432"/>
      <c r="D18" s="433">
        <v>254000</v>
      </c>
      <c r="E18" s="432"/>
      <c r="F18" s="433"/>
      <c r="G18" s="432"/>
      <c r="H18" s="433"/>
      <c r="I18" s="432"/>
      <c r="J18" s="433"/>
      <c r="K18" s="427"/>
      <c r="L18" s="537">
        <v>254000</v>
      </c>
    </row>
    <row r="19" spans="1:12" x14ac:dyDescent="0.2">
      <c r="A19" s="177"/>
      <c r="B19" s="118"/>
      <c r="C19" s="432"/>
      <c r="D19" s="433"/>
      <c r="E19" s="432"/>
      <c r="F19" s="433"/>
      <c r="G19" s="432"/>
      <c r="H19" s="433"/>
      <c r="I19" s="432"/>
      <c r="J19" s="433"/>
      <c r="K19" s="437"/>
      <c r="L19" s="283"/>
    </row>
    <row r="20" spans="1:12" x14ac:dyDescent="0.2">
      <c r="A20" s="178"/>
      <c r="B20" s="179"/>
      <c r="C20" s="435"/>
      <c r="D20" s="436"/>
      <c r="E20" s="435"/>
      <c r="F20" s="436"/>
      <c r="G20" s="437"/>
      <c r="H20" s="436"/>
      <c r="I20" s="435"/>
      <c r="J20" s="436"/>
      <c r="K20" s="432"/>
      <c r="L20" s="434"/>
    </row>
    <row r="21" spans="1:12" ht="13.5" thickBot="1" x14ac:dyDescent="0.25">
      <c r="A21" s="180"/>
      <c r="B21" s="144"/>
      <c r="C21" s="430"/>
      <c r="D21" s="431"/>
      <c r="E21" s="430"/>
      <c r="F21" s="431"/>
      <c r="G21" s="430"/>
      <c r="H21" s="431"/>
      <c r="I21" s="430"/>
      <c r="J21" s="431"/>
      <c r="K21" s="430"/>
      <c r="L21" s="291"/>
    </row>
    <row r="22" spans="1:12" ht="13.5" thickBot="1" x14ac:dyDescent="0.25">
      <c r="A22" s="399" t="s">
        <v>65</v>
      </c>
      <c r="B22" s="181"/>
      <c r="C22" s="423"/>
      <c r="D22" s="438">
        <f>SUM(D23:D24)</f>
        <v>330000</v>
      </c>
      <c r="E22" s="423">
        <v>2500000</v>
      </c>
      <c r="F22" s="438">
        <v>885880</v>
      </c>
      <c r="G22" s="423"/>
      <c r="H22" s="438"/>
      <c r="I22" s="423"/>
      <c r="J22" s="438"/>
      <c r="K22" s="423">
        <f>C22+E22+G22+I22</f>
        <v>2500000</v>
      </c>
      <c r="L22" s="294">
        <f>D22+F22+H22+J22</f>
        <v>1215880</v>
      </c>
    </row>
    <row r="23" spans="1:12" x14ac:dyDescent="0.2">
      <c r="A23" s="177" t="s">
        <v>285</v>
      </c>
      <c r="B23" s="118"/>
      <c r="C23" s="432"/>
      <c r="D23" s="433"/>
      <c r="E23" s="432">
        <v>2500000</v>
      </c>
      <c r="F23" s="433">
        <v>885880</v>
      </c>
      <c r="G23" s="432"/>
      <c r="H23" s="433"/>
      <c r="I23" s="432"/>
      <c r="J23" s="433"/>
      <c r="K23" s="427">
        <f t="shared" ref="K23" si="0">C23+E23+G23+I23</f>
        <v>2500000</v>
      </c>
      <c r="L23" s="429">
        <f t="shared" ref="L23:L24" si="1">D23+F23+H23+J23</f>
        <v>885880</v>
      </c>
    </row>
    <row r="24" spans="1:12" x14ac:dyDescent="0.2">
      <c r="A24" s="177" t="s">
        <v>286</v>
      </c>
      <c r="B24" s="118"/>
      <c r="C24" s="432"/>
      <c r="D24" s="433">
        <v>330000</v>
      </c>
      <c r="E24" s="432"/>
      <c r="F24" s="433"/>
      <c r="G24" s="432"/>
      <c r="H24" s="439"/>
      <c r="I24" s="437"/>
      <c r="J24" s="439"/>
      <c r="K24" s="437"/>
      <c r="L24" s="282">
        <f t="shared" si="1"/>
        <v>330000</v>
      </c>
    </row>
    <row r="25" spans="1:12" x14ac:dyDescent="0.2">
      <c r="A25" s="182"/>
      <c r="B25" s="118"/>
      <c r="C25" s="437"/>
      <c r="D25" s="439"/>
      <c r="E25" s="437"/>
      <c r="F25" s="439"/>
      <c r="G25" s="437"/>
      <c r="H25" s="439"/>
      <c r="I25" s="437"/>
      <c r="J25" s="439"/>
      <c r="K25" s="437"/>
      <c r="L25" s="282"/>
    </row>
    <row r="26" spans="1:12" ht="13.5" thickBot="1" x14ac:dyDescent="0.25">
      <c r="A26" s="183"/>
      <c r="B26" s="136"/>
      <c r="C26" s="440"/>
      <c r="D26" s="441"/>
      <c r="E26" s="440"/>
      <c r="F26" s="441"/>
      <c r="G26" s="440"/>
      <c r="H26" s="441"/>
      <c r="I26" s="440"/>
      <c r="J26" s="441"/>
      <c r="K26" s="440"/>
      <c r="L26" s="287"/>
    </row>
    <row r="27" spans="1:12" ht="13.5" thickBot="1" x14ac:dyDescent="0.25">
      <c r="A27" s="397" t="s">
        <v>160</v>
      </c>
      <c r="B27" s="173"/>
      <c r="C27" s="423"/>
      <c r="D27" s="438"/>
      <c r="E27" s="423">
        <v>420000</v>
      </c>
      <c r="F27" s="438">
        <f>SUM(F28:F29)</f>
        <v>420000</v>
      </c>
      <c r="G27" s="423"/>
      <c r="H27" s="438"/>
      <c r="I27" s="423"/>
      <c r="J27" s="438"/>
      <c r="K27" s="423">
        <f>C27+E27+G27+I27</f>
        <v>420000</v>
      </c>
      <c r="L27" s="535">
        <f>D27+F27+H27+J27</f>
        <v>420000</v>
      </c>
    </row>
    <row r="28" spans="1:12" x14ac:dyDescent="0.2">
      <c r="A28" s="661" t="s">
        <v>216</v>
      </c>
      <c r="B28" s="662"/>
      <c r="C28" s="432"/>
      <c r="D28" s="433"/>
      <c r="E28" s="432">
        <v>420000</v>
      </c>
      <c r="F28" s="433">
        <v>420000</v>
      </c>
      <c r="G28" s="432"/>
      <c r="H28" s="433"/>
      <c r="I28" s="432"/>
      <c r="J28" s="433"/>
      <c r="K28" s="427">
        <f t="shared" ref="K28" si="2">C28+E28+G28+I28</f>
        <v>420000</v>
      </c>
      <c r="L28" s="537">
        <f t="shared" ref="L28:L29" si="3">D28+F28+H28+J28</f>
        <v>420000</v>
      </c>
    </row>
    <row r="29" spans="1:12" x14ac:dyDescent="0.2">
      <c r="A29" s="499"/>
      <c r="B29" s="179"/>
      <c r="C29" s="437"/>
      <c r="D29" s="439"/>
      <c r="E29" s="437"/>
      <c r="F29" s="439"/>
      <c r="G29" s="437"/>
      <c r="H29" s="439"/>
      <c r="I29" s="437"/>
      <c r="J29" s="439"/>
      <c r="K29" s="437"/>
      <c r="L29" s="283">
        <f t="shared" si="3"/>
        <v>0</v>
      </c>
    </row>
    <row r="30" spans="1:12" x14ac:dyDescent="0.2">
      <c r="A30" s="178"/>
      <c r="B30" s="179"/>
      <c r="C30" s="437"/>
      <c r="D30" s="439"/>
      <c r="E30" s="437"/>
      <c r="F30" s="439"/>
      <c r="G30" s="437"/>
      <c r="H30" s="439"/>
      <c r="I30" s="437"/>
      <c r="J30" s="439"/>
      <c r="K30" s="432"/>
      <c r="L30" s="434"/>
    </row>
    <row r="31" spans="1:12" x14ac:dyDescent="0.2">
      <c r="A31" s="178"/>
      <c r="B31" s="179"/>
      <c r="C31" s="437"/>
      <c r="D31" s="439"/>
      <c r="E31" s="437"/>
      <c r="F31" s="439"/>
      <c r="G31" s="437"/>
      <c r="H31" s="439"/>
      <c r="I31" s="437"/>
      <c r="J31" s="439"/>
      <c r="K31" s="437"/>
      <c r="L31" s="282"/>
    </row>
    <row r="32" spans="1:12" ht="13.5" thickBot="1" x14ac:dyDescent="0.25">
      <c r="A32" s="180"/>
      <c r="B32" s="144"/>
      <c r="C32" s="430"/>
      <c r="D32" s="431"/>
      <c r="E32" s="430"/>
      <c r="F32" s="431"/>
      <c r="G32" s="430"/>
      <c r="H32" s="431"/>
      <c r="I32" s="430"/>
      <c r="J32" s="431"/>
      <c r="K32" s="430"/>
      <c r="L32" s="291"/>
    </row>
    <row r="33" spans="1:12" ht="14.25" thickTop="1" thickBot="1" x14ac:dyDescent="0.25">
      <c r="A33" s="185" t="s">
        <v>102</v>
      </c>
      <c r="B33" s="186"/>
      <c r="C33" s="442">
        <f t="shared" ref="C33:L33" si="4">C13+C17+C22+C27</f>
        <v>0</v>
      </c>
      <c r="D33" s="442">
        <f t="shared" si="4"/>
        <v>984000</v>
      </c>
      <c r="E33" s="442">
        <f t="shared" si="4"/>
        <v>3920000</v>
      </c>
      <c r="F33" s="442">
        <f t="shared" si="4"/>
        <v>2305880</v>
      </c>
      <c r="G33" s="442">
        <f t="shared" si="4"/>
        <v>0</v>
      </c>
      <c r="H33" s="442">
        <f t="shared" si="4"/>
        <v>0</v>
      </c>
      <c r="I33" s="442">
        <f t="shared" si="4"/>
        <v>0</v>
      </c>
      <c r="J33" s="442">
        <f t="shared" si="4"/>
        <v>0</v>
      </c>
      <c r="K33" s="442">
        <f t="shared" si="4"/>
        <v>3920000</v>
      </c>
      <c r="L33" s="536">
        <f t="shared" si="4"/>
        <v>3289880</v>
      </c>
    </row>
    <row r="34" spans="1:12" ht="13.5" thickTop="1" x14ac:dyDescent="0.2"/>
  </sheetData>
  <mergeCells count="10">
    <mergeCell ref="K10:L10"/>
    <mergeCell ref="A28:B28"/>
    <mergeCell ref="D5:G5"/>
    <mergeCell ref="D7:G7"/>
    <mergeCell ref="C10:D10"/>
    <mergeCell ref="E10:F10"/>
    <mergeCell ref="G10:H10"/>
    <mergeCell ref="I10:J10"/>
    <mergeCell ref="E8:F8"/>
    <mergeCell ref="A13:B13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1. melléklet </vt:lpstr>
      <vt:lpstr>2. melléklet</vt:lpstr>
      <vt:lpstr>3. melléklet</vt:lpstr>
      <vt:lpstr>4. melléklet</vt:lpstr>
      <vt:lpstr>5. melléklet</vt:lpstr>
      <vt:lpstr>6. melléklet</vt:lpstr>
      <vt:lpstr>7. melléklet</vt:lpstr>
      <vt:lpstr>8melléklet</vt:lpstr>
      <vt:lpstr>9 melléklet</vt:lpstr>
      <vt:lpstr>10 melléklet</vt:lpstr>
      <vt:lpstr>11 melléklet</vt:lpstr>
    </vt:vector>
  </TitlesOfParts>
  <Company>Sümegprága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Erika</cp:lastModifiedBy>
  <cp:lastPrinted>2019-05-06T06:39:15Z</cp:lastPrinted>
  <dcterms:created xsi:type="dcterms:W3CDTF">2007-06-18T06:49:20Z</dcterms:created>
  <dcterms:modified xsi:type="dcterms:W3CDTF">2019-05-29T11:22:46Z</dcterms:modified>
</cp:coreProperties>
</file>