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2" i="1" l="1"/>
  <c r="F82" i="1"/>
  <c r="H82" i="1" s="1"/>
  <c r="E82" i="1"/>
  <c r="G81" i="1"/>
  <c r="F81" i="1"/>
  <c r="H81" i="1" s="1"/>
  <c r="E81" i="1"/>
  <c r="G80" i="1"/>
  <c r="F80" i="1"/>
  <c r="H80" i="1" s="1"/>
  <c r="H78" i="1"/>
  <c r="G78" i="1"/>
  <c r="F78" i="1"/>
  <c r="E78" i="1"/>
  <c r="H77" i="1"/>
  <c r="G77" i="1"/>
  <c r="F77" i="1"/>
  <c r="E77" i="1"/>
  <c r="E76" i="1" s="1"/>
  <c r="H76" i="1"/>
  <c r="G76" i="1"/>
  <c r="F76" i="1"/>
  <c r="H70" i="1"/>
  <c r="G70" i="1"/>
  <c r="F70" i="1"/>
  <c r="E70" i="1"/>
  <c r="H69" i="1"/>
  <c r="G69" i="1"/>
  <c r="F69" i="1"/>
  <c r="E69" i="1"/>
  <c r="H68" i="1"/>
  <c r="G68" i="1"/>
  <c r="F68" i="1"/>
  <c r="E68" i="1"/>
  <c r="H67" i="1"/>
  <c r="H72" i="1" s="1"/>
  <c r="G67" i="1"/>
  <c r="G72" i="1" s="1"/>
  <c r="F67" i="1"/>
  <c r="F72" i="1" s="1"/>
  <c r="E67" i="1"/>
  <c r="E72" i="1" s="1"/>
  <c r="H62" i="1"/>
  <c r="G62" i="1"/>
  <c r="F62" i="1"/>
  <c r="E62" i="1"/>
  <c r="H61" i="1"/>
  <c r="G61" i="1"/>
  <c r="E61" i="1"/>
  <c r="G60" i="1"/>
  <c r="H60" i="1" s="1"/>
  <c r="E60" i="1"/>
  <c r="G59" i="1"/>
  <c r="F59" i="1"/>
  <c r="H59" i="1" s="1"/>
  <c r="E59" i="1"/>
  <c r="G58" i="1"/>
  <c r="F58" i="1"/>
  <c r="H58" i="1" s="1"/>
  <c r="E58" i="1"/>
  <c r="G57" i="1"/>
  <c r="F57" i="1"/>
  <c r="H57" i="1" s="1"/>
  <c r="E57" i="1"/>
  <c r="G56" i="1"/>
  <c r="F56" i="1"/>
  <c r="H56" i="1" s="1"/>
  <c r="E56" i="1"/>
  <c r="G54" i="1"/>
  <c r="F54" i="1"/>
  <c r="H54" i="1" s="1"/>
  <c r="E54" i="1"/>
  <c r="G53" i="1"/>
  <c r="F53" i="1"/>
  <c r="H53" i="1" s="1"/>
  <c r="E53" i="1"/>
  <c r="G51" i="1"/>
  <c r="F51" i="1"/>
  <c r="H51" i="1" s="1"/>
  <c r="E51" i="1"/>
  <c r="G50" i="1"/>
  <c r="F50" i="1"/>
  <c r="H50" i="1" s="1"/>
  <c r="E50" i="1"/>
  <c r="G49" i="1"/>
  <c r="F49" i="1"/>
  <c r="H49" i="1" s="1"/>
  <c r="G48" i="1"/>
  <c r="F48" i="1"/>
  <c r="H48" i="1" s="1"/>
  <c r="E48" i="1"/>
  <c r="G46" i="1"/>
  <c r="F46" i="1"/>
  <c r="H46" i="1" s="1"/>
  <c r="E46" i="1"/>
  <c r="G45" i="1"/>
  <c r="F45" i="1"/>
  <c r="H45" i="1" s="1"/>
  <c r="H44" i="1"/>
  <c r="G44" i="1"/>
  <c r="F44" i="1"/>
  <c r="E44" i="1"/>
  <c r="H40" i="1"/>
  <c r="G40" i="1"/>
  <c r="F40" i="1"/>
  <c r="E40" i="1"/>
  <c r="H35" i="1"/>
  <c r="G35" i="1"/>
  <c r="F35" i="1"/>
  <c r="E35" i="1"/>
  <c r="H34" i="1"/>
  <c r="G34" i="1"/>
  <c r="F34" i="1"/>
  <c r="E34" i="1"/>
  <c r="H33" i="1"/>
  <c r="G33" i="1"/>
  <c r="F33" i="1"/>
  <c r="E33" i="1"/>
  <c r="H30" i="1"/>
  <c r="G30" i="1"/>
  <c r="F30" i="1"/>
  <c r="E30" i="1"/>
  <c r="H29" i="1"/>
  <c r="G29" i="1"/>
  <c r="F29" i="1"/>
  <c r="E29" i="1"/>
  <c r="H28" i="1"/>
  <c r="G28" i="1"/>
  <c r="F28" i="1"/>
  <c r="E28" i="1"/>
  <c r="H27" i="1"/>
  <c r="G27" i="1"/>
  <c r="F27" i="1"/>
  <c r="E27" i="1"/>
  <c r="H26" i="1"/>
  <c r="G26" i="1"/>
  <c r="F26" i="1"/>
  <c r="E26" i="1"/>
  <c r="H25" i="1"/>
  <c r="G25" i="1"/>
  <c r="F25" i="1"/>
  <c r="E25" i="1"/>
  <c r="H23" i="1"/>
  <c r="G23" i="1"/>
  <c r="F23" i="1"/>
  <c r="E23" i="1"/>
  <c r="H21" i="1"/>
  <c r="G21" i="1"/>
  <c r="F21" i="1"/>
  <c r="E21" i="1"/>
  <c r="H19" i="1"/>
  <c r="G19" i="1"/>
  <c r="F19" i="1"/>
  <c r="E19" i="1"/>
  <c r="H18" i="1"/>
  <c r="G18" i="1"/>
  <c r="F18" i="1"/>
  <c r="E18" i="1"/>
  <c r="H17" i="1"/>
  <c r="G17" i="1"/>
  <c r="F17" i="1"/>
  <c r="E17" i="1"/>
  <c r="E14" i="1"/>
  <c r="G13" i="1"/>
  <c r="F13" i="1"/>
  <c r="H13" i="1" s="1"/>
  <c r="E13" i="1"/>
  <c r="G12" i="1"/>
  <c r="F12" i="1"/>
  <c r="H12" i="1" s="1"/>
  <c r="E12" i="1"/>
  <c r="G11" i="1"/>
  <c r="F11" i="1"/>
  <c r="H11" i="1" s="1"/>
  <c r="E11" i="1"/>
  <c r="G10" i="1"/>
  <c r="F10" i="1"/>
  <c r="H10" i="1" s="1"/>
  <c r="E10" i="1"/>
  <c r="G9" i="1"/>
  <c r="G64" i="1" s="1"/>
  <c r="G74" i="1" s="1"/>
  <c r="G83" i="1" s="1"/>
  <c r="F9" i="1"/>
  <c r="H9" i="1" s="1"/>
  <c r="E9" i="1"/>
  <c r="E64" i="1" s="1"/>
  <c r="E74" i="1" l="1"/>
  <c r="E83" i="1" s="1"/>
  <c r="H64" i="1"/>
  <c r="H74" i="1" s="1"/>
  <c r="H83" i="1" s="1"/>
  <c r="F64" i="1"/>
  <c r="F74" i="1" s="1"/>
  <c r="F83" i="1" s="1"/>
</calcChain>
</file>

<file path=xl/sharedStrings.xml><?xml version="1.0" encoding="utf-8"?>
<sst xmlns="http://schemas.openxmlformats.org/spreadsheetml/2006/main" count="218" uniqueCount="185">
  <si>
    <t>2017. évi eredeti ei.</t>
  </si>
  <si>
    <t>2017. évi  módosított ei. XI.30.</t>
  </si>
  <si>
    <t>Módosítási javaslat</t>
  </si>
  <si>
    <t>2017. évi  módosított ei. XII.31.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</si>
  <si>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</si>
  <si>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</si>
  <si>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</si>
  <si>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</si>
  <si>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</si>
  <si>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</si>
  <si>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</si>
  <si>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</si>
  <si>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</si>
  <si>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</si>
  <si>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</si>
  <si>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</si>
  <si>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</si>
  <si>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</si>
  <si>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</si>
  <si>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</si>
  <si>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</si>
  <si>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</si>
  <si>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</si>
  <si>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</si>
  <si>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</si>
  <si>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</si>
  <si>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</si>
  <si>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</si>
  <si>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</si>
  <si>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</si>
  <si>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</si>
  <si>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</si>
  <si>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</si>
  <si>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</si>
  <si>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</si>
  <si>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</si>
  <si>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</si>
  <si>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</si>
  <si>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</si>
  <si>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</si>
  <si>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</si>
  <si>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</si>
  <si>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</si>
  <si>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</si>
  <si>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</si>
  <si>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</si>
  <si>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</si>
  <si>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</si>
  <si>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</si>
  <si>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</si>
  <si>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</si>
  <si>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</si>
  <si>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</si>
  <si>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</si>
  <si>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</si>
  <si>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</si>
  <si>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</si>
  <si>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</si>
  <si>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</si>
  <si>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</si>
  <si>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</si>
  <si>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</si>
  <si>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</si>
  <si>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</si>
  <si>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</si>
  <si>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</si>
  <si>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</si>
  <si>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</si>
  <si>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</si>
  <si>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2017. évi költségvetés  (Ft)</t>
  </si>
  <si>
    <t>Működési kiadások</t>
  </si>
  <si>
    <t>7. melléklet a  3/2018.(II.28.) önkormányzati rendelethez, hatályos 2018. március 1-től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</si>
  <si>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</si>
  <si>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</si>
  <si>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</si>
  <si>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</si>
  <si>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</si>
  <si>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</si>
  <si>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</si>
  <si>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</si>
  <si>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</si>
  <si>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</si>
  <si>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</si>
  <si>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</si>
  <si>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</si>
  <si>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</si>
  <si>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</si>
  <si>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</si>
  <si>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</si>
  <si>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</si>
  <si>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</si>
  <si>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</si>
  <si>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</si>
  <si>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</si>
  <si>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</si>
  <si>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</si>
  <si>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</si>
  <si>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</si>
  <si>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</si>
  <si>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</si>
  <si>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</si>
  <si>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</si>
  <si>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</si>
  <si>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</si>
  <si>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</si>
  <si>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</si>
  <si>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</si>
  <si>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</si>
  <si>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</si>
  <si>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</si>
  <si>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</si>
  <si>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</si>
  <si>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</si>
  <si>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</si>
  <si>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</si>
  <si>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</si>
  <si>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</si>
  <si>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</si>
  <si>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</si>
  <si>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</si>
  <si>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</si>
  <si>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</si>
  <si>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</si>
  <si>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</si>
  <si>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</si>
  <si>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</si>
  <si>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</si>
  <si>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</si>
  <si>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</si>
  <si>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</si>
  <si>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</si>
  <si>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</si>
  <si>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</si>
  <si>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</si>
  <si>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</si>
  <si>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</si>
  <si>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Idősek, demens betegek nappali ellátása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</si>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</sst>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3" fontId="2" fillId="0" borderId="2" xfId="0" applyNumberFormat="1" applyFont="1" applyFill="1" applyBorder="1"/>
    <xf numFmtId="3" fontId="3" fillId="0" borderId="8" xfId="0" applyNumberFormat="1" applyFont="1" applyFill="1" applyBorder="1"/>
    <xf numFmtId="3" fontId="3" fillId="0" borderId="7" xfId="0" applyNumberFormat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left"/>
    </xf>
    <xf numFmtId="49" fontId="2" fillId="0" borderId="14" xfId="0" applyNumberFormat="1" applyFont="1" applyFill="1" applyBorder="1" applyAlignment="1">
      <alignment horizontal="left"/>
    </xf>
    <xf numFmtId="0" fontId="2" fillId="0" borderId="14" xfId="0" applyFont="1" applyFill="1" applyBorder="1" applyAlignment="1">
      <alignment horizontal="left" wrapText="1"/>
    </xf>
    <xf numFmtId="0" fontId="3" fillId="0" borderId="6" xfId="0" applyFont="1" applyFill="1" applyBorder="1"/>
    <xf numFmtId="0" fontId="2" fillId="0" borderId="1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49" fontId="2" fillId="0" borderId="28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left" wrapText="1"/>
    </xf>
    <xf numFmtId="49" fontId="3" fillId="0" borderId="26" xfId="0" applyNumberFormat="1" applyFont="1" applyFill="1" applyBorder="1" applyAlignment="1">
      <alignment horizontal="left" wrapText="1"/>
    </xf>
    <xf numFmtId="49" fontId="2" fillId="0" borderId="29" xfId="0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left" wrapText="1"/>
    </xf>
    <xf numFmtId="0" fontId="3" fillId="0" borderId="24" xfId="0" applyFont="1" applyFill="1" applyBorder="1" applyAlignment="1">
      <alignment horizontal="left" wrapText="1"/>
    </xf>
    <xf numFmtId="49" fontId="2" fillId="0" borderId="27" xfId="0" applyNumberFormat="1" applyFont="1" applyFill="1" applyBorder="1" applyAlignment="1">
      <alignment horizontal="center"/>
    </xf>
    <xf numFmtId="0" fontId="4" fillId="0" borderId="24" xfId="0" applyFont="1" applyFill="1" applyBorder="1"/>
    <xf numFmtId="0" fontId="2" fillId="0" borderId="0" xfId="0" applyFont="1" applyFill="1"/>
    <xf numFmtId="49" fontId="2" fillId="0" borderId="28" xfId="0" quotePrefix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2" fillId="3" borderId="29" xfId="0" applyNumberFormat="1" applyFont="1" applyFill="1" applyBorder="1" applyAlignment="1">
      <alignment horizontal="center"/>
    </xf>
    <xf numFmtId="0" fontId="3" fillId="3" borderId="24" xfId="0" applyFont="1" applyFill="1" applyBorder="1"/>
    <xf numFmtId="49" fontId="3" fillId="0" borderId="21" xfId="0" applyNumberFormat="1" applyFont="1" applyFill="1" applyBorder="1" applyAlignment="1">
      <alignment horizontal="left" wrapText="1"/>
    </xf>
    <xf numFmtId="0" fontId="4" fillId="0" borderId="21" xfId="0" applyFont="1" applyFill="1" applyBorder="1"/>
    <xf numFmtId="49" fontId="2" fillId="2" borderId="29" xfId="0" applyNumberFormat="1" applyFont="1" applyFill="1" applyBorder="1" applyAlignment="1">
      <alignment horizontal="center"/>
    </xf>
    <xf numFmtId="0" fontId="4" fillId="2" borderId="21" xfId="0" applyFont="1" applyFill="1" applyBorder="1"/>
    <xf numFmtId="3" fontId="3" fillId="2" borderId="8" xfId="0" applyNumberFormat="1" applyFont="1" applyFill="1" applyBorder="1"/>
    <xf numFmtId="3" fontId="3" fillId="0" borderId="0" xfId="0" applyNumberFormat="1" applyFont="1" applyFill="1"/>
    <xf numFmtId="0" fontId="3" fillId="2" borderId="21" xfId="0" applyFont="1" applyFill="1" applyBorder="1" applyAlignment="1">
      <alignment horizontal="left" wrapText="1"/>
    </xf>
    <xf numFmtId="3" fontId="3" fillId="2" borderId="13" xfId="0" applyNumberFormat="1" applyFont="1" applyFill="1" applyBorder="1"/>
    <xf numFmtId="0" fontId="2" fillId="0" borderId="16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0" xfId="0" applyFont="1" applyFill="1" applyBorder="1"/>
    <xf numFmtId="49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3" fontId="5" fillId="0" borderId="10" xfId="0" applyNumberFormat="1" applyFont="1" applyFill="1" applyBorder="1"/>
    <xf numFmtId="0" fontId="2" fillId="0" borderId="22" xfId="0" applyFont="1" applyFill="1" applyBorder="1" applyAlignment="1"/>
    <xf numFmtId="49" fontId="2" fillId="0" borderId="30" xfId="0" applyNumberFormat="1" applyFont="1" applyFill="1" applyBorder="1" applyAlignment="1"/>
    <xf numFmtId="0" fontId="2" fillId="0" borderId="22" xfId="0" applyFont="1" applyFill="1" applyBorder="1" applyAlignment="1">
      <alignment wrapText="1"/>
    </xf>
    <xf numFmtId="3" fontId="5" fillId="0" borderId="31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49" fontId="2" fillId="0" borderId="24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wrapText="1"/>
    </xf>
    <xf numFmtId="3" fontId="3" fillId="0" borderId="32" xfId="0" applyNumberFormat="1" applyFont="1" applyFill="1" applyBorder="1"/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0" xfId="0" applyNumberFormat="1" applyFont="1" applyFill="1" applyBorder="1"/>
    <xf numFmtId="3" fontId="3" fillId="0" borderId="10" xfId="0" applyNumberFormat="1" applyFont="1" applyFill="1" applyBorder="1"/>
    <xf numFmtId="0" fontId="3" fillId="0" borderId="16" xfId="0" applyFont="1" applyFill="1" applyBorder="1"/>
    <xf numFmtId="49" fontId="3" fillId="0" borderId="12" xfId="0" applyNumberFormat="1" applyFont="1" applyFill="1" applyBorder="1"/>
    <xf numFmtId="0" fontId="2" fillId="0" borderId="5" xfId="0" applyFont="1" applyFill="1" applyBorder="1" applyAlignment="1">
      <alignment wrapText="1"/>
    </xf>
    <xf numFmtId="0" fontId="3" fillId="0" borderId="35" xfId="0" applyFont="1" applyFill="1" applyBorder="1" applyAlignment="1">
      <alignment horizontal="center"/>
    </xf>
    <xf numFmtId="49" fontId="3" fillId="0" borderId="27" xfId="0" applyNumberFormat="1" applyFont="1" applyFill="1" applyBorder="1" applyAlignment="1">
      <alignment horizontal="center"/>
    </xf>
    <xf numFmtId="0" fontId="3" fillId="0" borderId="25" xfId="0" quotePrefix="1" applyFont="1" applyFill="1" applyBorder="1" applyAlignment="1">
      <alignment wrapText="1"/>
    </xf>
    <xf numFmtId="3" fontId="3" fillId="0" borderId="19" xfId="0" applyNumberFormat="1" applyFont="1" applyFill="1" applyBorder="1"/>
    <xf numFmtId="3" fontId="3" fillId="0" borderId="6" xfId="0" applyNumberFormat="1" applyFont="1" applyFill="1" applyBorder="1"/>
    <xf numFmtId="0" fontId="3" fillId="0" borderId="36" xfId="0" applyFont="1" applyFill="1" applyBorder="1" applyAlignment="1">
      <alignment horizontal="center"/>
    </xf>
    <xf numFmtId="49" fontId="3" fillId="0" borderId="37" xfId="0" applyNumberFormat="1" applyFont="1" applyFill="1" applyBorder="1" applyAlignment="1">
      <alignment horizontal="center"/>
    </xf>
    <xf numFmtId="0" fontId="3" fillId="0" borderId="38" xfId="0" quotePrefix="1" applyFont="1" applyFill="1" applyBorder="1" applyAlignment="1">
      <alignment wrapText="1"/>
    </xf>
    <xf numFmtId="3" fontId="3" fillId="0" borderId="15" xfId="0" applyNumberFormat="1" applyFont="1" applyFill="1" applyBorder="1"/>
    <xf numFmtId="3" fontId="3" fillId="0" borderId="13" xfId="0" applyNumberFormat="1" applyFont="1" applyFill="1" applyBorder="1"/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quotePrefix="1" applyFont="1" applyFill="1" applyBorder="1" applyAlignment="1">
      <alignment wrapText="1"/>
    </xf>
    <xf numFmtId="3" fontId="3" fillId="0" borderId="4" xfId="0" applyNumberFormat="1" applyFont="1" applyFill="1" applyBorder="1"/>
    <xf numFmtId="49" fontId="3" fillId="0" borderId="28" xfId="0" applyNumberFormat="1" applyFont="1" applyFill="1" applyBorder="1"/>
    <xf numFmtId="0" fontId="2" fillId="0" borderId="33" xfId="0" quotePrefix="1" applyFont="1" applyFill="1" applyBorder="1" applyAlignment="1">
      <alignment wrapText="1"/>
    </xf>
    <xf numFmtId="0" fontId="2" fillId="0" borderId="6" xfId="0" quotePrefix="1" applyFont="1" applyFill="1" applyBorder="1" applyAlignment="1">
      <alignment wrapText="1"/>
    </xf>
    <xf numFmtId="3" fontId="3" fillId="0" borderId="6" xfId="0" quotePrefix="1" applyNumberFormat="1" applyFont="1" applyFill="1" applyBorder="1" applyAlignment="1">
      <alignment wrapText="1"/>
    </xf>
    <xf numFmtId="0" fontId="2" fillId="0" borderId="24" xfId="0" applyFont="1" applyFill="1" applyBorder="1" applyAlignment="1">
      <alignment wrapText="1"/>
    </xf>
    <xf numFmtId="0" fontId="2" fillId="0" borderId="16" xfId="0" applyFont="1" applyFill="1" applyBorder="1" applyAlignment="1"/>
    <xf numFmtId="0" fontId="2" fillId="0" borderId="34" xfId="0" applyFont="1" applyFill="1" applyBorder="1" applyAlignment="1"/>
    <xf numFmtId="49" fontId="2" fillId="0" borderId="12" xfId="0" applyNumberFormat="1" applyFont="1" applyFill="1" applyBorder="1" applyAlignment="1"/>
    <xf numFmtId="0" fontId="3" fillId="0" borderId="20" xfId="0" applyFont="1" applyFill="1" applyBorder="1" applyAlignment="1">
      <alignment horizontal="center" wrapText="1"/>
    </xf>
    <xf numFmtId="3" fontId="2" fillId="0" borderId="3" xfId="0" applyNumberFormat="1" applyFont="1" applyFill="1" applyBorder="1"/>
    <xf numFmtId="0" fontId="2" fillId="0" borderId="0" xfId="0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 applyAlignment="1">
      <alignment wrapText="1"/>
    </xf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E10">
            <v>10746262</v>
          </cell>
          <cell r="F10">
            <v>10563330</v>
          </cell>
        </row>
        <row r="14">
          <cell r="F14">
            <v>52679</v>
          </cell>
        </row>
        <row r="18">
          <cell r="E18">
            <v>2063275</v>
          </cell>
          <cell r="F18">
            <v>2437626</v>
          </cell>
          <cell r="G18">
            <v>225121</v>
          </cell>
        </row>
        <row r="28">
          <cell r="E28">
            <v>2390250</v>
          </cell>
          <cell r="F28">
            <v>2390250</v>
          </cell>
        </row>
        <row r="29">
          <cell r="F29">
            <v>245907</v>
          </cell>
        </row>
        <row r="31">
          <cell r="E31">
            <v>39600</v>
          </cell>
          <cell r="F31">
            <v>78600</v>
          </cell>
        </row>
        <row r="34">
          <cell r="E34">
            <v>439416</v>
          </cell>
          <cell r="F34">
            <v>584736</v>
          </cell>
          <cell r="G34">
            <v>169</v>
          </cell>
        </row>
        <row r="35">
          <cell r="E35">
            <v>759123</v>
          </cell>
          <cell r="F35">
            <v>1166982</v>
          </cell>
          <cell r="G35">
            <v>253</v>
          </cell>
        </row>
        <row r="41">
          <cell r="E41">
            <v>300000</v>
          </cell>
          <cell r="F41">
            <v>57252</v>
          </cell>
        </row>
        <row r="45">
          <cell r="E45">
            <v>1938540</v>
          </cell>
          <cell r="F45">
            <v>1938540</v>
          </cell>
          <cell r="G45">
            <v>-349</v>
          </cell>
        </row>
        <row r="51">
          <cell r="E51">
            <v>206980</v>
          </cell>
          <cell r="F51">
            <v>206980</v>
          </cell>
        </row>
        <row r="54">
          <cell r="E54">
            <v>2481360</v>
          </cell>
          <cell r="F54">
            <v>2676452</v>
          </cell>
          <cell r="G54">
            <v>0</v>
          </cell>
        </row>
        <row r="61">
          <cell r="G61">
            <v>5200000</v>
          </cell>
        </row>
        <row r="63">
          <cell r="F63">
            <v>527423</v>
          </cell>
        </row>
        <row r="68">
          <cell r="E68">
            <v>33659191</v>
          </cell>
          <cell r="F68">
            <v>34121562</v>
          </cell>
          <cell r="G68">
            <v>-68853</v>
          </cell>
        </row>
        <row r="70">
          <cell r="E70">
            <v>859950</v>
          </cell>
          <cell r="F70">
            <v>1106754</v>
          </cell>
          <cell r="G70">
            <v>68852</v>
          </cell>
        </row>
        <row r="71">
          <cell r="E71">
            <v>1740270</v>
          </cell>
          <cell r="F71">
            <v>1893499</v>
          </cell>
          <cell r="G71">
            <v>1</v>
          </cell>
        </row>
      </sheetData>
      <sheetData sheetId="8">
        <row r="9">
          <cell r="E9">
            <v>2456766</v>
          </cell>
          <cell r="F9">
            <v>2433261</v>
          </cell>
          <cell r="G9">
            <v>-11949</v>
          </cell>
        </row>
        <row r="13">
          <cell r="F13">
            <v>102969</v>
          </cell>
        </row>
        <row r="17">
          <cell r="E17">
            <v>226961</v>
          </cell>
          <cell r="F17">
            <v>273229</v>
          </cell>
          <cell r="G17">
            <v>21666</v>
          </cell>
        </row>
        <row r="27">
          <cell r="E27">
            <v>548844</v>
          </cell>
          <cell r="F27">
            <v>548844</v>
          </cell>
          <cell r="G27">
            <v>2</v>
          </cell>
        </row>
        <row r="28">
          <cell r="F28">
            <v>54100</v>
          </cell>
          <cell r="G28">
            <v>-2</v>
          </cell>
        </row>
        <row r="30">
          <cell r="E30">
            <v>7841</v>
          </cell>
          <cell r="F30">
            <v>15563</v>
          </cell>
        </row>
        <row r="33">
          <cell r="E33">
            <v>95087</v>
          </cell>
          <cell r="F33">
            <v>127058</v>
          </cell>
          <cell r="G33">
            <v>6</v>
          </cell>
        </row>
        <row r="34">
          <cell r="E34">
            <v>186289</v>
          </cell>
          <cell r="F34">
            <v>249130</v>
          </cell>
          <cell r="G34">
            <v>2222</v>
          </cell>
        </row>
        <row r="40">
          <cell r="E40">
            <v>130980</v>
          </cell>
          <cell r="F40">
            <v>16572</v>
          </cell>
        </row>
        <row r="44">
          <cell r="E44">
            <v>432699</v>
          </cell>
          <cell r="F44">
            <v>432699</v>
          </cell>
        </row>
        <row r="50">
          <cell r="E50">
            <v>41693</v>
          </cell>
          <cell r="F50">
            <v>41693</v>
          </cell>
        </row>
        <row r="53">
          <cell r="E53">
            <v>552349</v>
          </cell>
          <cell r="F53">
            <v>596064</v>
          </cell>
          <cell r="G53">
            <v>9737</v>
          </cell>
        </row>
        <row r="60">
          <cell r="G60">
            <v>660000</v>
          </cell>
        </row>
        <row r="62">
          <cell r="F62">
            <v>269877</v>
          </cell>
        </row>
        <row r="67">
          <cell r="E67">
            <v>7548261</v>
          </cell>
          <cell r="F67">
            <v>7680090</v>
          </cell>
        </row>
        <row r="69">
          <cell r="E69">
            <v>185595</v>
          </cell>
          <cell r="F69">
            <v>294248</v>
          </cell>
        </row>
        <row r="70">
          <cell r="E70">
            <v>389907</v>
          </cell>
          <cell r="F70">
            <v>434423</v>
          </cell>
        </row>
      </sheetData>
      <sheetData sheetId="9">
        <row r="9">
          <cell r="E9">
            <v>533400</v>
          </cell>
          <cell r="F9">
            <v>674742</v>
          </cell>
          <cell r="G9">
            <v>51355</v>
          </cell>
        </row>
        <row r="10">
          <cell r="E10">
            <v>50800</v>
          </cell>
          <cell r="F10">
            <v>50800</v>
          </cell>
        </row>
        <row r="11">
          <cell r="E11">
            <v>25400</v>
          </cell>
          <cell r="F11">
            <v>25400</v>
          </cell>
        </row>
        <row r="12">
          <cell r="E12">
            <v>2140585</v>
          </cell>
          <cell r="F12">
            <v>2782920</v>
          </cell>
          <cell r="G12">
            <v>-85000</v>
          </cell>
        </row>
        <row r="13">
          <cell r="E13">
            <v>2390000</v>
          </cell>
          <cell r="F13">
            <v>2444320</v>
          </cell>
        </row>
        <row r="17">
          <cell r="E17">
            <v>458047</v>
          </cell>
          <cell r="F17">
            <v>458047</v>
          </cell>
        </row>
        <row r="18">
          <cell r="E18">
            <v>1500000</v>
          </cell>
          <cell r="F18">
            <v>1500000</v>
          </cell>
          <cell r="G18">
            <v>0</v>
          </cell>
        </row>
        <row r="19">
          <cell r="E19">
            <v>2553997</v>
          </cell>
          <cell r="F19">
            <v>3877034</v>
          </cell>
          <cell r="G19">
            <v>85000</v>
          </cell>
        </row>
        <row r="21">
          <cell r="E21">
            <v>1084448</v>
          </cell>
          <cell r="F21">
            <v>1546462</v>
          </cell>
          <cell r="G21">
            <v>0</v>
          </cell>
        </row>
        <row r="23">
          <cell r="E23">
            <v>2715987</v>
          </cell>
          <cell r="F23">
            <v>2715987</v>
          </cell>
        </row>
        <row r="25">
          <cell r="E25">
            <v>686062</v>
          </cell>
          <cell r="F25">
            <v>686062</v>
          </cell>
        </row>
        <row r="26">
          <cell r="E26">
            <v>2571750</v>
          </cell>
          <cell r="F26">
            <v>2571750</v>
          </cell>
          <cell r="G26">
            <v>0</v>
          </cell>
        </row>
        <row r="27">
          <cell r="E27">
            <v>1473200</v>
          </cell>
          <cell r="F27">
            <v>1473200</v>
          </cell>
        </row>
        <row r="28">
          <cell r="E28">
            <v>31691893</v>
          </cell>
          <cell r="F28">
            <v>37299913</v>
          </cell>
          <cell r="G28">
            <v>-886798</v>
          </cell>
        </row>
        <row r="29">
          <cell r="E29">
            <v>868872</v>
          </cell>
          <cell r="F29">
            <v>890064</v>
          </cell>
        </row>
        <row r="30">
          <cell r="E30">
            <v>39600</v>
          </cell>
          <cell r="F30">
            <v>115800</v>
          </cell>
        </row>
        <row r="33">
          <cell r="E33">
            <v>702230</v>
          </cell>
          <cell r="F33">
            <v>504247</v>
          </cell>
          <cell r="G33">
            <v>0</v>
          </cell>
        </row>
        <row r="34">
          <cell r="E34">
            <v>4048990</v>
          </cell>
          <cell r="F34">
            <v>4312954</v>
          </cell>
          <cell r="G34">
            <v>45920</v>
          </cell>
        </row>
        <row r="35">
          <cell r="F35">
            <v>571500</v>
          </cell>
        </row>
        <row r="40">
          <cell r="F40">
            <v>277308</v>
          </cell>
        </row>
        <row r="44">
          <cell r="E44">
            <v>8137801</v>
          </cell>
          <cell r="F44">
            <v>8137801</v>
          </cell>
          <cell r="G44">
            <v>354964</v>
          </cell>
        </row>
        <row r="46">
          <cell r="E46">
            <v>516890</v>
          </cell>
          <cell r="F46">
            <v>522046</v>
          </cell>
          <cell r="G46">
            <v>0</v>
          </cell>
        </row>
        <row r="48">
          <cell r="E48">
            <v>698500</v>
          </cell>
          <cell r="F48">
            <v>698500</v>
          </cell>
          <cell r="G48">
            <v>3384</v>
          </cell>
        </row>
        <row r="49">
          <cell r="F49">
            <v>1522730</v>
          </cell>
        </row>
        <row r="50">
          <cell r="E50">
            <v>5258140</v>
          </cell>
          <cell r="F50">
            <v>5608140</v>
          </cell>
          <cell r="G50">
            <v>472023</v>
          </cell>
        </row>
        <row r="51">
          <cell r="E51">
            <v>516890</v>
          </cell>
          <cell r="F51">
            <v>522046</v>
          </cell>
          <cell r="G51">
            <v>0</v>
          </cell>
        </row>
        <row r="53">
          <cell r="E53">
            <v>1936364</v>
          </cell>
          <cell r="F53">
            <v>1937532</v>
          </cell>
          <cell r="G53">
            <v>0</v>
          </cell>
        </row>
        <row r="56">
          <cell r="E56">
            <v>635000</v>
          </cell>
          <cell r="F56">
            <v>0</v>
          </cell>
        </row>
        <row r="57">
          <cell r="E57">
            <v>75000</v>
          </cell>
          <cell r="F57">
            <v>100000</v>
          </cell>
        </row>
        <row r="58">
          <cell r="E58">
            <v>150000</v>
          </cell>
          <cell r="F58">
            <v>150000</v>
          </cell>
        </row>
        <row r="59">
          <cell r="F59">
            <v>1735012</v>
          </cell>
        </row>
        <row r="60">
          <cell r="G60">
            <v>9105000</v>
          </cell>
        </row>
        <row r="61">
          <cell r="G61">
            <v>25237</v>
          </cell>
        </row>
        <row r="62">
          <cell r="F62">
            <v>90707</v>
          </cell>
        </row>
        <row r="67">
          <cell r="E67">
            <v>785050</v>
          </cell>
          <cell r="F67">
            <v>875175</v>
          </cell>
        </row>
        <row r="68">
          <cell r="E68">
            <v>4851349</v>
          </cell>
          <cell r="F68">
            <v>4540563</v>
          </cell>
          <cell r="G68">
            <v>-75000</v>
          </cell>
        </row>
        <row r="69">
          <cell r="E69">
            <v>525000</v>
          </cell>
          <cell r="F69">
            <v>663000</v>
          </cell>
        </row>
        <row r="70">
          <cell r="E70">
            <v>8738768</v>
          </cell>
          <cell r="F70">
            <v>8915276</v>
          </cell>
          <cell r="G70">
            <v>75000</v>
          </cell>
        </row>
      </sheetData>
      <sheetData sheetId="10">
        <row r="54">
          <cell r="E54">
            <v>3650000</v>
          </cell>
          <cell r="F54">
            <v>2566372</v>
          </cell>
          <cell r="G54">
            <v>-70777</v>
          </cell>
        </row>
      </sheetData>
      <sheetData sheetId="11">
        <row r="80">
          <cell r="F80">
            <v>3432048</v>
          </cell>
          <cell r="G80">
            <v>0</v>
          </cell>
        </row>
        <row r="81">
          <cell r="E81">
            <v>15398404</v>
          </cell>
          <cell r="F81">
            <v>15613361</v>
          </cell>
          <cell r="G81">
            <v>0</v>
          </cell>
        </row>
        <row r="82">
          <cell r="E82">
            <v>4249500</v>
          </cell>
          <cell r="F82">
            <v>16525400</v>
          </cell>
          <cell r="G82">
            <v>0</v>
          </cell>
        </row>
      </sheetData>
      <sheetData sheetId="12">
        <row r="77">
          <cell r="E77">
            <v>1613602</v>
          </cell>
          <cell r="F77">
            <v>1344824</v>
          </cell>
          <cell r="G77">
            <v>0</v>
          </cell>
        </row>
        <row r="78">
          <cell r="E78">
            <v>0</v>
          </cell>
          <cell r="F78">
            <v>1712544</v>
          </cell>
          <cell r="G78">
            <v>280304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D33" sqref="D33"/>
    </sheetView>
  </sheetViews>
  <sheetFormatPr defaultRowHeight="12.75" x14ac:dyDescent="0.2"/>
  <cols>
    <col min="1" max="1" width="8.7109375" style="100" customWidth="1"/>
    <col min="2" max="2" width="6.42578125" style="10" customWidth="1"/>
    <col min="3" max="3" width="11.140625" style="101" customWidth="1"/>
    <col min="4" max="4" width="81" style="102" customWidth="1"/>
    <col min="5" max="8" width="13.5703125" style="10" customWidth="1"/>
    <col min="9" max="16384" width="9.140625" style="10"/>
  </cols>
  <sheetData>
    <row r="1" spans="1:8" x14ac:dyDescent="0.2">
      <c r="A1" s="11" t="s">
        <v>68</v>
      </c>
      <c r="B1" s="11"/>
      <c r="C1" s="11"/>
      <c r="D1" s="11"/>
      <c r="E1" s="11"/>
      <c r="F1" s="11"/>
      <c r="G1" s="11"/>
      <c r="H1" s="11"/>
    </row>
    <row r="2" spans="1:8" x14ac:dyDescent="0.2">
      <c r="A2" s="12" t="s">
        <v>15</v>
      </c>
      <c r="B2" s="12"/>
      <c r="C2" s="12"/>
      <c r="D2" s="12"/>
      <c r="E2" s="12"/>
      <c r="F2" s="12"/>
      <c r="G2" s="12"/>
      <c r="H2" s="12"/>
    </row>
    <row r="3" spans="1:8" x14ac:dyDescent="0.2">
      <c r="A3" s="12" t="s">
        <v>69</v>
      </c>
      <c r="B3" s="12"/>
      <c r="C3" s="12"/>
      <c r="D3" s="12"/>
      <c r="E3" s="12"/>
      <c r="F3" s="12"/>
      <c r="G3" s="12"/>
      <c r="H3" s="12"/>
    </row>
    <row r="4" spans="1:8" x14ac:dyDescent="0.2">
      <c r="A4" s="12" t="s">
        <v>70</v>
      </c>
      <c r="B4" s="12"/>
      <c r="C4" s="12"/>
      <c r="D4" s="12"/>
      <c r="E4" s="12"/>
      <c r="F4" s="12"/>
      <c r="G4" s="12"/>
      <c r="H4" s="12"/>
    </row>
    <row r="5" spans="1:8" ht="16.5" customHeight="1" thickBot="1" x14ac:dyDescent="0.25">
      <c r="A5" s="1" t="s">
        <v>71</v>
      </c>
      <c r="B5" s="1"/>
      <c r="C5" s="1"/>
      <c r="D5" s="1"/>
      <c r="E5" s="1"/>
      <c r="F5" s="1"/>
      <c r="G5" s="1"/>
      <c r="H5" s="1"/>
    </row>
    <row r="6" spans="1:8" s="6" customFormat="1" ht="39" thickBot="1" x14ac:dyDescent="0.25">
      <c r="A6" s="13" t="s">
        <v>72</v>
      </c>
      <c r="B6" s="14" t="s">
        <v>73</v>
      </c>
      <c r="C6" s="15"/>
      <c r="D6" s="16" t="s">
        <v>74</v>
      </c>
      <c r="E6" s="4" t="s">
        <v>0</v>
      </c>
      <c r="F6" s="5" t="s">
        <v>1</v>
      </c>
      <c r="G6" s="4" t="s">
        <v>2</v>
      </c>
      <c r="H6" s="5" t="s">
        <v>3</v>
      </c>
    </row>
    <row r="7" spans="1:8" ht="13.5" thickBot="1" x14ac:dyDescent="0.25">
      <c r="A7" s="17" t="s">
        <v>4</v>
      </c>
      <c r="B7" s="2" t="s">
        <v>5</v>
      </c>
      <c r="C7" s="18" t="s">
        <v>6</v>
      </c>
      <c r="D7" s="19" t="s">
        <v>7</v>
      </c>
      <c r="E7" s="20" t="s">
        <v>8</v>
      </c>
      <c r="F7" s="20" t="s">
        <v>9</v>
      </c>
      <c r="G7" s="20" t="s">
        <v>10</v>
      </c>
      <c r="H7" s="19" t="s">
        <v>11</v>
      </c>
    </row>
    <row r="8" spans="1:8" x14ac:dyDescent="0.2">
      <c r="A8" s="21" t="s">
        <v>4</v>
      </c>
      <c r="B8" s="22"/>
      <c r="C8" s="23"/>
      <c r="D8" s="24" t="s">
        <v>26</v>
      </c>
      <c r="E8" s="25"/>
      <c r="F8" s="25"/>
      <c r="G8" s="25"/>
      <c r="H8" s="25"/>
    </row>
    <row r="9" spans="1:8" x14ac:dyDescent="0.2">
      <c r="A9" s="26"/>
      <c r="B9" s="27" t="s">
        <v>4</v>
      </c>
      <c r="C9" s="28" t="s">
        <v>27</v>
      </c>
      <c r="D9" s="29" t="s">
        <v>28</v>
      </c>
      <c r="E9" s="9">
        <f>'[1]7.1.mell'!E10+'[1]7.2.mell'!E9+'[1]7.3.mell'!E9+'[1]7.4.mell'!E9+'[1]7.5.mell'!E9+'[1]7.6.mell'!E9</f>
        <v>13736428</v>
      </c>
      <c r="F9" s="9">
        <f>'[1]7.1.mell'!F10+'[1]7.2.mell'!F9+'[1]7.3.mell'!F9+'[1]7.4.mell'!F9+'[1]7.5.mell'!F9+'[1]7.6.mell'!F9</f>
        <v>13671333</v>
      </c>
      <c r="G9" s="9">
        <f>'[1]7.1.mell'!G10+'[1]7.2.mell'!G9+'[1]7.3.mell'!G9+'[1]7.4.mell'!G9+'[1]7.5.mell'!G9+'[1]7.6.mell'!G9</f>
        <v>39406</v>
      </c>
      <c r="H9" s="9">
        <f>SUM(F9:G9)</f>
        <v>13710739</v>
      </c>
    </row>
    <row r="10" spans="1:8" x14ac:dyDescent="0.2">
      <c r="A10" s="26"/>
      <c r="B10" s="27" t="s">
        <v>5</v>
      </c>
      <c r="C10" s="28" t="s">
        <v>75</v>
      </c>
      <c r="D10" s="29" t="s">
        <v>76</v>
      </c>
      <c r="E10" s="8">
        <f>'[1]7.1.mell'!E11+'[1]7.2.mell'!E10+'[1]7.3.mell'!E10+'[1]7.4.mell'!E10+'[1]7.5.mell'!E10+'[1]7.6.mell'!E10</f>
        <v>50800</v>
      </c>
      <c r="F10" s="9">
        <f>'[1]7.1.mell'!F11+'[1]7.2.mell'!F10+'[1]7.3.mell'!F10+'[1]7.4.mell'!F10+'[1]7.5.mell'!F10+'[1]7.6.mell'!F10</f>
        <v>50800</v>
      </c>
      <c r="G10" s="8">
        <f>'[1]7.1.mell'!G11+'[1]7.2.mell'!G10+'[1]7.3.mell'!G10+'[1]7.4.mell'!G10+'[1]7.5.mell'!G10+'[1]7.6.mell'!G10</f>
        <v>0</v>
      </c>
      <c r="H10" s="9">
        <f t="shared" ref="H10:H54" si="0">SUM(F10:G10)</f>
        <v>50800</v>
      </c>
    </row>
    <row r="11" spans="1:8" x14ac:dyDescent="0.2">
      <c r="A11" s="26"/>
      <c r="B11" s="27" t="s">
        <v>6</v>
      </c>
      <c r="C11" s="28" t="s">
        <v>77</v>
      </c>
      <c r="D11" s="30" t="s">
        <v>78</v>
      </c>
      <c r="E11" s="8">
        <f>'[1]7.1.mell'!E12+'[1]7.2.mell'!E11+'[1]7.3.mell'!E11+'[1]7.4.mell'!E11+'[1]7.5.mell'!E11+'[1]7.6.mell'!E11</f>
        <v>25400</v>
      </c>
      <c r="F11" s="9">
        <f>'[1]7.1.mell'!F12+'[1]7.2.mell'!F11+'[1]7.3.mell'!F11+'[1]7.4.mell'!F11+'[1]7.5.mell'!F11+'[1]7.6.mell'!F11</f>
        <v>25400</v>
      </c>
      <c r="G11" s="8">
        <f>'[1]7.1.mell'!G12+'[1]7.2.mell'!G11+'[1]7.3.mell'!G11+'[1]7.4.mell'!G11+'[1]7.5.mell'!G11+'[1]7.6.mell'!G11</f>
        <v>0</v>
      </c>
      <c r="H11" s="9">
        <f t="shared" si="0"/>
        <v>25400</v>
      </c>
    </row>
    <row r="12" spans="1:8" x14ac:dyDescent="0.2">
      <c r="A12" s="26"/>
      <c r="B12" s="27" t="s">
        <v>7</v>
      </c>
      <c r="C12" s="28" t="s">
        <v>29</v>
      </c>
      <c r="D12" s="29" t="s">
        <v>79</v>
      </c>
      <c r="E12" s="8">
        <f>'[1]7.1.mell'!E13+'[1]7.2.mell'!E12+'[1]7.3.mell'!E12+'[1]7.4.mell'!E12+'[1]7.5.mell'!E12+'[1]7.6.mell'!E12</f>
        <v>2140585</v>
      </c>
      <c r="F12" s="9">
        <f>'[1]7.1.mell'!F13+'[1]7.2.mell'!F12+'[1]7.3.mell'!F12+'[1]7.4.mell'!F12+'[1]7.5.mell'!F12+'[1]7.6.mell'!F12</f>
        <v>2782920</v>
      </c>
      <c r="G12" s="8">
        <f>'[1]7.1.mell'!G13+'[1]7.2.mell'!G12+'[1]7.3.mell'!G12+'[1]7.4.mell'!G12+'[1]7.5.mell'!G12+'[1]7.6.mell'!G12</f>
        <v>-85000</v>
      </c>
      <c r="H12" s="9">
        <f t="shared" si="0"/>
        <v>2697920</v>
      </c>
    </row>
    <row r="13" spans="1:8" x14ac:dyDescent="0.2">
      <c r="A13" s="26"/>
      <c r="B13" s="27" t="s">
        <v>8</v>
      </c>
      <c r="C13" s="28" t="s">
        <v>30</v>
      </c>
      <c r="D13" s="29" t="s">
        <v>31</v>
      </c>
      <c r="E13" s="8">
        <f>'[1]7.1.mell'!E14+'[1]7.2.mell'!E13+'[1]7.3.mell'!E13+'[1]7.4.mell'!E13+'[1]7.5.mell'!E13+'[1]7.6.mell'!E13</f>
        <v>2390000</v>
      </c>
      <c r="F13" s="9">
        <f>'[1]7.1.mell'!F14+'[1]7.2.mell'!F13+'[1]7.3.mell'!F13+'[1]7.4.mell'!F13+'[1]7.5.mell'!F13+'[1]7.6.mell'!F13</f>
        <v>2599968</v>
      </c>
      <c r="G13" s="8">
        <f>'[1]7.1.mell'!G14+'[1]7.2.mell'!G13+'[1]7.3.mell'!G13+'[1]7.4.mell'!G13+'[1]7.5.mell'!G13+'[1]7.6.mell'!G13</f>
        <v>0</v>
      </c>
      <c r="H13" s="9">
        <f t="shared" si="0"/>
        <v>2599968</v>
      </c>
    </row>
    <row r="14" spans="1:8" x14ac:dyDescent="0.2">
      <c r="A14" s="26"/>
      <c r="B14" s="27" t="s">
        <v>9</v>
      </c>
      <c r="C14" s="31" t="s">
        <v>80</v>
      </c>
      <c r="D14" s="32" t="s">
        <v>81</v>
      </c>
      <c r="E14" s="8">
        <f>'[1]7.1.mell'!E15+'[1]7.2.mell'!E14+'[1]7.3.mell'!E14+'[1]7.4.mell'!E14+'[1]7.5.mell'!E14+'[1]7.6.mell'!E14</f>
        <v>0</v>
      </c>
      <c r="F14" s="9"/>
      <c r="G14" s="8"/>
      <c r="H14" s="9"/>
    </row>
    <row r="15" spans="1:8" x14ac:dyDescent="0.2">
      <c r="A15" s="26"/>
      <c r="B15" s="27" t="s">
        <v>10</v>
      </c>
      <c r="C15" s="28" t="s">
        <v>65</v>
      </c>
      <c r="D15" s="33" t="s">
        <v>66</v>
      </c>
      <c r="E15" s="8"/>
      <c r="F15" s="9"/>
      <c r="G15" s="8"/>
      <c r="H15" s="9"/>
    </row>
    <row r="16" spans="1:8" x14ac:dyDescent="0.2">
      <c r="A16" s="26"/>
      <c r="B16" s="27" t="s">
        <v>11</v>
      </c>
      <c r="C16" s="34" t="s">
        <v>82</v>
      </c>
      <c r="D16" s="35" t="s">
        <v>83</v>
      </c>
      <c r="E16" s="8"/>
      <c r="F16" s="9"/>
      <c r="G16" s="8"/>
      <c r="H16" s="9"/>
    </row>
    <row r="17" spans="1:8" s="36" customFormat="1" x14ac:dyDescent="0.2">
      <c r="A17" s="26"/>
      <c r="B17" s="27" t="s">
        <v>12</v>
      </c>
      <c r="C17" s="28" t="s">
        <v>84</v>
      </c>
      <c r="D17" s="29" t="s">
        <v>85</v>
      </c>
      <c r="E17" s="8">
        <f>'[1]7.1.mell'!E18+'[1]7.2.mell'!E17+'[1]7.3.mell'!E17+'[1]7.4.mell'!E17+'[1]7.5.mell'!E17+'[1]7.6.mell'!E17</f>
        <v>2748283</v>
      </c>
      <c r="F17" s="9">
        <f>'[1]7.1.mell'!F18+'[1]7.2.mell'!F17+'[1]7.3.mell'!F17+'[1]7.4.mell'!F17+'[1]7.5.mell'!F17+'[1]7.6.mell'!F17</f>
        <v>3168902</v>
      </c>
      <c r="G17" s="8">
        <f>'[1]7.1.mell'!G18+'[1]7.2.mell'!G17+'[1]7.3.mell'!G17+'[1]7.4.mell'!G17+'[1]7.5.mell'!G17+'[1]7.6.mell'!G17</f>
        <v>246787</v>
      </c>
      <c r="H17" s="9">
        <f t="shared" si="0"/>
        <v>3415689</v>
      </c>
    </row>
    <row r="18" spans="1:8" x14ac:dyDescent="0.2">
      <c r="A18" s="26"/>
      <c r="B18" s="27" t="s">
        <v>13</v>
      </c>
      <c r="C18" s="28" t="s">
        <v>32</v>
      </c>
      <c r="D18" s="30" t="s">
        <v>86</v>
      </c>
      <c r="E18" s="8">
        <f>'[1]7.1.mell'!E19+'[1]7.2.mell'!E18+'[1]7.3.mell'!E18+'[1]7.4.mell'!E18+'[1]7.5.mell'!E18+'[1]7.6.mell'!E18</f>
        <v>1500000</v>
      </c>
      <c r="F18" s="9">
        <f>'[1]7.1.mell'!F19+'[1]7.2.mell'!F18+'[1]7.3.mell'!F18+'[1]7.4.mell'!F18+'[1]7.5.mell'!F18+'[1]7.6.mell'!F18</f>
        <v>1500000</v>
      </c>
      <c r="G18" s="8">
        <f>'[1]7.1.mell'!G19+'[1]7.2.mell'!G18+'[1]7.3.mell'!G18+'[1]7.4.mell'!G18+'[1]7.5.mell'!G18+'[1]7.6.mell'!G18</f>
        <v>0</v>
      </c>
      <c r="H18" s="9">
        <f t="shared" si="0"/>
        <v>1500000</v>
      </c>
    </row>
    <row r="19" spans="1:8" x14ac:dyDescent="0.2">
      <c r="A19" s="26"/>
      <c r="B19" s="27" t="s">
        <v>16</v>
      </c>
      <c r="C19" s="28" t="s">
        <v>33</v>
      </c>
      <c r="D19" s="29" t="s">
        <v>34</v>
      </c>
      <c r="E19" s="8">
        <f>'[1]7.1.mell'!E20+'[1]7.2.mell'!E19+'[1]7.3.mell'!E19+'[1]7.4.mell'!E19+'[1]7.5.mell'!E19+'[1]7.6.mell'!E19</f>
        <v>2553997</v>
      </c>
      <c r="F19" s="9">
        <f>'[1]7.1.mell'!F20+'[1]7.2.mell'!F19+'[1]7.3.mell'!F19+'[1]7.4.mell'!F19+'[1]7.5.mell'!F19+'[1]7.6.mell'!F19</f>
        <v>3877034</v>
      </c>
      <c r="G19" s="8">
        <f>'[1]7.1.mell'!G20+'[1]7.2.mell'!G19+'[1]7.3.mell'!G19+'[1]7.4.mell'!G19+'[1]7.5.mell'!G19+'[1]7.6.mell'!G19</f>
        <v>85000</v>
      </c>
      <c r="H19" s="9">
        <f t="shared" si="0"/>
        <v>3962034</v>
      </c>
    </row>
    <row r="20" spans="1:8" x14ac:dyDescent="0.2">
      <c r="A20" s="26"/>
      <c r="B20" s="27" t="s">
        <v>17</v>
      </c>
      <c r="C20" s="28" t="s">
        <v>87</v>
      </c>
      <c r="D20" s="29" t="s">
        <v>88</v>
      </c>
      <c r="E20" s="8"/>
      <c r="F20" s="9"/>
      <c r="G20" s="8"/>
      <c r="H20" s="9"/>
    </row>
    <row r="21" spans="1:8" x14ac:dyDescent="0.2">
      <c r="A21" s="26"/>
      <c r="B21" s="27" t="s">
        <v>18</v>
      </c>
      <c r="C21" s="28" t="s">
        <v>35</v>
      </c>
      <c r="D21" s="29" t="s">
        <v>36</v>
      </c>
      <c r="E21" s="8">
        <f>'[1]7.1.mell'!E22+'[1]7.2.mell'!E21+'[1]7.3.mell'!E21+'[1]7.4.mell'!E21+'[1]7.5.mell'!E21+'[1]7.6.mell'!E21</f>
        <v>1084448</v>
      </c>
      <c r="F21" s="9">
        <f>'[1]7.1.mell'!F22+'[1]7.2.mell'!F21+'[1]7.3.mell'!F21+'[1]7.4.mell'!F21+'[1]7.5.mell'!F21+'[1]7.6.mell'!F21</f>
        <v>1546462</v>
      </c>
      <c r="G21" s="8">
        <f>'[1]7.1.mell'!G22+'[1]7.2.mell'!G21+'[1]7.3.mell'!G21+'[1]7.4.mell'!G21+'[1]7.5.mell'!G21+'[1]7.6.mell'!G21</f>
        <v>0</v>
      </c>
      <c r="H21" s="9">
        <f t="shared" si="0"/>
        <v>1546462</v>
      </c>
    </row>
    <row r="22" spans="1:8" x14ac:dyDescent="0.2">
      <c r="A22" s="26"/>
      <c r="B22" s="27" t="s">
        <v>19</v>
      </c>
      <c r="C22" s="28" t="s">
        <v>89</v>
      </c>
      <c r="D22" s="33" t="s">
        <v>90</v>
      </c>
      <c r="E22" s="8"/>
      <c r="F22" s="9"/>
      <c r="G22" s="8"/>
      <c r="H22" s="9"/>
    </row>
    <row r="23" spans="1:8" x14ac:dyDescent="0.2">
      <c r="A23" s="26"/>
      <c r="B23" s="27" t="s">
        <v>20</v>
      </c>
      <c r="C23" s="28" t="s">
        <v>37</v>
      </c>
      <c r="D23" s="35" t="s">
        <v>38</v>
      </c>
      <c r="E23" s="8">
        <f>'[1]7.1.mell'!E24+'[1]7.2.mell'!E23+'[1]7.3.mell'!E23+'[1]7.4.mell'!E23+'[1]7.5.mell'!E23+'[1]7.6.mell'!E23</f>
        <v>2715987</v>
      </c>
      <c r="F23" s="9">
        <f>'[1]7.1.mell'!F24+'[1]7.2.mell'!F23+'[1]7.3.mell'!F23+'[1]7.4.mell'!F23+'[1]7.5.mell'!F23+'[1]7.6.mell'!F23</f>
        <v>2715987</v>
      </c>
      <c r="G23" s="8">
        <f>'[1]7.1.mell'!G24+'[1]7.2.mell'!G23+'[1]7.3.mell'!G23+'[1]7.4.mell'!G23+'[1]7.5.mell'!G23+'[1]7.6.mell'!G23</f>
        <v>0</v>
      </c>
      <c r="H23" s="9">
        <f t="shared" si="0"/>
        <v>2715987</v>
      </c>
    </row>
    <row r="24" spans="1:8" x14ac:dyDescent="0.2">
      <c r="A24" s="26"/>
      <c r="B24" s="27" t="s">
        <v>21</v>
      </c>
      <c r="C24" s="37" t="s">
        <v>91</v>
      </c>
      <c r="D24" s="29" t="s">
        <v>92</v>
      </c>
      <c r="E24" s="8"/>
      <c r="F24" s="9"/>
      <c r="G24" s="8"/>
      <c r="H24" s="9"/>
    </row>
    <row r="25" spans="1:8" x14ac:dyDescent="0.2">
      <c r="A25" s="26"/>
      <c r="B25" s="27" t="s">
        <v>22</v>
      </c>
      <c r="C25" s="28" t="s">
        <v>39</v>
      </c>
      <c r="D25" s="29" t="s">
        <v>93</v>
      </c>
      <c r="E25" s="8">
        <f>'[1]7.1.mell'!E26+'[1]7.2.mell'!E25+'[1]7.3.mell'!E25+'[1]7.4.mell'!E25+'[1]7.5.mell'!E25+'[1]7.6.mell'!E25</f>
        <v>686062</v>
      </c>
      <c r="F25" s="9">
        <f>'[1]7.1.mell'!F26+'[1]7.2.mell'!F25+'[1]7.3.mell'!F25+'[1]7.4.mell'!F25+'[1]7.5.mell'!F25+'[1]7.6.mell'!F25</f>
        <v>686062</v>
      </c>
      <c r="G25" s="8">
        <f>'[1]7.1.mell'!G26+'[1]7.2.mell'!G25+'[1]7.3.mell'!G25+'[1]7.4.mell'!G25+'[1]7.5.mell'!G25+'[1]7.6.mell'!G25</f>
        <v>0</v>
      </c>
      <c r="H25" s="9">
        <f t="shared" si="0"/>
        <v>686062</v>
      </c>
    </row>
    <row r="26" spans="1:8" x14ac:dyDescent="0.2">
      <c r="A26" s="26"/>
      <c r="B26" s="27" t="s">
        <v>23</v>
      </c>
      <c r="C26" s="28" t="s">
        <v>40</v>
      </c>
      <c r="D26" s="29" t="s">
        <v>41</v>
      </c>
      <c r="E26" s="8">
        <f>'[1]7.1.mell'!E27+'[1]7.2.mell'!E26+'[1]7.3.mell'!E26+'[1]7.4.mell'!E26+'[1]7.5.mell'!E26+'[1]7.6.mell'!E26</f>
        <v>2571750</v>
      </c>
      <c r="F26" s="9">
        <f>'[1]7.1.mell'!F27+'[1]7.2.mell'!F26+'[1]7.3.mell'!F26+'[1]7.4.mell'!F26+'[1]7.5.mell'!F26+'[1]7.6.mell'!F26</f>
        <v>2571750</v>
      </c>
      <c r="G26" s="8">
        <f>'[1]7.1.mell'!G27+'[1]7.2.mell'!G26+'[1]7.3.mell'!G26+'[1]7.4.mell'!G26+'[1]7.5.mell'!G26+'[1]7.6.mell'!G26</f>
        <v>0</v>
      </c>
      <c r="H26" s="9">
        <f t="shared" si="0"/>
        <v>2571750</v>
      </c>
    </row>
    <row r="27" spans="1:8" x14ac:dyDescent="0.2">
      <c r="A27" s="26"/>
      <c r="B27" s="27" t="s">
        <v>24</v>
      </c>
      <c r="C27" s="28" t="s">
        <v>59</v>
      </c>
      <c r="D27" s="29" t="s">
        <v>60</v>
      </c>
      <c r="E27" s="8">
        <f>'[1]7.1.mell'!E28+'[1]7.2.mell'!E27+'[1]7.3.mell'!E27+'[1]7.4.mell'!E27+'[1]7.5.mell'!E27+'[1]7.6.mell'!E27</f>
        <v>4412294</v>
      </c>
      <c r="F27" s="9">
        <f>'[1]7.1.mell'!F28+'[1]7.2.mell'!F27+'[1]7.3.mell'!F27+'[1]7.4.mell'!F27+'[1]7.5.mell'!F27+'[1]7.6.mell'!F27</f>
        <v>4412294</v>
      </c>
      <c r="G27" s="8">
        <f>'[1]7.1.mell'!G28+'[1]7.2.mell'!G27+'[1]7.3.mell'!G27+'[1]7.4.mell'!G27+'[1]7.5.mell'!G27+'[1]7.6.mell'!G27</f>
        <v>2</v>
      </c>
      <c r="H27" s="9">
        <f t="shared" si="0"/>
        <v>4412296</v>
      </c>
    </row>
    <row r="28" spans="1:8" x14ac:dyDescent="0.2">
      <c r="A28" s="26"/>
      <c r="B28" s="27" t="s">
        <v>25</v>
      </c>
      <c r="C28" s="28" t="s">
        <v>42</v>
      </c>
      <c r="D28" s="29" t="s">
        <v>43</v>
      </c>
      <c r="E28" s="8">
        <f>'[1]7.1.mell'!E29+'[1]7.2.mell'!E28+'[1]7.3.mell'!E28+'[1]7.4.mell'!E28+'[1]7.5.mell'!E28+'[1]7.6.mell'!E28</f>
        <v>31691893</v>
      </c>
      <c r="F28" s="9">
        <f>'[1]7.1.mell'!F29+'[1]7.2.mell'!F28+'[1]7.3.mell'!F28+'[1]7.4.mell'!F28+'[1]7.5.mell'!F28+'[1]7.6.mell'!F28</f>
        <v>37599920</v>
      </c>
      <c r="G28" s="8">
        <f>'[1]7.1.mell'!G29+'[1]7.2.mell'!G28+'[1]7.3.mell'!G28+'[1]7.4.mell'!G28+'[1]7.5.mell'!G28+'[1]7.6.mell'!G28</f>
        <v>-886800</v>
      </c>
      <c r="H28" s="9">
        <f t="shared" si="0"/>
        <v>36713120</v>
      </c>
    </row>
    <row r="29" spans="1:8" x14ac:dyDescent="0.2">
      <c r="A29" s="26"/>
      <c r="B29" s="27" t="s">
        <v>94</v>
      </c>
      <c r="C29" s="28" t="s">
        <v>95</v>
      </c>
      <c r="D29" s="29" t="s">
        <v>96</v>
      </c>
      <c r="E29" s="8">
        <f>'[1]7.1.mell'!E30+'[1]7.2.mell'!E29+'[1]7.3.mell'!E29+'[1]7.4.mell'!E29+'[1]7.5.mell'!E29+'[1]7.6.mell'!E29</f>
        <v>868872</v>
      </c>
      <c r="F29" s="9">
        <f>'[1]7.1.mell'!F30+'[1]7.2.mell'!F29+'[1]7.3.mell'!F29+'[1]7.4.mell'!F29+'[1]7.5.mell'!F29+'[1]7.6.mell'!F29</f>
        <v>890064</v>
      </c>
      <c r="G29" s="8">
        <f>'[1]7.1.mell'!G30+'[1]7.2.mell'!G29+'[1]7.3.mell'!G29+'[1]7.4.mell'!G29+'[1]7.5.mell'!G29+'[1]7.6.mell'!G29</f>
        <v>0</v>
      </c>
      <c r="H29" s="9">
        <f t="shared" si="0"/>
        <v>890064</v>
      </c>
    </row>
    <row r="30" spans="1:8" x14ac:dyDescent="0.2">
      <c r="A30" s="26"/>
      <c r="B30" s="27" t="s">
        <v>97</v>
      </c>
      <c r="C30" s="28" t="s">
        <v>98</v>
      </c>
      <c r="D30" s="35" t="s">
        <v>99</v>
      </c>
      <c r="E30" s="8">
        <f>'[1]7.1.mell'!E31+'[1]7.2.mell'!E30+'[1]7.3.mell'!E30+'[1]7.4.mell'!E30+'[1]7.5.mell'!E30+'[1]7.6.mell'!E30</f>
        <v>87041</v>
      </c>
      <c r="F30" s="9">
        <f>'[1]7.1.mell'!F31+'[1]7.2.mell'!F30+'[1]7.3.mell'!F30+'[1]7.4.mell'!F30+'[1]7.5.mell'!F30+'[1]7.6.mell'!F30</f>
        <v>209963</v>
      </c>
      <c r="G30" s="8">
        <f>'[1]7.1.mell'!G31+'[1]7.2.mell'!G30+'[1]7.3.mell'!G30+'[1]7.4.mell'!G30+'[1]7.5.mell'!G30+'[1]7.6.mell'!G30</f>
        <v>0</v>
      </c>
      <c r="H30" s="9">
        <f t="shared" si="0"/>
        <v>209963</v>
      </c>
    </row>
    <row r="31" spans="1:8" x14ac:dyDescent="0.2">
      <c r="A31" s="26"/>
      <c r="B31" s="27" t="s">
        <v>100</v>
      </c>
      <c r="C31" s="28" t="s">
        <v>101</v>
      </c>
      <c r="D31" s="29" t="s">
        <v>102</v>
      </c>
      <c r="E31" s="8"/>
      <c r="F31" s="9"/>
      <c r="G31" s="8"/>
      <c r="H31" s="9"/>
    </row>
    <row r="32" spans="1:8" x14ac:dyDescent="0.2">
      <c r="A32" s="26"/>
      <c r="B32" s="27" t="s">
        <v>103</v>
      </c>
      <c r="C32" s="28" t="s">
        <v>104</v>
      </c>
      <c r="D32" s="29" t="s">
        <v>105</v>
      </c>
      <c r="E32" s="8"/>
      <c r="F32" s="9"/>
      <c r="G32" s="8"/>
      <c r="H32" s="9"/>
    </row>
    <row r="33" spans="1:8" x14ac:dyDescent="0.2">
      <c r="A33" s="26"/>
      <c r="B33" s="27" t="s">
        <v>106</v>
      </c>
      <c r="C33" s="28" t="s">
        <v>107</v>
      </c>
      <c r="D33" s="38" t="s">
        <v>108</v>
      </c>
      <c r="E33" s="8">
        <f>'[1]7.1.mell'!E34+'[1]7.2.mell'!E33+'[1]7.3.mell'!E33+'[1]7.4.mell'!E33+'[1]7.5.mell'!E33+'[1]7.6.mell'!E33</f>
        <v>1236733</v>
      </c>
      <c r="F33" s="9">
        <f>'[1]7.1.mell'!F34+'[1]7.2.mell'!F33+'[1]7.3.mell'!F33+'[1]7.4.mell'!F33+'[1]7.5.mell'!F33+'[1]7.6.mell'!F33</f>
        <v>1216041</v>
      </c>
      <c r="G33" s="8">
        <f>'[1]7.1.mell'!G34+'[1]7.2.mell'!G33+'[1]7.3.mell'!G33+'[1]7.4.mell'!G33+'[1]7.5.mell'!G33+'[1]7.6.mell'!G33</f>
        <v>175</v>
      </c>
      <c r="H33" s="9">
        <f t="shared" si="0"/>
        <v>1216216</v>
      </c>
    </row>
    <row r="34" spans="1:8" x14ac:dyDescent="0.2">
      <c r="A34" s="26"/>
      <c r="B34" s="27" t="s">
        <v>109</v>
      </c>
      <c r="C34" s="31" t="s">
        <v>44</v>
      </c>
      <c r="D34" s="29" t="s">
        <v>45</v>
      </c>
      <c r="E34" s="8">
        <f>'[1]7.1.mell'!E35+'[1]7.2.mell'!E34+'[1]7.3.mell'!E34+'[1]7.4.mell'!E34+'[1]7.5.mell'!E34+'[1]7.6.mell'!E34</f>
        <v>4994402</v>
      </c>
      <c r="F34" s="9">
        <f>'[1]7.1.mell'!F35+'[1]7.2.mell'!F34+'[1]7.3.mell'!F34+'[1]7.4.mell'!F34+'[1]7.5.mell'!F34+'[1]7.6.mell'!F34</f>
        <v>5729066</v>
      </c>
      <c r="G34" s="8">
        <f>'[1]7.1.mell'!G35+'[1]7.2.mell'!G34+'[1]7.3.mell'!G34+'[1]7.4.mell'!G34+'[1]7.5.mell'!G34+'[1]7.6.mell'!G34</f>
        <v>48395</v>
      </c>
      <c r="H34" s="9">
        <f t="shared" si="0"/>
        <v>5777461</v>
      </c>
    </row>
    <row r="35" spans="1:8" x14ac:dyDescent="0.2">
      <c r="A35" s="26"/>
      <c r="B35" s="27" t="s">
        <v>110</v>
      </c>
      <c r="C35" s="31" t="s">
        <v>111</v>
      </c>
      <c r="D35" s="35" t="s">
        <v>112</v>
      </c>
      <c r="E35" s="8">
        <f>'[1]7.1.mell'!E36+'[1]7.2.mell'!E35+'[1]7.3.mell'!E35+'[1]7.4.mell'!E35+'[1]7.5.mell'!E35+'[1]7.6.mell'!E35</f>
        <v>0</v>
      </c>
      <c r="F35" s="9">
        <f>'[1]7.1.mell'!F36+'[1]7.2.mell'!F35+'[1]7.3.mell'!F35+'[1]7.4.mell'!F35+'[1]7.5.mell'!F35+'[1]7.6.mell'!F35</f>
        <v>571500</v>
      </c>
      <c r="G35" s="8">
        <f>'[1]7.1.mell'!G36+'[1]7.2.mell'!G35+'[1]7.3.mell'!G35+'[1]7.4.mell'!G35+'[1]7.5.mell'!G35+'[1]7.6.mell'!G35</f>
        <v>0</v>
      </c>
      <c r="H35" s="9">
        <f t="shared" si="0"/>
        <v>571500</v>
      </c>
    </row>
    <row r="36" spans="1:8" x14ac:dyDescent="0.2">
      <c r="A36" s="26"/>
      <c r="B36" s="27" t="s">
        <v>113</v>
      </c>
      <c r="C36" s="31" t="s">
        <v>114</v>
      </c>
      <c r="D36" s="29" t="s">
        <v>115</v>
      </c>
      <c r="E36" s="8"/>
      <c r="F36" s="9"/>
      <c r="G36" s="8"/>
      <c r="H36" s="9"/>
    </row>
    <row r="37" spans="1:8" x14ac:dyDescent="0.2">
      <c r="A37" s="26"/>
      <c r="B37" s="27" t="s">
        <v>116</v>
      </c>
      <c r="C37" s="31" t="s">
        <v>117</v>
      </c>
      <c r="D37" s="29" t="s">
        <v>118</v>
      </c>
      <c r="E37" s="8"/>
      <c r="F37" s="9"/>
      <c r="G37" s="8"/>
      <c r="H37" s="9"/>
    </row>
    <row r="38" spans="1:8" x14ac:dyDescent="0.2">
      <c r="A38" s="26"/>
      <c r="B38" s="27" t="s">
        <v>119</v>
      </c>
      <c r="C38" s="31" t="s">
        <v>120</v>
      </c>
      <c r="D38" s="29" t="s">
        <v>121</v>
      </c>
      <c r="E38" s="8"/>
      <c r="F38" s="9"/>
      <c r="G38" s="8"/>
      <c r="H38" s="9"/>
    </row>
    <row r="39" spans="1:8" x14ac:dyDescent="0.2">
      <c r="A39" s="26"/>
      <c r="B39" s="27" t="s">
        <v>122</v>
      </c>
      <c r="C39" s="31" t="s">
        <v>123</v>
      </c>
      <c r="D39" s="29" t="s">
        <v>124</v>
      </c>
      <c r="E39" s="8"/>
      <c r="F39" s="9"/>
      <c r="G39" s="8"/>
      <c r="H39" s="9"/>
    </row>
    <row r="40" spans="1:8" x14ac:dyDescent="0.2">
      <c r="A40" s="26"/>
      <c r="B40" s="27" t="s">
        <v>125</v>
      </c>
      <c r="C40" s="31" t="s">
        <v>46</v>
      </c>
      <c r="D40" s="29" t="s">
        <v>47</v>
      </c>
      <c r="E40" s="8">
        <f>'[1]7.1.mell'!E41+'[1]7.2.mell'!E40+'[1]7.3.mell'!E40+'[1]7.4.mell'!E40+'[1]7.5.mell'!E40+'[1]7.6.mell'!E40</f>
        <v>430980</v>
      </c>
      <c r="F40" s="9">
        <f>'[1]7.1.mell'!F41+'[1]7.2.mell'!F40+'[1]7.3.mell'!F40+'[1]7.4.mell'!F40+'[1]7.5.mell'!F40+'[1]7.6.mell'!F40</f>
        <v>351132</v>
      </c>
      <c r="G40" s="8">
        <f>'[1]7.1.mell'!G41+'[1]7.2.mell'!G40+'[1]7.3.mell'!G40+'[1]7.4.mell'!G40+'[1]7.5.mell'!G40+'[1]7.6.mell'!G40</f>
        <v>0</v>
      </c>
      <c r="H40" s="9">
        <f t="shared" si="0"/>
        <v>351132</v>
      </c>
    </row>
    <row r="41" spans="1:8" x14ac:dyDescent="0.2">
      <c r="A41" s="26"/>
      <c r="B41" s="27" t="s">
        <v>126</v>
      </c>
      <c r="C41" s="31" t="s">
        <v>48</v>
      </c>
      <c r="D41" s="35" t="s">
        <v>127</v>
      </c>
      <c r="E41" s="8"/>
      <c r="F41" s="9"/>
      <c r="G41" s="8"/>
      <c r="H41" s="9"/>
    </row>
    <row r="42" spans="1:8" x14ac:dyDescent="0.2">
      <c r="A42" s="26"/>
      <c r="B42" s="27" t="s">
        <v>128</v>
      </c>
      <c r="C42" s="39" t="s">
        <v>129</v>
      </c>
      <c r="D42" s="40" t="s">
        <v>130</v>
      </c>
      <c r="E42" s="8"/>
      <c r="F42" s="9"/>
      <c r="G42" s="8"/>
      <c r="H42" s="9"/>
    </row>
    <row r="43" spans="1:8" x14ac:dyDescent="0.2">
      <c r="A43" s="26"/>
      <c r="B43" s="27" t="s">
        <v>131</v>
      </c>
      <c r="C43" s="31" t="s">
        <v>57</v>
      </c>
      <c r="D43" s="29" t="s">
        <v>58</v>
      </c>
      <c r="E43" s="8"/>
      <c r="F43" s="9"/>
      <c r="G43" s="8"/>
      <c r="H43" s="9"/>
    </row>
    <row r="44" spans="1:8" x14ac:dyDescent="0.2">
      <c r="A44" s="26"/>
      <c r="B44" s="27" t="s">
        <v>132</v>
      </c>
      <c r="C44" s="31" t="s">
        <v>49</v>
      </c>
      <c r="D44" s="29" t="s">
        <v>50</v>
      </c>
      <c r="E44" s="8">
        <f>'[1]7.1.mell'!E45+'[1]7.2.mell'!E44+'[1]7.3.mell'!E44+'[1]7.4.mell'!E44+'[1]7.5.mell'!E44+'[1]7.6.mell'!E44</f>
        <v>10509040</v>
      </c>
      <c r="F44" s="9">
        <f>'[1]7.1.mell'!F45+'[1]7.2.mell'!F44+'[1]7.3.mell'!F44+'[1]7.4.mell'!F44+'[1]7.5.mell'!F44+'[1]7.6.mell'!F44</f>
        <v>10509040</v>
      </c>
      <c r="G44" s="8">
        <f>'[1]7.1.mell'!G45+'[1]7.2.mell'!G44+'[1]7.3.mell'!G44+'[1]7.4.mell'!G44+'[1]7.5.mell'!G44+'[1]7.6.mell'!G44</f>
        <v>354615</v>
      </c>
      <c r="H44" s="9">
        <f t="shared" si="0"/>
        <v>10863655</v>
      </c>
    </row>
    <row r="45" spans="1:8" x14ac:dyDescent="0.2">
      <c r="A45" s="26"/>
      <c r="B45" s="27" t="s">
        <v>133</v>
      </c>
      <c r="C45" s="31" t="s">
        <v>51</v>
      </c>
      <c r="D45" s="29" t="s">
        <v>52</v>
      </c>
      <c r="E45" s="8"/>
      <c r="F45" s="9">
        <f>'[1]7.1.mell'!F46+'[1]7.2.mell'!F45+'[1]7.3.mell'!F45+'[1]7.4.mell'!F45+'[1]7.5.mell'!F45+'[1]7.6.mell'!F45</f>
        <v>0</v>
      </c>
      <c r="G45" s="8">
        <f>'[1]7.1.mell'!G46+'[1]7.2.mell'!G45+'[1]7.3.mell'!G45+'[1]7.4.mell'!G45+'[1]7.5.mell'!G45+'[1]7.6.mell'!G45</f>
        <v>0</v>
      </c>
      <c r="H45" s="9">
        <f t="shared" si="0"/>
        <v>0</v>
      </c>
    </row>
    <row r="46" spans="1:8" x14ac:dyDescent="0.2">
      <c r="A46" s="26"/>
      <c r="B46" s="27" t="s">
        <v>134</v>
      </c>
      <c r="C46" s="31" t="s">
        <v>135</v>
      </c>
      <c r="D46" s="29" t="s">
        <v>136</v>
      </c>
      <c r="E46" s="8">
        <f>'[1]7.1.mell'!E47+'[1]7.2.mell'!E46+'[1]7.3.mell'!E46+'[1]7.4.mell'!E46+'[1]7.5.mell'!E46+'[1]7.6.mell'!E46</f>
        <v>516890</v>
      </c>
      <c r="F46" s="9">
        <f>'[1]7.1.mell'!F47+'[1]7.2.mell'!F46+'[1]7.3.mell'!F46+'[1]7.4.mell'!F46+'[1]7.5.mell'!F46+'[1]7.6.mell'!F46</f>
        <v>522046</v>
      </c>
      <c r="G46" s="8">
        <f>'[1]7.1.mell'!G47+'[1]7.2.mell'!G46+'[1]7.3.mell'!G46+'[1]7.4.mell'!G46+'[1]7.5.mell'!G46+'[1]7.6.mell'!G46</f>
        <v>0</v>
      </c>
      <c r="H46" s="9">
        <f t="shared" si="0"/>
        <v>522046</v>
      </c>
    </row>
    <row r="47" spans="1:8" x14ac:dyDescent="0.2">
      <c r="A47" s="26"/>
      <c r="B47" s="27" t="s">
        <v>137</v>
      </c>
      <c r="C47" s="31" t="s">
        <v>138</v>
      </c>
      <c r="D47" s="29" t="s">
        <v>139</v>
      </c>
      <c r="E47" s="8"/>
      <c r="F47" s="9"/>
      <c r="G47" s="8"/>
      <c r="H47" s="9"/>
    </row>
    <row r="48" spans="1:8" x14ac:dyDescent="0.2">
      <c r="A48" s="26"/>
      <c r="B48" s="27" t="s">
        <v>140</v>
      </c>
      <c r="C48" s="31" t="s">
        <v>53</v>
      </c>
      <c r="D48" s="29" t="s">
        <v>54</v>
      </c>
      <c r="E48" s="8">
        <f>'[1]7.1.mell'!E49+'[1]7.2.mell'!E48+'[1]7.3.mell'!E48+'[1]7.4.mell'!E48+'[1]7.5.mell'!E48+'[1]7.6.mell'!E48</f>
        <v>698500</v>
      </c>
      <c r="F48" s="9">
        <f>'[1]7.1.mell'!F49+'[1]7.2.mell'!F48+'[1]7.3.mell'!F48+'[1]7.4.mell'!F48+'[1]7.5.mell'!F48+'[1]7.6.mell'!F48</f>
        <v>698500</v>
      </c>
      <c r="G48" s="8">
        <f>'[1]7.1.mell'!G49+'[1]7.2.mell'!G48+'[1]7.3.mell'!G48+'[1]7.4.mell'!G48+'[1]7.5.mell'!G48+'[1]7.6.mell'!G48</f>
        <v>3384</v>
      </c>
      <c r="H48" s="9">
        <f t="shared" si="0"/>
        <v>701884</v>
      </c>
    </row>
    <row r="49" spans="1:9" x14ac:dyDescent="0.2">
      <c r="A49" s="26"/>
      <c r="B49" s="27" t="s">
        <v>141</v>
      </c>
      <c r="C49" s="31" t="s">
        <v>142</v>
      </c>
      <c r="D49" s="29" t="s">
        <v>143</v>
      </c>
      <c r="E49" s="8"/>
      <c r="F49" s="9">
        <f>'[1]7.1.mell'!F50+'[1]7.2.mell'!F49+'[1]7.3.mell'!F49+'[1]7.4.mell'!F49+'[1]7.5.mell'!F49+'[1]7.6.mell'!F49</f>
        <v>1522730</v>
      </c>
      <c r="G49" s="8">
        <f>'[1]7.1.mell'!G50+'[1]7.2.mell'!G49+'[1]7.3.mell'!G49+'[1]7.4.mell'!G49+'[1]7.5.mell'!G49+'[1]7.6.mell'!G49</f>
        <v>0</v>
      </c>
      <c r="H49" s="9">
        <f t="shared" si="0"/>
        <v>1522730</v>
      </c>
    </row>
    <row r="50" spans="1:9" x14ac:dyDescent="0.2">
      <c r="A50" s="26"/>
      <c r="B50" s="27" t="s">
        <v>144</v>
      </c>
      <c r="C50" s="31" t="s">
        <v>55</v>
      </c>
      <c r="D50" s="29" t="s">
        <v>56</v>
      </c>
      <c r="E50" s="8">
        <f>'[1]7.1.mell'!E51+'[1]7.2.mell'!E50+'[1]7.3.mell'!E50+'[1]7.4.mell'!E50+'[1]7.5.mell'!E50+'[1]7.6.mell'!E50</f>
        <v>5506813</v>
      </c>
      <c r="F50" s="9">
        <f>'[1]7.1.mell'!F51+'[1]7.2.mell'!F50+'[1]7.3.mell'!F50+'[1]7.4.mell'!F50+'[1]7.5.mell'!F50+'[1]7.6.mell'!F50</f>
        <v>5856813</v>
      </c>
      <c r="G50" s="8">
        <f>'[1]7.1.mell'!G51+'[1]7.2.mell'!G50+'[1]7.3.mell'!G50+'[1]7.4.mell'!G50+'[1]7.5.mell'!G50+'[1]7.6.mell'!G50</f>
        <v>472023</v>
      </c>
      <c r="H50" s="9">
        <f t="shared" si="0"/>
        <v>6328836</v>
      </c>
    </row>
    <row r="51" spans="1:9" x14ac:dyDescent="0.2">
      <c r="A51" s="26"/>
      <c r="B51" s="27" t="s">
        <v>145</v>
      </c>
      <c r="C51" s="31" t="s">
        <v>146</v>
      </c>
      <c r="D51" s="29" t="s">
        <v>147</v>
      </c>
      <c r="E51" s="8">
        <f>'[1]7.1.mell'!E52+'[1]7.2.mell'!E51+'[1]7.3.mell'!E51+'[1]7.4.mell'!E51+'[1]7.5.mell'!E51+'[1]7.6.mell'!E51</f>
        <v>516890</v>
      </c>
      <c r="F51" s="9">
        <f>'[1]7.1.mell'!F52+'[1]7.2.mell'!F51+'[1]7.3.mell'!F51+'[1]7.4.mell'!F51+'[1]7.5.mell'!F51+'[1]7.6.mell'!F51</f>
        <v>522046</v>
      </c>
      <c r="G51" s="8">
        <f>'[1]7.1.mell'!G52+'[1]7.2.mell'!G51+'[1]7.3.mell'!G51+'[1]7.4.mell'!G51+'[1]7.5.mell'!G51+'[1]7.6.mell'!G51</f>
        <v>0</v>
      </c>
      <c r="H51" s="9">
        <f t="shared" si="0"/>
        <v>522046</v>
      </c>
    </row>
    <row r="52" spans="1:9" x14ac:dyDescent="0.2">
      <c r="A52" s="26"/>
      <c r="B52" s="27" t="s">
        <v>148</v>
      </c>
      <c r="C52" s="31" t="s">
        <v>149</v>
      </c>
      <c r="D52" s="29" t="s">
        <v>150</v>
      </c>
      <c r="E52" s="8"/>
      <c r="F52" s="9"/>
      <c r="G52" s="8"/>
      <c r="H52" s="9"/>
    </row>
    <row r="53" spans="1:9" x14ac:dyDescent="0.2">
      <c r="A53" s="26"/>
      <c r="B53" s="27" t="s">
        <v>151</v>
      </c>
      <c r="C53" s="31" t="s">
        <v>152</v>
      </c>
      <c r="D53" s="41" t="s">
        <v>153</v>
      </c>
      <c r="E53" s="8">
        <f>'[1]7.1.mell'!E54+'[1]7.2.mell'!E53+'[1]7.3.mell'!E53+'[1]7.4.mell'!E53+'[1]7.5.mell'!E53+'[1]7.6.mell'!E53</f>
        <v>4970073</v>
      </c>
      <c r="F53" s="9">
        <f>'[1]7.1.mell'!F54+'[1]7.2.mell'!F53+'[1]7.3.mell'!F53+'[1]7.4.mell'!F53+'[1]7.5.mell'!F53+'[1]7.6.mell'!F53</f>
        <v>5210048</v>
      </c>
      <c r="G53" s="8">
        <f>'[1]7.1.mell'!G54+'[1]7.2.mell'!G53+'[1]7.3.mell'!G53+'[1]7.4.mell'!G53+'[1]7.5.mell'!G53+'[1]7.6.mell'!G53</f>
        <v>9737</v>
      </c>
      <c r="H53" s="9">
        <f t="shared" si="0"/>
        <v>5219785</v>
      </c>
    </row>
    <row r="54" spans="1:9" x14ac:dyDescent="0.2">
      <c r="A54" s="26"/>
      <c r="B54" s="27" t="s">
        <v>154</v>
      </c>
      <c r="C54" s="31" t="s">
        <v>155</v>
      </c>
      <c r="D54" s="42" t="s">
        <v>156</v>
      </c>
      <c r="E54" s="8">
        <f>'[1]7.1.mell'!E55+'[1]7.2.mell'!E54+'[1]7.3.mell'!E54+'[1]7.4.mell'!E54+'[1]7.5.mell'!E54+'[1]7.6.mell'!E54</f>
        <v>3650000</v>
      </c>
      <c r="F54" s="9">
        <f>'[1]7.1.mell'!F55+'[1]7.2.mell'!F54+'[1]7.3.mell'!F54+'[1]7.4.mell'!F54+'[1]7.5.mell'!F54+'[1]7.6.mell'!F54</f>
        <v>2566372</v>
      </c>
      <c r="G54" s="8">
        <f>'[1]7.1.mell'!G55+'[1]7.2.mell'!G54+'[1]7.3.mell'!G54+'[1]7.4.mell'!G54+'[1]7.5.mell'!G54+'[1]7.6.mell'!G54</f>
        <v>-70777</v>
      </c>
      <c r="H54" s="9">
        <f t="shared" si="0"/>
        <v>2495595</v>
      </c>
    </row>
    <row r="55" spans="1:9" x14ac:dyDescent="0.2">
      <c r="A55" s="26"/>
      <c r="B55" s="27" t="s">
        <v>157</v>
      </c>
      <c r="C55" s="43" t="s">
        <v>158</v>
      </c>
      <c r="D55" s="42"/>
      <c r="E55" s="8"/>
      <c r="F55" s="9"/>
      <c r="G55" s="8"/>
      <c r="H55" s="9"/>
    </row>
    <row r="56" spans="1:9" x14ac:dyDescent="0.2">
      <c r="A56" s="26"/>
      <c r="B56" s="27" t="s">
        <v>159</v>
      </c>
      <c r="C56" s="43" t="s">
        <v>87</v>
      </c>
      <c r="D56" s="44" t="s">
        <v>160</v>
      </c>
      <c r="E56" s="45">
        <f>'[1]7.1.mell'!E57+'[1]7.2.mell'!E56+'[1]7.3.mell'!E56+'[1]7.4.mell'!E56+'[1]7.5.mell'!E56+'[1]7.6.mell'!E56</f>
        <v>635000</v>
      </c>
      <c r="F56" s="45">
        <f>'[1]7.1.mell'!F57+'[1]7.2.mell'!F56+'[1]7.3.mell'!F56+'[1]7.4.mell'!F56+'[1]7.5.mell'!F56+'[1]7.6.mell'!F56</f>
        <v>0</v>
      </c>
      <c r="G56" s="45">
        <f>'[1]7.1.mell'!G57+'[1]7.2.mell'!G56+'[1]7.3.mell'!G56+'[1]7.4.mell'!G56+'[1]7.5.mell'!G56+'[1]7.6.mell'!G56</f>
        <v>0</v>
      </c>
      <c r="H56" s="45">
        <f>SUM(F56:G56)</f>
        <v>0</v>
      </c>
    </row>
    <row r="57" spans="1:9" x14ac:dyDescent="0.2">
      <c r="A57" s="26"/>
      <c r="B57" s="27" t="s">
        <v>161</v>
      </c>
      <c r="C57" s="43" t="s">
        <v>29</v>
      </c>
      <c r="D57" s="44" t="s">
        <v>162</v>
      </c>
      <c r="E57" s="45">
        <f>'[1]7.1.mell'!E58+'[1]7.2.mell'!E57+'[1]7.3.mell'!E57+'[1]7.4.mell'!E57+'[1]7.5.mell'!E57+'[1]7.6.mell'!E57</f>
        <v>75000</v>
      </c>
      <c r="F57" s="45">
        <f>'[1]7.1.mell'!F58+'[1]7.2.mell'!F57+'[1]7.3.mell'!F57+'[1]7.4.mell'!F57+'[1]7.5.mell'!F57+'[1]7.6.mell'!F57</f>
        <v>100000</v>
      </c>
      <c r="G57" s="45">
        <f>'[1]7.1.mell'!G58+'[1]7.2.mell'!G57+'[1]7.3.mell'!G57+'[1]7.4.mell'!G57+'[1]7.5.mell'!G57+'[1]7.6.mell'!G57</f>
        <v>0</v>
      </c>
      <c r="H57" s="45">
        <f>SUM(F57:G57)</f>
        <v>100000</v>
      </c>
    </row>
    <row r="58" spans="1:9" x14ac:dyDescent="0.2">
      <c r="A58" s="26"/>
      <c r="B58" s="27" t="s">
        <v>163</v>
      </c>
      <c r="C58" s="43" t="s">
        <v>27</v>
      </c>
      <c r="D58" s="44" t="s">
        <v>164</v>
      </c>
      <c r="E58" s="45">
        <f>'[1]7.1.mell'!E59+'[1]7.2.mell'!E58+'[1]7.3.mell'!E58+'[1]7.4.mell'!E58+'[1]7.5.mell'!E58+'[1]7.6.mell'!E58</f>
        <v>150000</v>
      </c>
      <c r="F58" s="45">
        <f>'[1]7.1.mell'!F59+'[1]7.2.mell'!F58+'[1]7.3.mell'!F58+'[1]7.4.mell'!F58+'[1]7.5.mell'!F58+'[1]7.6.mell'!F58</f>
        <v>150000</v>
      </c>
      <c r="G58" s="45">
        <f>'[1]7.1.mell'!G59+'[1]7.2.mell'!G58+'[1]7.3.mell'!G58+'[1]7.4.mell'!G58+'[1]7.5.mell'!G58+'[1]7.6.mell'!G58</f>
        <v>0</v>
      </c>
      <c r="H58" s="45">
        <f>SUM(F58:G58)</f>
        <v>150000</v>
      </c>
    </row>
    <row r="59" spans="1:9" x14ac:dyDescent="0.2">
      <c r="A59" s="26"/>
      <c r="B59" s="27" t="s">
        <v>165</v>
      </c>
      <c r="C59" s="43" t="s">
        <v>27</v>
      </c>
      <c r="D59" s="44" t="s">
        <v>166</v>
      </c>
      <c r="E59" s="45">
        <f>'[1]7.1.mell'!E60+'[1]7.2.mell'!E59+'[1]7.3.mell'!E59+'[1]7.4.mell'!E59+'[1]7.5.mell'!E59+'[1]7.6.mell'!E59</f>
        <v>0</v>
      </c>
      <c r="F59" s="45">
        <f>'[1]7.1.mell'!F60+'[1]7.2.mell'!F59+'[1]7.3.mell'!F59+'[1]7.4.mell'!F59+'[1]7.5.mell'!F59+'[1]7.6.mell'!F59</f>
        <v>1735012</v>
      </c>
      <c r="G59" s="45">
        <f>'[1]7.1.mell'!G60+'[1]7.2.mell'!G59+'[1]7.3.mell'!G59+'[1]7.4.mell'!G59+'[1]7.5.mell'!G59+'[1]7.6.mell'!G59</f>
        <v>0</v>
      </c>
      <c r="H59" s="45">
        <f>SUM(F59:G59)</f>
        <v>1735012</v>
      </c>
    </row>
    <row r="60" spans="1:9" x14ac:dyDescent="0.2">
      <c r="A60" s="26"/>
      <c r="B60" s="27" t="s">
        <v>167</v>
      </c>
      <c r="C60" s="43" t="s">
        <v>44</v>
      </c>
      <c r="D60" s="44" t="s">
        <v>168</v>
      </c>
      <c r="E60" s="45">
        <f>'[1]7.1.mell'!E61+'[1]7.2.mell'!E62+'[1]7.3.mell'!E62+'[1]7.4.mell'!E62+'[1]7.5.mell'!E62+'[1]7.6.mell'!E62</f>
        <v>0</v>
      </c>
      <c r="F60" s="45">
        <v>0</v>
      </c>
      <c r="G60" s="45">
        <f>'[1]7.1.mell'!G61+'[1]7.2.mell'!G60+'[1]7.3.mell'!G60+'[1]7.4.mell'!G60+'[1]7.5.mell'!G60+'[1]7.6.mell'!G60</f>
        <v>14965000</v>
      </c>
      <c r="H60" s="45">
        <f t="shared" ref="H60:H61" si="1">SUM(F60:G60)</f>
        <v>14965000</v>
      </c>
      <c r="I60" s="46"/>
    </row>
    <row r="61" spans="1:9" x14ac:dyDescent="0.2">
      <c r="A61" s="26"/>
      <c r="B61" s="27" t="s">
        <v>169</v>
      </c>
      <c r="C61" s="43" t="s">
        <v>37</v>
      </c>
      <c r="D61" s="44" t="s">
        <v>170</v>
      </c>
      <c r="E61" s="45">
        <f>'[1]7.1.mell'!E62+'[1]7.2.mell'!E63+'[1]7.3.mell'!E63+'[1]7.4.mell'!E63+'[1]7.5.mell'!E63+'[1]7.6.mell'!E63</f>
        <v>0</v>
      </c>
      <c r="F61" s="45">
        <v>0</v>
      </c>
      <c r="G61" s="45">
        <f>'[1]7.1.mell'!G62+'[1]7.2.mell'!G61+'[1]7.3.mell'!G61+'[1]7.4.mell'!G61+'[1]7.5.mell'!G61+'[1]7.6.mell'!G61</f>
        <v>25237</v>
      </c>
      <c r="H61" s="45">
        <f t="shared" si="1"/>
        <v>25237</v>
      </c>
    </row>
    <row r="62" spans="1:9" x14ac:dyDescent="0.2">
      <c r="A62" s="26"/>
      <c r="B62" s="27" t="s">
        <v>171</v>
      </c>
      <c r="C62" s="43" t="s">
        <v>123</v>
      </c>
      <c r="D62" s="44" t="s">
        <v>172</v>
      </c>
      <c r="E62" s="45">
        <f>'[1]7.1.mell'!E64+'[1]7.2.mell'!E63+'[1]7.3.mell'!E63+'[1]7.4.mell'!E63+'[1]7.5.mell'!E63+'[1]7.6.mell'!E63</f>
        <v>0</v>
      </c>
      <c r="F62" s="45">
        <f>'[1]7.1.mell'!F63+'[1]7.2.mell'!F62+'[1]7.3.mell'!F62</f>
        <v>888007</v>
      </c>
      <c r="G62" s="45">
        <f>'[1]7.1.mell'!G63+'[1]7.2.mell'!G62+'[1]7.3.mell'!G62+'[1]7.4.mell'!G62+'[1]7.5.mell'!G62+'[1]7.6.mell'!G62</f>
        <v>0</v>
      </c>
      <c r="H62" s="45">
        <f>SUM(F62:G62)</f>
        <v>888007</v>
      </c>
    </row>
    <row r="63" spans="1:9" ht="13.5" thickBot="1" x14ac:dyDescent="0.25">
      <c r="A63" s="26"/>
      <c r="B63" s="27" t="s">
        <v>173</v>
      </c>
      <c r="C63" s="43" t="s">
        <v>42</v>
      </c>
      <c r="D63" s="47" t="s">
        <v>174</v>
      </c>
      <c r="E63" s="48"/>
      <c r="F63" s="48"/>
      <c r="G63" s="48"/>
      <c r="H63" s="48"/>
    </row>
    <row r="64" spans="1:9" ht="13.5" thickBot="1" x14ac:dyDescent="0.25">
      <c r="A64" s="26"/>
      <c r="B64" s="49" t="s">
        <v>61</v>
      </c>
      <c r="C64" s="50"/>
      <c r="D64" s="51"/>
      <c r="E64" s="3">
        <f>SUM(E9:E63)</f>
        <v>103154161</v>
      </c>
      <c r="F64" s="3">
        <f t="shared" ref="F64:H64" si="2">SUM(F9:F63)</f>
        <v>116457212</v>
      </c>
      <c r="G64" s="3">
        <f t="shared" si="2"/>
        <v>15207184</v>
      </c>
      <c r="H64" s="3">
        <f t="shared" si="2"/>
        <v>131664396</v>
      </c>
    </row>
    <row r="65" spans="1:8" ht="13.5" thickBot="1" x14ac:dyDescent="0.25">
      <c r="A65" s="26"/>
      <c r="B65" s="52"/>
      <c r="C65" s="53"/>
      <c r="D65" s="54"/>
      <c r="E65" s="55"/>
      <c r="F65" s="55"/>
      <c r="G65" s="55"/>
      <c r="H65" s="55"/>
    </row>
    <row r="66" spans="1:8" x14ac:dyDescent="0.2">
      <c r="A66" s="26" t="s">
        <v>5</v>
      </c>
      <c r="B66" s="56"/>
      <c r="C66" s="57"/>
      <c r="D66" s="58" t="s">
        <v>62</v>
      </c>
      <c r="E66" s="59"/>
      <c r="F66" s="59"/>
      <c r="G66" s="59"/>
      <c r="H66" s="59"/>
    </row>
    <row r="67" spans="1:8" x14ac:dyDescent="0.2">
      <c r="A67" s="60"/>
      <c r="B67" s="61" t="s">
        <v>4</v>
      </c>
      <c r="C67" s="62" t="s">
        <v>48</v>
      </c>
      <c r="D67" s="63" t="s">
        <v>175</v>
      </c>
      <c r="E67" s="8">
        <f>'[1]7.1.mell'!E68+'[1]7.2.mell'!E67+'[1]7.3.mell'!E67+'[1]7.4.mell'!E67+'[1]7.5.mell'!E67+'[1]7.6.mell'!E67</f>
        <v>41992502</v>
      </c>
      <c r="F67" s="8">
        <f>'[1]7.1.mell'!F68+'[1]7.2.mell'!F67+'[1]7.3.mell'!F67+'[1]7.4.mell'!F67+'[1]7.5.mell'!F67+'[1]7.6.mell'!F67</f>
        <v>42676827</v>
      </c>
      <c r="G67" s="8">
        <f>'[1]7.1.mell'!G68+'[1]7.2.mell'!G67+'[1]7.3.mell'!G67+'[1]7.4.mell'!G67+'[1]7.5.mell'!G67+'[1]7.6.mell'!G67</f>
        <v>-68853</v>
      </c>
      <c r="H67" s="8">
        <f>SUM(F67:G67)</f>
        <v>42607974</v>
      </c>
    </row>
    <row r="68" spans="1:8" x14ac:dyDescent="0.2">
      <c r="A68" s="60"/>
      <c r="B68" s="61" t="s">
        <v>5</v>
      </c>
      <c r="C68" s="64" t="s">
        <v>63</v>
      </c>
      <c r="D68" s="63" t="s">
        <v>64</v>
      </c>
      <c r="E68" s="8">
        <f>'[1]7.1.mell'!E69+'[1]7.2.mell'!E68+'[1]7.3.mell'!E68+'[1]7.4.mell'!E68+'[1]7.5.mell'!E68+'[1]7.6.mell'!E68</f>
        <v>4851349</v>
      </c>
      <c r="F68" s="8">
        <f>'[1]7.1.mell'!F69+'[1]7.2.mell'!F68+'[1]7.3.mell'!F68+'[1]7.4.mell'!F68+'[1]7.5.mell'!F68+'[1]7.6.mell'!F68</f>
        <v>4540563</v>
      </c>
      <c r="G68" s="8">
        <f>'[1]7.1.mell'!G69+'[1]7.2.mell'!G68+'[1]7.3.mell'!G68+'[1]7.4.mell'!G68+'[1]7.5.mell'!G68+'[1]7.6.mell'!G68</f>
        <v>-75000</v>
      </c>
      <c r="H68" s="8">
        <f t="shared" ref="H68:H70" si="3">SUM(F68:G68)</f>
        <v>4465563</v>
      </c>
    </row>
    <row r="69" spans="1:8" x14ac:dyDescent="0.2">
      <c r="A69" s="60"/>
      <c r="B69" s="61" t="s">
        <v>6</v>
      </c>
      <c r="C69" s="64" t="s">
        <v>176</v>
      </c>
      <c r="D69" s="65" t="s">
        <v>177</v>
      </c>
      <c r="E69" s="8">
        <f>'[1]7.1.mell'!E70+'[1]7.2.mell'!E69+'[1]7.3.mell'!E69+'[1]7.4.mell'!E69+'[1]7.5.mell'!E69+'[1]7.6.mell'!E69</f>
        <v>1570545</v>
      </c>
      <c r="F69" s="8">
        <f>'[1]7.1.mell'!F70+'[1]7.2.mell'!F69+'[1]7.3.mell'!F69+'[1]7.4.mell'!F69+'[1]7.5.mell'!F69+'[1]7.6.mell'!F69</f>
        <v>2064002</v>
      </c>
      <c r="G69" s="8">
        <f>'[1]7.1.mell'!G70+'[1]7.2.mell'!G69+'[1]7.3.mell'!G69+'[1]7.4.mell'!G69+'[1]7.5.mell'!G69+'[1]7.6.mell'!G69</f>
        <v>68852</v>
      </c>
      <c r="H69" s="8">
        <f t="shared" si="3"/>
        <v>2132854</v>
      </c>
    </row>
    <row r="70" spans="1:8" x14ac:dyDescent="0.2">
      <c r="A70" s="60"/>
      <c r="B70" s="61" t="s">
        <v>7</v>
      </c>
      <c r="C70" s="31" t="s">
        <v>49</v>
      </c>
      <c r="D70" s="29" t="s">
        <v>50</v>
      </c>
      <c r="E70" s="8">
        <f>'[1]7.1.mell'!E71+'[1]7.2.mell'!E70+'[1]7.3.mell'!E70+'[1]7.4.mell'!E70+'[1]7.5.mell'!E70+'[1]7.6.mell'!E70</f>
        <v>10868945</v>
      </c>
      <c r="F70" s="8">
        <f>'[1]7.1.mell'!F71+'[1]7.2.mell'!F70+'[1]7.3.mell'!F70+'[1]7.4.mell'!F70+'[1]7.5.mell'!F70+'[1]7.6.mell'!F70</f>
        <v>11243198</v>
      </c>
      <c r="G70" s="8">
        <f>'[1]7.1.mell'!G71+'[1]7.2.mell'!G70+'[1]7.3.mell'!G70+'[1]7.4.mell'!G70+'[1]7.5.mell'!G70+'[1]7.6.mell'!G70</f>
        <v>75001</v>
      </c>
      <c r="H70" s="8">
        <f t="shared" si="3"/>
        <v>11318199</v>
      </c>
    </row>
    <row r="71" spans="1:8" ht="13.5" thickBot="1" x14ac:dyDescent="0.25">
      <c r="A71" s="60"/>
      <c r="B71" s="61" t="s">
        <v>8</v>
      </c>
      <c r="C71" s="28" t="s">
        <v>65</v>
      </c>
      <c r="D71" s="33" t="s">
        <v>66</v>
      </c>
      <c r="E71" s="66"/>
      <c r="F71" s="66"/>
      <c r="G71" s="66"/>
      <c r="H71" s="66"/>
    </row>
    <row r="72" spans="1:8" ht="13.5" thickBot="1" x14ac:dyDescent="0.25">
      <c r="A72" s="26"/>
      <c r="B72" s="49" t="s">
        <v>67</v>
      </c>
      <c r="C72" s="50"/>
      <c r="D72" s="51"/>
      <c r="E72" s="3">
        <f>SUM(E67:E71)</f>
        <v>59283341</v>
      </c>
      <c r="F72" s="3">
        <f t="shared" ref="F72:H72" si="4">SUM(F67:F71)</f>
        <v>60524590</v>
      </c>
      <c r="G72" s="3">
        <f t="shared" si="4"/>
        <v>0</v>
      </c>
      <c r="H72" s="3">
        <f t="shared" si="4"/>
        <v>60524590</v>
      </c>
    </row>
    <row r="73" spans="1:8" s="36" customFormat="1" ht="13.5" thickBot="1" x14ac:dyDescent="0.25">
      <c r="A73" s="26"/>
      <c r="B73" s="67"/>
      <c r="C73" s="68"/>
      <c r="D73" s="69"/>
      <c r="E73" s="69"/>
      <c r="F73" s="69"/>
      <c r="G73" s="69"/>
      <c r="H73" s="69"/>
    </row>
    <row r="74" spans="1:8" s="36" customFormat="1" ht="13.5" thickBot="1" x14ac:dyDescent="0.25">
      <c r="A74" s="26"/>
      <c r="B74" s="49" t="s">
        <v>178</v>
      </c>
      <c r="C74" s="50"/>
      <c r="D74" s="51"/>
      <c r="E74" s="3">
        <f>E64+E72</f>
        <v>162437502</v>
      </c>
      <c r="F74" s="3">
        <f t="shared" ref="F74:H74" si="5">F64+F72</f>
        <v>176981802</v>
      </c>
      <c r="G74" s="3">
        <f t="shared" si="5"/>
        <v>15207184</v>
      </c>
      <c r="H74" s="3">
        <f t="shared" si="5"/>
        <v>192188986</v>
      </c>
    </row>
    <row r="75" spans="1:8" ht="13.5" thickBot="1" x14ac:dyDescent="0.25">
      <c r="A75" s="26"/>
      <c r="B75" s="70"/>
      <c r="C75" s="71"/>
      <c r="D75" s="54"/>
      <c r="E75" s="72"/>
      <c r="F75" s="72"/>
      <c r="G75" s="72"/>
      <c r="H75" s="72"/>
    </row>
    <row r="76" spans="1:8" ht="13.5" thickBot="1" x14ac:dyDescent="0.25">
      <c r="A76" s="26"/>
      <c r="B76" s="73"/>
      <c r="C76" s="74"/>
      <c r="D76" s="75" t="s">
        <v>179</v>
      </c>
      <c r="E76" s="7">
        <f>SUM(E77:E78)</f>
        <v>1613602</v>
      </c>
      <c r="F76" s="7">
        <f t="shared" ref="F76:H76" si="6">SUM(F77:F78)</f>
        <v>3057368</v>
      </c>
      <c r="G76" s="7">
        <f t="shared" si="6"/>
        <v>280304</v>
      </c>
      <c r="H76" s="7">
        <f t="shared" si="6"/>
        <v>3337672</v>
      </c>
    </row>
    <row r="77" spans="1:8" x14ac:dyDescent="0.2">
      <c r="A77" s="26"/>
      <c r="B77" s="76" t="s">
        <v>4</v>
      </c>
      <c r="C77" s="77"/>
      <c r="D77" s="78" t="s">
        <v>180</v>
      </c>
      <c r="E77" s="79">
        <f>'[1]7.1.mell'!E78+'[1]7.2.mell'!E77+'[1]7.3.mell'!E77+'[1]7.4.mell'!E77+'[1]7.5.mell'!E77+'[1]7.6.mell'!E77</f>
        <v>1613602</v>
      </c>
      <c r="F77" s="80">
        <f>'[1]7.1.mell'!F78+'[1]7.2.mell'!F77+'[1]7.3.mell'!F77+'[1]7.4.mell'!F77+'[1]7.5.mell'!F77+'[1]7.6.mell'!F77</f>
        <v>1344824</v>
      </c>
      <c r="G77" s="80">
        <f>'[1]7.1.mell'!G78+'[1]7.2.mell'!G77+'[1]7.3.mell'!G77+'[1]7.4.mell'!G77+'[1]7.5.mell'!G77+'[1]7.6.mell'!G77</f>
        <v>0</v>
      </c>
      <c r="H77" s="80">
        <f>SUM(F77:G77)</f>
        <v>1344824</v>
      </c>
    </row>
    <row r="78" spans="1:8" ht="13.5" thickBot="1" x14ac:dyDescent="0.25">
      <c r="A78" s="26"/>
      <c r="B78" s="81" t="s">
        <v>5</v>
      </c>
      <c r="C78" s="82"/>
      <c r="D78" s="83" t="s">
        <v>181</v>
      </c>
      <c r="E78" s="84">
        <f>'[1]7.1.mell'!E79+'[1]7.2.mell'!E78+'[1]7.3.mell'!E78+'[1]7.4.mell'!E78+'[1]7.5.mell'!E78+'[1]7.6.mell'!E78</f>
        <v>0</v>
      </c>
      <c r="F78" s="84">
        <f>'[1]7.1.mell'!F79+'[1]7.2.mell'!F78+'[1]7.3.mell'!F78+'[1]7.4.mell'!F78+'[1]7.5.mell'!F78+'[1]7.6.mell'!F78</f>
        <v>1712544</v>
      </c>
      <c r="G78" s="85">
        <f>'[1]7.1.mell'!G79+'[1]7.2.mell'!G78+'[1]7.3.mell'!G78+'[1]7.4.mell'!G78+'[1]7.5.mell'!G78+'[1]7.6.mell'!G78</f>
        <v>280304</v>
      </c>
      <c r="H78" s="85">
        <f>SUM(E78:G78)</f>
        <v>1992848</v>
      </c>
    </row>
    <row r="79" spans="1:8" ht="13.5" thickBot="1" x14ac:dyDescent="0.25">
      <c r="A79" s="26"/>
      <c r="B79" s="86"/>
      <c r="C79" s="87"/>
      <c r="D79" s="88"/>
      <c r="E79" s="72"/>
      <c r="F79" s="72"/>
      <c r="G79" s="89"/>
      <c r="H79" s="72"/>
    </row>
    <row r="80" spans="1:8" x14ac:dyDescent="0.2">
      <c r="A80" s="26"/>
      <c r="B80" s="27" t="s">
        <v>4</v>
      </c>
      <c r="C80" s="90"/>
      <c r="D80" s="91" t="s">
        <v>14</v>
      </c>
      <c r="E80" s="92"/>
      <c r="F80" s="93">
        <f>'[1]7.5.mell'!F80</f>
        <v>3432048</v>
      </c>
      <c r="G80" s="9">
        <f>'[1]7.1.mell'!G81+'[1]7.2.mell'!G80+'[1]7.3.mell'!G80+'[1]7.4.mell'!G80+'[1]7.5.mell'!G80+'[1]7.6.mell'!G80</f>
        <v>0</v>
      </c>
      <c r="H80" s="93">
        <f>SUM(F80:G80)</f>
        <v>3432048</v>
      </c>
    </row>
    <row r="81" spans="1:8" x14ac:dyDescent="0.2">
      <c r="A81" s="26"/>
      <c r="B81" s="27" t="s">
        <v>5</v>
      </c>
      <c r="C81" s="90"/>
      <c r="D81" s="94" t="s">
        <v>182</v>
      </c>
      <c r="E81" s="8">
        <f>'[1]7.1.mell'!E82+'[1]7.2.mell'!E81+'[1]7.3.mell'!E81+'[1]7.4.mell'!E81+'[1]7.5.mell'!E81+'[1]7.6.mell'!E81</f>
        <v>15398404</v>
      </c>
      <c r="F81" s="8">
        <f>'[1]7.1.mell'!F82+'[1]7.2.mell'!F81+'[1]7.3.mell'!F81+'[1]7.4.mell'!F81+'[1]7.5.mell'!F81+'[1]7.6.mell'!F81</f>
        <v>15613361</v>
      </c>
      <c r="G81" s="8">
        <f>'[1]7.1.mell'!G82+'[1]7.2.mell'!G81+'[1]7.3.mell'!G81+'[1]7.4.mell'!G81+'[1]7.5.mell'!G81+'[1]7.6.mell'!G81</f>
        <v>0</v>
      </c>
      <c r="H81" s="8">
        <f>SUM(F81:G81)</f>
        <v>15613361</v>
      </c>
    </row>
    <row r="82" spans="1:8" ht="13.5" thickBot="1" x14ac:dyDescent="0.25">
      <c r="A82" s="26"/>
      <c r="B82" s="81" t="s">
        <v>6</v>
      </c>
      <c r="C82" s="82"/>
      <c r="D82" s="94" t="s">
        <v>183</v>
      </c>
      <c r="E82" s="85">
        <f>'[1]7.1.mell'!E83+'[1]7.2.mell'!E82+'[1]7.3.mell'!E82+'[1]7.4.mell'!E82+'[1]7.5.mell'!E82+'[1]7.6.mell'!E82</f>
        <v>4249500</v>
      </c>
      <c r="F82" s="85">
        <f>'[1]7.1.mell'!F83+'[1]7.2.mell'!F82+'[1]7.3.mell'!F82+'[1]7.4.mell'!F82+'[1]7.5.mell'!F82+'[1]7.6.mell'!F82</f>
        <v>16525400</v>
      </c>
      <c r="G82" s="85">
        <f>'[1]7.1.mell'!G83+'[1]7.2.mell'!G82+'[1]7.3.mell'!G82+'[1]7.4.mell'!G82+'[1]7.5.mell'!G82+'[1]7.6.mell'!G82</f>
        <v>0</v>
      </c>
      <c r="H82" s="85">
        <f>SUM(F82:G82)</f>
        <v>16525400</v>
      </c>
    </row>
    <row r="83" spans="1:8" ht="13.5" thickBot="1" x14ac:dyDescent="0.25">
      <c r="A83" s="95" t="s">
        <v>184</v>
      </c>
      <c r="B83" s="96"/>
      <c r="C83" s="97"/>
      <c r="D83" s="98"/>
      <c r="E83" s="99">
        <f>SUM(E74,E76,E80,E81,E82)</f>
        <v>183699008</v>
      </c>
      <c r="F83" s="99">
        <f t="shared" ref="F83:H83" si="7">SUM(F74,F76,F80,F81,F82)</f>
        <v>215609979</v>
      </c>
      <c r="G83" s="99">
        <f t="shared" si="7"/>
        <v>15487488</v>
      </c>
      <c r="H83" s="99">
        <f t="shared" si="7"/>
        <v>231097467</v>
      </c>
    </row>
    <row r="85" spans="1:8" x14ac:dyDescent="0.2">
      <c r="F85" s="46"/>
    </row>
  </sheetData>
  <mergeCells count="8">
    <mergeCell ref="A5:H5"/>
    <mergeCell ref="B64:D64"/>
    <mergeCell ref="B72:D72"/>
    <mergeCell ref="B74:D74"/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2018-02-27T12:58:40Z</dcterms:modified>
</cp:coreProperties>
</file>