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ED1EA837-FBFA-46C6-A712-063027054C6E}" xr6:coauthVersionLast="45" xr6:coauthVersionMax="45" xr10:uidLastSave="{00000000-0000-0000-0000-000000000000}"/>
  <bookViews>
    <workbookView xWindow="-120" yWindow="-120" windowWidth="21840" windowHeight="13140" xr2:uid="{AED62956-BCE9-4818-A3D4-3BFC0FD52CBB}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0" i="1" l="1"/>
  <c r="G40" i="1" s="1"/>
  <c r="E40" i="1"/>
  <c r="D40" i="1"/>
  <c r="C40" i="1"/>
  <c r="F38" i="1"/>
  <c r="E38" i="1"/>
  <c r="D38" i="1"/>
  <c r="C38" i="1"/>
  <c r="C37" i="1" s="1"/>
  <c r="F37" i="1"/>
  <c r="E37" i="1"/>
  <c r="D37" i="1"/>
  <c r="F36" i="1"/>
  <c r="G36" i="1" s="1"/>
  <c r="E36" i="1"/>
  <c r="D36" i="1"/>
  <c r="C36" i="1"/>
  <c r="F35" i="1"/>
  <c r="F39" i="1" s="1"/>
  <c r="E35" i="1"/>
  <c r="E39" i="1" s="1"/>
  <c r="E41" i="1" s="1"/>
  <c r="D35" i="1"/>
  <c r="D39" i="1" s="1"/>
  <c r="D41" i="1" s="1"/>
  <c r="C35" i="1"/>
  <c r="F29" i="1"/>
  <c r="E29" i="1"/>
  <c r="D29" i="1"/>
  <c r="C29" i="1"/>
  <c r="F27" i="1"/>
  <c r="E27" i="1"/>
  <c r="D27" i="1"/>
  <c r="D31" i="1" s="1"/>
  <c r="C27" i="1"/>
  <c r="F26" i="1"/>
  <c r="G25" i="1"/>
  <c r="F24" i="1"/>
  <c r="F31" i="1" s="1"/>
  <c r="E24" i="1"/>
  <c r="E31" i="1" s="1"/>
  <c r="D24" i="1"/>
  <c r="C24" i="1"/>
  <c r="C31" i="1" s="1"/>
  <c r="F22" i="1"/>
  <c r="G22" i="1" s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G18" i="1" s="1"/>
  <c r="E18" i="1"/>
  <c r="D18" i="1"/>
  <c r="C18" i="1"/>
  <c r="F17" i="1"/>
  <c r="E17" i="1"/>
  <c r="D17" i="1"/>
  <c r="C17" i="1"/>
  <c r="C15" i="1" s="1"/>
  <c r="F16" i="1"/>
  <c r="G16" i="1" s="1"/>
  <c r="E16" i="1"/>
  <c r="D16" i="1"/>
  <c r="D15" i="1" s="1"/>
  <c r="D23" i="1" s="1"/>
  <c r="C16" i="1"/>
  <c r="E15" i="1"/>
  <c r="E23" i="1" s="1"/>
  <c r="F14" i="1"/>
  <c r="G14" i="1" s="1"/>
  <c r="E14" i="1"/>
  <c r="D14" i="1"/>
  <c r="C14" i="1"/>
  <c r="F13" i="1"/>
  <c r="F12" i="1" s="1"/>
  <c r="G12" i="1" s="1"/>
  <c r="E13" i="1"/>
  <c r="D13" i="1"/>
  <c r="C13" i="1"/>
  <c r="E12" i="1"/>
  <c r="D12" i="1"/>
  <c r="C12" i="1"/>
  <c r="F11" i="1"/>
  <c r="G11" i="1" s="1"/>
  <c r="E11" i="1"/>
  <c r="D11" i="1"/>
  <c r="D9" i="1" s="1"/>
  <c r="C11" i="1"/>
  <c r="F10" i="1"/>
  <c r="G10" i="1" s="1"/>
  <c r="E10" i="1"/>
  <c r="E9" i="1" s="1"/>
  <c r="D10" i="1"/>
  <c r="C10" i="1"/>
  <c r="F9" i="1"/>
  <c r="G9" i="1" s="1"/>
  <c r="C9" i="1"/>
  <c r="F41" i="1" l="1"/>
  <c r="E32" i="1"/>
  <c r="C39" i="1"/>
  <c r="C41" i="1" s="1"/>
  <c r="G31" i="1"/>
  <c r="D32" i="1"/>
  <c r="F23" i="1"/>
  <c r="G23" i="1" s="1"/>
  <c r="C23" i="1"/>
  <c r="C32" i="1"/>
  <c r="G37" i="1"/>
  <c r="G17" i="1"/>
  <c r="F15" i="1"/>
  <c r="G15" i="1" s="1"/>
  <c r="G35" i="1"/>
  <c r="G24" i="1"/>
  <c r="G38" i="1"/>
  <c r="G19" i="1"/>
  <c r="G39" i="1" l="1"/>
  <c r="F32" i="1"/>
  <c r="G32" i="1" s="1"/>
  <c r="G41" i="1"/>
</calcChain>
</file>

<file path=xl/sharedStrings.xml><?xml version="1.0" encoding="utf-8"?>
<sst xmlns="http://schemas.openxmlformats.org/spreadsheetml/2006/main" count="76" uniqueCount="64">
  <si>
    <t>1. melléklet</t>
  </si>
  <si>
    <t>az 5/2020. (IV.23.) önkormányzati rendelethez</t>
  </si>
  <si>
    <t>Balatonakali Önkormányzat 2019. évi költségvetési összesített konszolidált főösszesítő</t>
  </si>
  <si>
    <t>adatok Ft-ban</t>
  </si>
  <si>
    <t>Sor-   sz</t>
  </si>
  <si>
    <t>Megnevezés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</si>
  <si>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</si>
  <si>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</si>
  <si>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</si>
  <si>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</si>
  <si>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</si>
  <si>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</si>
  <si>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</si>
  <si>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</si>
  <si>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</si>
  <si>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</si>
  <si>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</si>
  <si>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</si>
  <si>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</si>
  <si>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</si>
  <si>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célú támogatások államháztartáson belülről</t>
  </si>
  <si>
    <t>1.</t>
  </si>
  <si>
    <t>Önkormányzatok működési támogatásai</t>
  </si>
  <si>
    <t>2.</t>
  </si>
  <si>
    <t>Egyéb működési célú támogatások államháztartáson belülről</t>
  </si>
  <si>
    <t>II.</t>
  </si>
  <si>
    <t>Felhalmozási célú támogatások államháztartáson belülről</t>
  </si>
  <si>
    <t>Felhalmozási célú önkormányzati támogatások</t>
  </si>
  <si>
    <t>Egyéb felhalmozási célú támogatások államháztartáson belülről</t>
  </si>
  <si>
    <t>III.</t>
  </si>
  <si>
    <t>Közhatalmi bevételek</t>
  </si>
  <si>
    <t>Vagyoni típusú adók</t>
  </si>
  <si>
    <t>Termékek és szolgáltatások adói</t>
  </si>
  <si>
    <t>3.</t>
  </si>
  <si>
    <t>Egyéb közhatalmi bevételek</t>
  </si>
  <si>
    <t>IV.</t>
  </si>
  <si>
    <t>Működési bevételek</t>
  </si>
  <si>
    <t>V.</t>
  </si>
  <si>
    <t>Felhalmozási bevételek</t>
  </si>
  <si>
    <t>VI. </t>
  </si>
  <si>
    <t>Működési célú átvett pénzeszköz</t>
  </si>
  <si>
    <t>VII.</t>
  </si>
  <si>
    <t>Felhalmozási célú átvett pénzeszköz</t>
  </si>
  <si>
    <t>Költségvetési bevételek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</si>
  <si>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</si>
  <si>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</si>
  <si>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</si>
  <si>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</si>
  <si>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</si>
  <si>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Költségvetési hiány külső finanszírozása</t>
  </si>
  <si>
    <t>Hitel, kölcsön felvétele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</si>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</sst>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3" fontId="4" fillId="0" borderId="12" xfId="0" applyNumberFormat="1" applyFont="1" applyBorder="1" applyAlignment="1">
      <alignment horizontal="right" vertical="center"/>
    </xf>
    <xf numFmtId="9" fontId="4" fillId="0" borderId="13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3" fontId="4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right" vertical="center"/>
    </xf>
    <xf numFmtId="9" fontId="6" fillId="0" borderId="13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4" fillId="0" borderId="19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vertical="center"/>
    </xf>
    <xf numFmtId="3" fontId="4" fillId="0" borderId="22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9" fontId="6" fillId="0" borderId="18" xfId="0" applyNumberFormat="1" applyFon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right" vertical="center"/>
    </xf>
    <xf numFmtId="9" fontId="6" fillId="2" borderId="18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9" fontId="5" fillId="0" borderId="18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4" fillId="0" borderId="33" xfId="0" applyNumberFormat="1" applyFont="1" applyBorder="1" applyAlignment="1">
      <alignment vertical="center"/>
    </xf>
    <xf numFmtId="3" fontId="0" fillId="0" borderId="0" xfId="0" applyNumberFormat="1"/>
    <xf numFmtId="3" fontId="6" fillId="0" borderId="34" xfId="0" applyNumberFormat="1" applyFont="1" applyBorder="1" applyAlignment="1">
      <alignment vertical="center"/>
    </xf>
    <xf numFmtId="0" fontId="6" fillId="2" borderId="35" xfId="0" applyFont="1" applyFill="1" applyBorder="1" applyAlignment="1">
      <alignment horizontal="center" vertical="center"/>
    </xf>
    <xf numFmtId="3" fontId="6" fillId="2" borderId="36" xfId="0" applyNumberFormat="1" applyFont="1" applyFill="1" applyBorder="1" applyAlignment="1">
      <alignment vertical="center"/>
    </xf>
    <xf numFmtId="9" fontId="6" fillId="2" borderId="37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/>
      <sheetData sheetId="1"/>
      <sheetData sheetId="2"/>
      <sheetData sheetId="3">
        <row r="18">
          <cell r="D18">
            <v>243722682</v>
          </cell>
          <cell r="E18">
            <v>260218876</v>
          </cell>
          <cell r="F18">
            <v>272659384</v>
          </cell>
          <cell r="G18">
            <v>284565995</v>
          </cell>
        </row>
      </sheetData>
      <sheetData sheetId="4"/>
      <sheetData sheetId="5"/>
      <sheetData sheetId="6">
        <row r="36">
          <cell r="D36">
            <v>60040523</v>
          </cell>
          <cell r="E36">
            <v>38987329</v>
          </cell>
          <cell r="F36">
            <v>50018363</v>
          </cell>
          <cell r="G36">
            <v>76725290</v>
          </cell>
        </row>
        <row r="37">
          <cell r="D37">
            <v>184855892</v>
          </cell>
          <cell r="E37">
            <v>190623892</v>
          </cell>
          <cell r="F37">
            <v>169599350</v>
          </cell>
          <cell r="G37">
            <v>169935350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  <cell r="G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  <cell r="G48">
            <v>8674000</v>
          </cell>
        </row>
        <row r="53">
          <cell r="D53">
            <v>2303903</v>
          </cell>
          <cell r="E53">
            <v>2303903</v>
          </cell>
          <cell r="F53">
            <v>2303903</v>
          </cell>
          <cell r="G53">
            <v>2303903</v>
          </cell>
        </row>
        <row r="63">
          <cell r="D63">
            <v>62551911</v>
          </cell>
          <cell r="E63">
            <v>62551911</v>
          </cell>
          <cell r="F63">
            <v>63070071</v>
          </cell>
          <cell r="G63">
            <v>73656638</v>
          </cell>
        </row>
        <row r="64">
          <cell r="D64">
            <v>6685746</v>
          </cell>
          <cell r="E64">
            <v>6685746</v>
          </cell>
          <cell r="F64">
            <v>7456456</v>
          </cell>
          <cell r="G64">
            <v>7456456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D67">
            <v>36925688</v>
          </cell>
          <cell r="E67">
            <v>36925688</v>
          </cell>
          <cell r="F67">
            <v>33612394</v>
          </cell>
          <cell r="G67">
            <v>58289252</v>
          </cell>
        </row>
        <row r="69">
          <cell r="D69">
            <v>54500000</v>
          </cell>
          <cell r="E69">
            <v>54500000</v>
          </cell>
          <cell r="F69">
            <v>54500000</v>
          </cell>
          <cell r="G69">
            <v>50000000</v>
          </cell>
        </row>
        <row r="70">
          <cell r="D70">
            <v>41000000</v>
          </cell>
          <cell r="E70">
            <v>41000000</v>
          </cell>
          <cell r="F70">
            <v>41000000</v>
          </cell>
          <cell r="G70">
            <v>45650000</v>
          </cell>
        </row>
        <row r="74">
          <cell r="D74">
            <v>500000</v>
          </cell>
          <cell r="E74">
            <v>500000</v>
          </cell>
          <cell r="F74">
            <v>500000</v>
          </cell>
          <cell r="G74">
            <v>350000</v>
          </cell>
        </row>
        <row r="75">
          <cell r="D75">
            <v>77293814</v>
          </cell>
          <cell r="E75">
            <v>77293812</v>
          </cell>
          <cell r="F75">
            <v>78849636</v>
          </cell>
          <cell r="G75">
            <v>78888032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6000000</v>
          </cell>
        </row>
        <row r="87">
          <cell r="D87">
            <v>0</v>
          </cell>
          <cell r="E87">
            <v>0</v>
          </cell>
          <cell r="F87">
            <v>744600</v>
          </cell>
          <cell r="G87">
            <v>744600</v>
          </cell>
        </row>
        <row r="89">
          <cell r="D89">
            <v>860000</v>
          </cell>
          <cell r="E89">
            <v>2071000</v>
          </cell>
          <cell r="F89">
            <v>7566000</v>
          </cell>
          <cell r="G89">
            <v>2500000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D94">
            <v>223832841</v>
          </cell>
          <cell r="E94">
            <v>223832843</v>
          </cell>
          <cell r="F94">
            <v>223832843</v>
          </cell>
          <cell r="G94">
            <v>223832843</v>
          </cell>
        </row>
        <row r="95">
          <cell r="G95">
            <v>2732179</v>
          </cell>
        </row>
      </sheetData>
      <sheetData sheetId="7">
        <row r="27">
          <cell r="D27">
            <v>0</v>
          </cell>
          <cell r="E27">
            <v>0</v>
          </cell>
        </row>
        <row r="35">
          <cell r="D35">
            <v>1200271</v>
          </cell>
          <cell r="E35">
            <v>1200278</v>
          </cell>
          <cell r="F35">
            <v>1181816</v>
          </cell>
        </row>
        <row r="39">
          <cell r="D39">
            <v>887729</v>
          </cell>
          <cell r="E39">
            <v>887722</v>
          </cell>
          <cell r="F39">
            <v>887722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1C1E-5BD3-49D4-AC03-866E42C68D74}">
  <dimension ref="A1:I42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7" width="9.7109375" style="1" customWidth="1"/>
    <col min="9" max="9" width="11.140625" bestFit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">
      <c r="G2" s="2" t="s">
        <v>1</v>
      </c>
    </row>
    <row r="3" spans="1:8" s="1" customFormat="1" ht="15" customHeight="1" x14ac:dyDescent="0.2">
      <c r="A3" s="3"/>
    </row>
    <row r="4" spans="1:8" s="1" customFormat="1" ht="15" customHeight="1" x14ac:dyDescent="0.2">
      <c r="A4" s="4" t="s">
        <v>2</v>
      </c>
      <c r="B4" s="4"/>
      <c r="C4" s="4"/>
      <c r="D4" s="4"/>
      <c r="E4" s="4"/>
      <c r="F4" s="4"/>
      <c r="G4" s="4"/>
    </row>
    <row r="5" spans="1:8" s="1" customFormat="1" ht="15" customHeight="1" thickBot="1" x14ac:dyDescent="0.25">
      <c r="A5" s="3"/>
      <c r="B5" s="3"/>
      <c r="C5" s="3"/>
      <c r="D5" s="3"/>
      <c r="E5" s="3"/>
      <c r="F5" s="3"/>
      <c r="G5" s="5" t="s">
        <v>3</v>
      </c>
    </row>
    <row r="6" spans="1:8" ht="47.25" thickTop="1" x14ac:dyDescent="0.2">
      <c r="A6" s="6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9" t="s">
        <v>10</v>
      </c>
    </row>
    <row r="7" spans="1:8" ht="15" customHeight="1" thickBot="1" x14ac:dyDescent="0.25">
      <c r="A7" s="10" t="s">
        <v>11</v>
      </c>
      <c r="B7" s="11" t="s">
        <v>12</v>
      </c>
      <c r="C7" s="12" t="s">
        <v>13</v>
      </c>
      <c r="D7" s="12" t="s">
        <v>14</v>
      </c>
      <c r="E7" s="13" t="s">
        <v>15</v>
      </c>
      <c r="F7" s="13" t="s">
        <v>16</v>
      </c>
      <c r="G7" s="14" t="s">
        <v>17</v>
      </c>
      <c r="H7" s="15"/>
    </row>
    <row r="8" spans="1:8" ht="15" customHeight="1" thickTop="1" x14ac:dyDescent="0.2">
      <c r="A8" s="16" t="s">
        <v>18</v>
      </c>
      <c r="B8" s="17"/>
      <c r="C8" s="17"/>
      <c r="D8" s="17"/>
      <c r="E8" s="17"/>
      <c r="F8" s="17"/>
      <c r="G8" s="18"/>
      <c r="H8" s="15"/>
    </row>
    <row r="9" spans="1:8" ht="15" customHeight="1" x14ac:dyDescent="0.2">
      <c r="A9" s="19" t="s">
        <v>19</v>
      </c>
      <c r="B9" s="20" t="s">
        <v>20</v>
      </c>
      <c r="C9" s="21">
        <f t="shared" ref="C9" si="0">SUM(C10:C11)</f>
        <v>69237657</v>
      </c>
      <c r="D9" s="21">
        <f t="shared" ref="D9:F9" si="1">SUM(D10:D11)</f>
        <v>69237657</v>
      </c>
      <c r="E9" s="21">
        <f t="shared" si="1"/>
        <v>70526527</v>
      </c>
      <c r="F9" s="21">
        <f t="shared" si="1"/>
        <v>81113094</v>
      </c>
      <c r="G9" s="22">
        <f>F9/C9</f>
        <v>1.1715170257711061</v>
      </c>
      <c r="H9" s="15"/>
    </row>
    <row r="10" spans="1:8" ht="15" customHeight="1" x14ac:dyDescent="0.2">
      <c r="A10" s="23" t="s">
        <v>21</v>
      </c>
      <c r="B10" s="24" t="s">
        <v>22</v>
      </c>
      <c r="C10" s="25">
        <f>'[1]7.sz. melléklet'!D63</f>
        <v>62551911</v>
      </c>
      <c r="D10" s="25">
        <f>'[1]7.sz. melléklet'!E63</f>
        <v>62551911</v>
      </c>
      <c r="E10" s="25">
        <f>'[1]7.sz. melléklet'!F63</f>
        <v>63070071</v>
      </c>
      <c r="F10" s="25">
        <f>'[1]7.sz. melléklet'!G63</f>
        <v>73656638</v>
      </c>
      <c r="G10" s="26">
        <f t="shared" ref="G10:G12" si="2">F10/C10</f>
        <v>1.1775281813532443</v>
      </c>
      <c r="H10" s="15"/>
    </row>
    <row r="11" spans="1:8" ht="24" x14ac:dyDescent="0.2">
      <c r="A11" s="23" t="s">
        <v>23</v>
      </c>
      <c r="B11" s="27" t="s">
        <v>24</v>
      </c>
      <c r="C11" s="25">
        <f>'[1]7.sz. melléklet'!D64</f>
        <v>6685746</v>
      </c>
      <c r="D11" s="25">
        <f>'[1]7.sz. melléklet'!E64</f>
        <v>6685746</v>
      </c>
      <c r="E11" s="25">
        <f>'[1]7.sz. melléklet'!F64</f>
        <v>7456456</v>
      </c>
      <c r="F11" s="25">
        <f>'[1]7.sz. melléklet'!G64</f>
        <v>7456456</v>
      </c>
      <c r="G11" s="26">
        <f t="shared" si="2"/>
        <v>1.1152765899272872</v>
      </c>
      <c r="H11" s="15"/>
    </row>
    <row r="12" spans="1:8" ht="24" x14ac:dyDescent="0.2">
      <c r="A12" s="19" t="s">
        <v>25</v>
      </c>
      <c r="B12" s="28" t="s">
        <v>26</v>
      </c>
      <c r="C12" s="21">
        <f t="shared" ref="C12:F12" si="3">SUM(C13:C14)</f>
        <v>36925688</v>
      </c>
      <c r="D12" s="21">
        <f t="shared" si="3"/>
        <v>36925688</v>
      </c>
      <c r="E12" s="21">
        <f t="shared" si="3"/>
        <v>33612394</v>
      </c>
      <c r="F12" s="21">
        <f t="shared" si="3"/>
        <v>58289252</v>
      </c>
      <c r="G12" s="22">
        <f t="shared" si="2"/>
        <v>1.5785556114756751</v>
      </c>
      <c r="H12" s="15"/>
    </row>
    <row r="13" spans="1:8" ht="15" customHeight="1" x14ac:dyDescent="0.2">
      <c r="A13" s="23" t="s">
        <v>21</v>
      </c>
      <c r="B13" s="24" t="s">
        <v>27</v>
      </c>
      <c r="C13" s="25">
        <f>'[1]7.sz. melléklet'!D66</f>
        <v>0</v>
      </c>
      <c r="D13" s="25">
        <f>'[1]7.sz. melléklet'!E66</f>
        <v>0</v>
      </c>
      <c r="E13" s="25">
        <f>'[1]7.sz. melléklet'!F66</f>
        <v>0</v>
      </c>
      <c r="F13" s="25">
        <f>'[1]7.sz. melléklet'!G66</f>
        <v>0</v>
      </c>
      <c r="G13" s="22"/>
      <c r="H13" s="15"/>
    </row>
    <row r="14" spans="1:8" ht="24" x14ac:dyDescent="0.2">
      <c r="A14" s="23" t="s">
        <v>23</v>
      </c>
      <c r="B14" s="27" t="s">
        <v>28</v>
      </c>
      <c r="C14" s="25">
        <f>'[1]7.sz. melléklet'!D67</f>
        <v>36925688</v>
      </c>
      <c r="D14" s="25">
        <f>'[1]7.sz. melléklet'!E67</f>
        <v>36925688</v>
      </c>
      <c r="E14" s="25">
        <f>'[1]7.sz. melléklet'!F67</f>
        <v>33612394</v>
      </c>
      <c r="F14" s="25">
        <f>'[1]7.sz. melléklet'!G67</f>
        <v>58289252</v>
      </c>
      <c r="G14" s="26">
        <f t="shared" ref="G14:G19" si="4">F14/C14</f>
        <v>1.5785556114756751</v>
      </c>
      <c r="H14" s="15"/>
    </row>
    <row r="15" spans="1:8" ht="15" customHeight="1" x14ac:dyDescent="0.2">
      <c r="A15" s="19" t="s">
        <v>29</v>
      </c>
      <c r="B15" s="29" t="s">
        <v>30</v>
      </c>
      <c r="C15" s="30">
        <f t="shared" ref="C15:F15" si="5">SUM(C16:C18)</f>
        <v>96000000</v>
      </c>
      <c r="D15" s="30">
        <f t="shared" si="5"/>
        <v>96000000</v>
      </c>
      <c r="E15" s="30">
        <f t="shared" si="5"/>
        <v>96000000</v>
      </c>
      <c r="F15" s="30">
        <f t="shared" si="5"/>
        <v>96000000</v>
      </c>
      <c r="G15" s="22">
        <f t="shared" si="4"/>
        <v>1</v>
      </c>
      <c r="H15" s="15"/>
    </row>
    <row r="16" spans="1:8" ht="15" customHeight="1" x14ac:dyDescent="0.2">
      <c r="A16" s="31" t="s">
        <v>21</v>
      </c>
      <c r="B16" s="32" t="s">
        <v>31</v>
      </c>
      <c r="C16" s="33">
        <f>'[1]7.sz. melléklet'!D69</f>
        <v>54500000</v>
      </c>
      <c r="D16" s="33">
        <f>'[1]7.sz. melléklet'!E69</f>
        <v>54500000</v>
      </c>
      <c r="E16" s="33">
        <f>'[1]7.sz. melléklet'!F69</f>
        <v>54500000</v>
      </c>
      <c r="F16" s="33">
        <f>'[1]7.sz. melléklet'!G69</f>
        <v>50000000</v>
      </c>
      <c r="G16" s="34">
        <f t="shared" si="4"/>
        <v>0.91743119266055051</v>
      </c>
      <c r="H16" s="15"/>
    </row>
    <row r="17" spans="1:8" ht="15" customHeight="1" x14ac:dyDescent="0.2">
      <c r="A17" s="31" t="s">
        <v>23</v>
      </c>
      <c r="B17" s="32" t="s">
        <v>32</v>
      </c>
      <c r="C17" s="33">
        <f>'[1]7.sz. melléklet'!D70</f>
        <v>41000000</v>
      </c>
      <c r="D17" s="33">
        <f>'[1]7.sz. melléklet'!E70</f>
        <v>41000000</v>
      </c>
      <c r="E17" s="33">
        <f>'[1]7.sz. melléklet'!F70</f>
        <v>41000000</v>
      </c>
      <c r="F17" s="33">
        <f>'[1]7.sz. melléklet'!G70</f>
        <v>45650000</v>
      </c>
      <c r="G17" s="34">
        <f t="shared" si="4"/>
        <v>1.1134146341463416</v>
      </c>
      <c r="H17" s="15"/>
    </row>
    <row r="18" spans="1:8" ht="15" customHeight="1" x14ac:dyDescent="0.2">
      <c r="A18" s="31" t="s">
        <v>33</v>
      </c>
      <c r="B18" s="32" t="s">
        <v>34</v>
      </c>
      <c r="C18" s="33">
        <f>'[1]7.sz. melléklet'!D74</f>
        <v>500000</v>
      </c>
      <c r="D18" s="33">
        <f>'[1]7.sz. melléklet'!E74</f>
        <v>500000</v>
      </c>
      <c r="E18" s="33">
        <f>'[1]7.sz. melléklet'!F74</f>
        <v>500000</v>
      </c>
      <c r="F18" s="33">
        <f>'[1]7.sz. melléklet'!G74</f>
        <v>350000</v>
      </c>
      <c r="G18" s="34">
        <f t="shared" si="4"/>
        <v>0.7</v>
      </c>
      <c r="H18" s="15"/>
    </row>
    <row r="19" spans="1:8" ht="15" customHeight="1" x14ac:dyDescent="0.2">
      <c r="A19" s="19" t="s">
        <v>35</v>
      </c>
      <c r="B19" s="35" t="s">
        <v>36</v>
      </c>
      <c r="C19" s="21">
        <f>'[1]7.sz. melléklet'!D75+'[1]8.sz. melléklet'!D35</f>
        <v>78494085</v>
      </c>
      <c r="D19" s="21">
        <f>'[1]7.sz. melléklet'!E75+'[1]8.sz. melléklet'!E35</f>
        <v>78494090</v>
      </c>
      <c r="E19" s="21">
        <f>'[1]7.sz. melléklet'!F75+'[1]8.sz. melléklet'!E35</f>
        <v>80049914</v>
      </c>
      <c r="F19" s="21">
        <f>'[1]7.sz. melléklet'!G75+'[1]8.sz. melléklet'!F35</f>
        <v>80069848</v>
      </c>
      <c r="G19" s="22">
        <f t="shared" si="4"/>
        <v>1.0200749266648563</v>
      </c>
      <c r="H19" s="15"/>
    </row>
    <row r="20" spans="1:8" ht="15" customHeight="1" x14ac:dyDescent="0.2">
      <c r="A20" s="19" t="s">
        <v>37</v>
      </c>
      <c r="B20" s="20" t="s">
        <v>38</v>
      </c>
      <c r="C20" s="21">
        <f>'[1]7.sz. melléklet'!D85</f>
        <v>0</v>
      </c>
      <c r="D20" s="21">
        <f>'[1]7.sz. melléklet'!E85</f>
        <v>0</v>
      </c>
      <c r="E20" s="21">
        <f>'[1]7.sz. melléklet'!F85</f>
        <v>0</v>
      </c>
      <c r="F20" s="21">
        <f>'[1]7.sz. melléklet'!G85</f>
        <v>6000000</v>
      </c>
      <c r="G20" s="22"/>
      <c r="H20" s="15"/>
    </row>
    <row r="21" spans="1:8" ht="15" customHeight="1" x14ac:dyDescent="0.2">
      <c r="A21" s="19" t="s">
        <v>39</v>
      </c>
      <c r="B21" s="20" t="s">
        <v>40</v>
      </c>
      <c r="C21" s="21">
        <f>'[1]7.sz. melléklet'!D87</f>
        <v>0</v>
      </c>
      <c r="D21" s="21">
        <f>'[1]7.sz. melléklet'!E87</f>
        <v>0</v>
      </c>
      <c r="E21" s="21">
        <f>'[1]7.sz. melléklet'!F87</f>
        <v>744600</v>
      </c>
      <c r="F21" s="21">
        <f>'[1]7.sz. melléklet'!G87</f>
        <v>744600</v>
      </c>
      <c r="G21" s="22"/>
      <c r="H21" s="15"/>
    </row>
    <row r="22" spans="1:8" ht="15" customHeight="1" x14ac:dyDescent="0.2">
      <c r="A22" s="19" t="s">
        <v>41</v>
      </c>
      <c r="B22" s="20" t="s">
        <v>42</v>
      </c>
      <c r="C22" s="21">
        <f>'[1]7.sz. melléklet'!D89</f>
        <v>860000</v>
      </c>
      <c r="D22" s="21">
        <f>'[1]7.sz. melléklet'!E89</f>
        <v>2071000</v>
      </c>
      <c r="E22" s="21">
        <f>'[1]7.sz. melléklet'!F89</f>
        <v>7566000</v>
      </c>
      <c r="F22" s="21">
        <f>'[1]7.sz. melléklet'!G89</f>
        <v>2500000</v>
      </c>
      <c r="G22" s="22">
        <f t="shared" ref="G22:G25" si="6">F22/C22</f>
        <v>2.9069767441860463</v>
      </c>
      <c r="H22" s="15"/>
    </row>
    <row r="23" spans="1:8" ht="15" customHeight="1" x14ac:dyDescent="0.2">
      <c r="A23" s="36" t="s">
        <v>43</v>
      </c>
      <c r="B23" s="36"/>
      <c r="C23" s="37">
        <f t="shared" ref="C23:F23" si="7">C19+C15+C9+C20+C12+C21+C22</f>
        <v>281517430</v>
      </c>
      <c r="D23" s="37">
        <f t="shared" si="7"/>
        <v>282728435</v>
      </c>
      <c r="E23" s="37">
        <f t="shared" si="7"/>
        <v>288499435</v>
      </c>
      <c r="F23" s="37">
        <f t="shared" si="7"/>
        <v>324716794</v>
      </c>
      <c r="G23" s="38">
        <f t="shared" si="6"/>
        <v>1.1534518271213261</v>
      </c>
      <c r="H23" s="15"/>
    </row>
    <row r="24" spans="1:8" ht="15" customHeight="1" x14ac:dyDescent="0.2">
      <c r="A24" s="39" t="s">
        <v>41</v>
      </c>
      <c r="B24" s="20" t="s">
        <v>44</v>
      </c>
      <c r="C24" s="40">
        <f>'[1]7.sz. melléklet'!D94+'[1]8.sz. melléklet'!D39</f>
        <v>224720570</v>
      </c>
      <c r="D24" s="40">
        <f>'[1]7.sz. melléklet'!E94+'[1]8.sz. melléklet'!E39</f>
        <v>224720565</v>
      </c>
      <c r="E24" s="40">
        <f>'[1]7.sz. melléklet'!F94+'[1]8.sz. melléklet'!E39</f>
        <v>224720565</v>
      </c>
      <c r="F24" s="40">
        <f>'[1]7.sz. melléklet'!G94+'[1]8.sz. melléklet'!F39</f>
        <v>224720565</v>
      </c>
      <c r="G24" s="41">
        <f t="shared" si="6"/>
        <v>0.99999997775014549</v>
      </c>
      <c r="H24" s="42"/>
    </row>
    <row r="25" spans="1:8" ht="15" customHeight="1" x14ac:dyDescent="0.2">
      <c r="A25" s="39"/>
      <c r="B25" s="20" t="s">
        <v>45</v>
      </c>
      <c r="C25" s="40"/>
      <c r="D25" s="40"/>
      <c r="E25" s="40"/>
      <c r="F25" s="40"/>
      <c r="G25" s="41" t="e">
        <f t="shared" si="6"/>
        <v>#DIV/0!</v>
      </c>
      <c r="H25" s="42"/>
    </row>
    <row r="26" spans="1:8" ht="15" customHeight="1" x14ac:dyDescent="0.2">
      <c r="A26" s="43" t="s">
        <v>46</v>
      </c>
      <c r="B26" s="20" t="s">
        <v>47</v>
      </c>
      <c r="C26" s="44">
        <v>0</v>
      </c>
      <c r="D26" s="44">
        <v>0</v>
      </c>
      <c r="E26" s="44">
        <v>0</v>
      </c>
      <c r="F26" s="44">
        <f>'[1]7.sz. melléklet'!G95</f>
        <v>2732179</v>
      </c>
      <c r="G26" s="45"/>
      <c r="H26" s="15"/>
    </row>
    <row r="27" spans="1:8" ht="15" customHeight="1" x14ac:dyDescent="0.2">
      <c r="A27" s="46" t="s">
        <v>48</v>
      </c>
      <c r="B27" s="20" t="s">
        <v>49</v>
      </c>
      <c r="C27" s="47">
        <f>SUM(C28:C30)</f>
        <v>0</v>
      </c>
      <c r="D27" s="47">
        <f>SUM(D28:D30)</f>
        <v>0</v>
      </c>
      <c r="E27" s="47">
        <f>SUM(E28:E30)</f>
        <v>0</v>
      </c>
      <c r="F27" s="47">
        <f>SUM(F28:F30)</f>
        <v>0</v>
      </c>
      <c r="G27" s="48"/>
      <c r="H27" s="42"/>
    </row>
    <row r="28" spans="1:8" ht="15" customHeight="1" x14ac:dyDescent="0.2">
      <c r="A28" s="49" t="s">
        <v>21</v>
      </c>
      <c r="B28" s="24" t="s">
        <v>50</v>
      </c>
      <c r="C28" s="50"/>
      <c r="D28" s="50"/>
      <c r="E28" s="50"/>
      <c r="F28" s="50"/>
      <c r="G28" s="51"/>
      <c r="H28" s="42"/>
    </row>
    <row r="29" spans="1:8" ht="15" customHeight="1" x14ac:dyDescent="0.2">
      <c r="A29" s="23" t="s">
        <v>23</v>
      </c>
      <c r="B29" s="24" t="s">
        <v>51</v>
      </c>
      <c r="C29" s="52">
        <f>'[1]7.sz. melléklet'!D93</f>
        <v>0</v>
      </c>
      <c r="D29" s="52">
        <f>'[1]7.sz. melléklet'!E93</f>
        <v>0</v>
      </c>
      <c r="E29" s="52">
        <f>'[1]7.sz. melléklet'!F93</f>
        <v>0</v>
      </c>
      <c r="F29" s="52">
        <f>'[1]7.sz. melléklet'!G93</f>
        <v>0</v>
      </c>
      <c r="G29" s="53"/>
      <c r="H29" s="15"/>
    </row>
    <row r="30" spans="1:8" ht="15" customHeight="1" x14ac:dyDescent="0.2">
      <c r="A30" s="23" t="s">
        <v>33</v>
      </c>
      <c r="B30" s="24" t="s">
        <v>52</v>
      </c>
      <c r="C30" s="54"/>
      <c r="D30" s="54"/>
      <c r="E30" s="54"/>
      <c r="F30" s="54"/>
      <c r="G30" s="55"/>
      <c r="H30" s="15"/>
    </row>
    <row r="31" spans="1:8" ht="15" customHeight="1" x14ac:dyDescent="0.2">
      <c r="A31" s="36" t="s">
        <v>53</v>
      </c>
      <c r="B31" s="36"/>
      <c r="C31" s="37">
        <f t="shared" ref="C31:F31" si="8">SUM(C24:C27)</f>
        <v>224720570</v>
      </c>
      <c r="D31" s="37">
        <f t="shared" si="8"/>
        <v>224720565</v>
      </c>
      <c r="E31" s="37">
        <f t="shared" si="8"/>
        <v>224720565</v>
      </c>
      <c r="F31" s="37">
        <f t="shared" si="8"/>
        <v>227452744</v>
      </c>
      <c r="G31" s="56">
        <f t="shared" ref="G31:G32" si="9">F31/C31</f>
        <v>1.0121580948286131</v>
      </c>
      <c r="H31" s="15"/>
    </row>
    <row r="32" spans="1:8" ht="15" customHeight="1" x14ac:dyDescent="0.2">
      <c r="A32" s="57" t="s">
        <v>54</v>
      </c>
      <c r="B32" s="57"/>
      <c r="C32" s="58">
        <f>C31+C23</f>
        <v>506238000</v>
      </c>
      <c r="D32" s="58">
        <f>D31+D23</f>
        <v>507449000</v>
      </c>
      <c r="E32" s="58">
        <f>E31+E23</f>
        <v>513220000</v>
      </c>
      <c r="F32" s="58">
        <f>F31+F23</f>
        <v>552169538</v>
      </c>
      <c r="G32" s="59">
        <f t="shared" si="9"/>
        <v>1.0907311146140748</v>
      </c>
      <c r="H32" s="15"/>
    </row>
    <row r="33" spans="1:9" ht="15" customHeight="1" x14ac:dyDescent="0.2">
      <c r="A33" s="60"/>
      <c r="B33" s="61"/>
      <c r="C33" s="62"/>
      <c r="D33" s="62"/>
      <c r="E33" s="62"/>
      <c r="F33" s="62"/>
      <c r="G33" s="63"/>
      <c r="H33" s="15"/>
    </row>
    <row r="34" spans="1:9" ht="15" customHeight="1" x14ac:dyDescent="0.2">
      <c r="A34" s="64" t="s">
        <v>55</v>
      </c>
      <c r="B34" s="65"/>
      <c r="C34" s="65"/>
      <c r="D34" s="65"/>
      <c r="E34" s="65"/>
      <c r="F34" s="65"/>
      <c r="G34" s="66"/>
      <c r="H34" s="15"/>
    </row>
    <row r="35" spans="1:9" ht="15" customHeight="1" x14ac:dyDescent="0.2">
      <c r="A35" s="67" t="s">
        <v>19</v>
      </c>
      <c r="B35" s="35" t="s">
        <v>56</v>
      </c>
      <c r="C35" s="68">
        <f>'[1]4.sz. melléklet'!D18</f>
        <v>243722682</v>
      </c>
      <c r="D35" s="68">
        <f>'[1]4.sz. melléklet'!E18</f>
        <v>260218876</v>
      </c>
      <c r="E35" s="68">
        <f>'[1]4.sz. melléklet'!F18</f>
        <v>272659384</v>
      </c>
      <c r="F35" s="68">
        <f>'[1]4.sz. melléklet'!G18</f>
        <v>284565995</v>
      </c>
      <c r="G35" s="22">
        <f t="shared" ref="G35:G41" si="10">F35/C35</f>
        <v>1.1675810912010234</v>
      </c>
      <c r="H35" s="15"/>
      <c r="I35" s="69"/>
    </row>
    <row r="36" spans="1:9" ht="15" customHeight="1" x14ac:dyDescent="0.2">
      <c r="A36" s="19" t="s">
        <v>25</v>
      </c>
      <c r="B36" s="20" t="s">
        <v>57</v>
      </c>
      <c r="C36" s="21">
        <f>'[1]7.sz. melléklet'!D37+'[1]7.sz. melléklet'!D44+'[1]7.sz. melléklet'!D48+'[1]8.sz. melléklet'!D27</f>
        <v>200170892</v>
      </c>
      <c r="D36" s="21">
        <f>'[1]7.sz. melléklet'!E37+'[1]7.sz. melléklet'!E44+'[1]7.sz. melléklet'!E48+'[1]8.sz. melléklet'!E27</f>
        <v>205938892</v>
      </c>
      <c r="E36" s="21">
        <f>'[1]7.sz. melléklet'!F37+'[1]7.sz. melléklet'!F44+'[1]7.sz. melléklet'!F48+'[1]8.sz. melléklet'!G27</f>
        <v>188238350</v>
      </c>
      <c r="F36" s="21">
        <f>'[1]7.sz. melléklet'!G37+'[1]7.sz. melléklet'!G44+'[1]7.sz. melléklet'!G48+'[1]8.sz. melléklet'!H27</f>
        <v>188574350</v>
      </c>
      <c r="G36" s="22">
        <f t="shared" si="10"/>
        <v>0.94206679160924156</v>
      </c>
      <c r="H36" s="15"/>
    </row>
    <row r="37" spans="1:9" ht="15" customHeight="1" x14ac:dyDescent="0.2">
      <c r="A37" s="19" t="s">
        <v>29</v>
      </c>
      <c r="B37" s="20" t="s">
        <v>58</v>
      </c>
      <c r="C37" s="47">
        <f t="shared" ref="C37:F37" si="11">SUM(C38:C38)</f>
        <v>60040523</v>
      </c>
      <c r="D37" s="47">
        <f t="shared" si="11"/>
        <v>38987329</v>
      </c>
      <c r="E37" s="47">
        <f t="shared" si="11"/>
        <v>50018363</v>
      </c>
      <c r="F37" s="47">
        <f t="shared" si="11"/>
        <v>76725290</v>
      </c>
      <c r="G37" s="22">
        <f t="shared" si="10"/>
        <v>1.2778917665324134</v>
      </c>
      <c r="H37" s="15"/>
    </row>
    <row r="38" spans="1:9" ht="15" customHeight="1" x14ac:dyDescent="0.2">
      <c r="A38" s="23" t="s">
        <v>21</v>
      </c>
      <c r="B38" s="24" t="s">
        <v>59</v>
      </c>
      <c r="C38" s="25">
        <f>'[1]7.sz. melléklet'!D36</f>
        <v>60040523</v>
      </c>
      <c r="D38" s="25">
        <f>'[1]7.sz. melléklet'!E36</f>
        <v>38987329</v>
      </c>
      <c r="E38" s="25">
        <f>'[1]7.sz. melléklet'!F36</f>
        <v>50018363</v>
      </c>
      <c r="F38" s="25">
        <f>'[1]7.sz. melléklet'!G36</f>
        <v>76725290</v>
      </c>
      <c r="G38" s="26">
        <f t="shared" si="10"/>
        <v>1.2778917665324134</v>
      </c>
      <c r="H38" s="15"/>
    </row>
    <row r="39" spans="1:9" ht="15" customHeight="1" x14ac:dyDescent="0.2">
      <c r="A39" s="36" t="s">
        <v>60</v>
      </c>
      <c r="B39" s="36"/>
      <c r="C39" s="70">
        <f t="shared" ref="C39:F39" si="12">C35+C36+C37</f>
        <v>503934097</v>
      </c>
      <c r="D39" s="70">
        <f t="shared" si="12"/>
        <v>505145097</v>
      </c>
      <c r="E39" s="70">
        <f t="shared" si="12"/>
        <v>510916097</v>
      </c>
      <c r="F39" s="70">
        <f t="shared" si="12"/>
        <v>549865635</v>
      </c>
      <c r="G39" s="22">
        <f t="shared" si="10"/>
        <v>1.0911459222018072</v>
      </c>
      <c r="H39" s="15"/>
    </row>
    <row r="40" spans="1:9" ht="15" customHeight="1" x14ac:dyDescent="0.2">
      <c r="A40" s="43" t="s">
        <v>61</v>
      </c>
      <c r="B40" s="20" t="s">
        <v>62</v>
      </c>
      <c r="C40" s="47">
        <f>'[1]7.sz. melléklet'!D53</f>
        <v>2303903</v>
      </c>
      <c r="D40" s="47">
        <f>'[1]7.sz. melléklet'!E53</f>
        <v>2303903</v>
      </c>
      <c r="E40" s="47">
        <f>'[1]7.sz. melléklet'!F53</f>
        <v>2303903</v>
      </c>
      <c r="F40" s="47">
        <f>'[1]7.sz. melléklet'!G53</f>
        <v>2303903</v>
      </c>
      <c r="G40" s="22">
        <f t="shared" si="10"/>
        <v>1</v>
      </c>
      <c r="H40" s="15"/>
    </row>
    <row r="41" spans="1:9" s="75" customFormat="1" ht="15" customHeight="1" thickBot="1" x14ac:dyDescent="0.25">
      <c r="A41" s="71" t="s">
        <v>63</v>
      </c>
      <c r="B41" s="71"/>
      <c r="C41" s="72">
        <f t="shared" ref="C41:F41" si="13">C39+C40</f>
        <v>506238000</v>
      </c>
      <c r="D41" s="72">
        <f t="shared" si="13"/>
        <v>507449000</v>
      </c>
      <c r="E41" s="72">
        <f t="shared" si="13"/>
        <v>513220000</v>
      </c>
      <c r="F41" s="72">
        <f t="shared" si="13"/>
        <v>552169538</v>
      </c>
      <c r="G41" s="73">
        <f t="shared" si="10"/>
        <v>1.0907311146140748</v>
      </c>
      <c r="H41" s="74"/>
    </row>
    <row r="42" spans="1:9" ht="13.5" thickTop="1" x14ac:dyDescent="0.2"/>
  </sheetData>
  <sheetProtection selectLockedCells="1" selectUnlockedCells="1"/>
  <mergeCells count="16">
    <mergeCell ref="A41:B41"/>
    <mergeCell ref="H24:H25"/>
    <mergeCell ref="H27:H28"/>
    <mergeCell ref="A31:B31"/>
    <mergeCell ref="A32:B32"/>
    <mergeCell ref="A34:G34"/>
    <mergeCell ref="A39:B39"/>
    <mergeCell ref="A4:G4"/>
    <mergeCell ref="A8:G8"/>
    <mergeCell ref="A23:B23"/>
    <mergeCell ref="A24:A25"/>
    <mergeCell ref="C24:C25"/>
    <mergeCell ref="D24:D25"/>
    <mergeCell ref="E24:E25"/>
    <mergeCell ref="F24:F25"/>
    <mergeCell ref="G24:G25"/>
  </mergeCells>
  <pageMargins left="0.23622047244094491" right="0.23622047244094491" top="0.74803149606299213" bottom="0.74803149606299213" header="0.31496062992125984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2020-04-22T08:08:37Z</dcterms:created>
  <dcterms:modified xsi:type="dcterms:W3CDTF">2020-04-22T08:08:52Z</dcterms:modified>
</cp:coreProperties>
</file>