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5" yWindow="15" windowWidth="2085" windowHeight="1215" tabRatio="707" activeTab="2"/>
  </bookViews>
  <sheets>
    <sheet name="1.sz.mell.mérleg" sheetId="73" r:id="rId1"/>
    <sheet name="2.sz.mell." sheetId="132" r:id="rId2"/>
    <sheet name="3.sz.támogatás " sheetId="133" r:id="rId3"/>
    <sheet name="4.sz.tartalékok" sheetId="108" r:id="rId4"/>
    <sheet name="5.sz.előir.felh" sheetId="24" r:id="rId5"/>
    <sheet name="6.sz.önk.műk.fea " sheetId="123" r:id="rId6"/>
  </sheets>
  <definedNames>
    <definedName name="_xlnm.Print_Titles" localSheetId="2">'3.sz.támogatás '!$1:$1</definedName>
    <definedName name="_xlnm.Print_Titles" localSheetId="5">'6.sz.önk.műk.fea '!$1:$4</definedName>
    <definedName name="_xlnm.Print_Area" localSheetId="0">'1.sz.mell.mérleg'!$A$1:$G$24</definedName>
    <definedName name="_xlnm.Print_Area" localSheetId="1">'2.sz.mell.'!$A$1:$L$90</definedName>
    <definedName name="_xlnm.Print_Area" localSheetId="5">'6.sz.önk.műk.fea '!$A$1:$M$91</definedName>
  </definedNames>
  <calcPr calcId="125725"/>
</workbook>
</file>

<file path=xl/calcChain.xml><?xml version="1.0" encoding="utf-8"?>
<calcChain xmlns="http://schemas.openxmlformats.org/spreadsheetml/2006/main">
  <c r="J21" i="123"/>
  <c r="K21" s="1"/>
  <c r="K20"/>
  <c r="J20"/>
  <c r="H18" i="133"/>
  <c r="H8"/>
  <c r="H19"/>
  <c r="H17"/>
  <c r="H16"/>
  <c r="H15"/>
  <c r="H14"/>
  <c r="H13"/>
  <c r="H12"/>
  <c r="H11"/>
  <c r="H5"/>
  <c r="H6"/>
  <c r="H7"/>
  <c r="H9"/>
  <c r="H4"/>
  <c r="D24"/>
  <c r="E24"/>
  <c r="F24"/>
  <c r="G24"/>
  <c r="H24"/>
  <c r="D3"/>
  <c r="E3"/>
  <c r="F3"/>
  <c r="G3"/>
  <c r="D10"/>
  <c r="E10"/>
  <c r="F10"/>
  <c r="G10"/>
  <c r="H10"/>
  <c r="E20"/>
  <c r="E25" s="1"/>
  <c r="F20"/>
  <c r="F25" s="1"/>
  <c r="G20"/>
  <c r="G25" s="1"/>
  <c r="C24"/>
  <c r="C10"/>
  <c r="C3"/>
  <c r="F87" i="132"/>
  <c r="G87"/>
  <c r="H87"/>
  <c r="F86"/>
  <c r="G86"/>
  <c r="H86"/>
  <c r="H50"/>
  <c r="F23"/>
  <c r="G23"/>
  <c r="H23"/>
  <c r="J59"/>
  <c r="F6"/>
  <c r="G6"/>
  <c r="H6"/>
  <c r="F5"/>
  <c r="F40" s="1"/>
  <c r="G5"/>
  <c r="G40" s="1"/>
  <c r="H5"/>
  <c r="H40" s="1"/>
  <c r="D6"/>
  <c r="D5" s="1"/>
  <c r="D40" s="1"/>
  <c r="E6"/>
  <c r="E5" s="1"/>
  <c r="F8" i="123"/>
  <c r="J14"/>
  <c r="K14"/>
  <c r="I57" i="132"/>
  <c r="J57"/>
  <c r="L60"/>
  <c r="E60"/>
  <c r="F60"/>
  <c r="G60"/>
  <c r="H60"/>
  <c r="D60"/>
  <c r="I64"/>
  <c r="J64" s="1"/>
  <c r="I58"/>
  <c r="J58"/>
  <c r="I55"/>
  <c r="J55"/>
  <c r="I56"/>
  <c r="J56" s="1"/>
  <c r="J87" i="123"/>
  <c r="J86"/>
  <c r="J85"/>
  <c r="K85" s="1"/>
  <c r="K81" s="1"/>
  <c r="K88" s="1"/>
  <c r="J84"/>
  <c r="J83"/>
  <c r="J82"/>
  <c r="J75"/>
  <c r="J74"/>
  <c r="J73"/>
  <c r="K73"/>
  <c r="J72"/>
  <c r="K72" s="1"/>
  <c r="J71"/>
  <c r="K71" s="1"/>
  <c r="J64"/>
  <c r="J63"/>
  <c r="J62"/>
  <c r="K62" s="1"/>
  <c r="J61"/>
  <c r="J60"/>
  <c r="K60" s="1"/>
  <c r="K59" s="1"/>
  <c r="K65" s="1"/>
  <c r="J52"/>
  <c r="J51"/>
  <c r="J50"/>
  <c r="J49"/>
  <c r="K49"/>
  <c r="J48"/>
  <c r="K48"/>
  <c r="J42"/>
  <c r="J41"/>
  <c r="J40"/>
  <c r="K40" s="1"/>
  <c r="K37" s="1"/>
  <c r="K43" s="1"/>
  <c r="J39"/>
  <c r="J38"/>
  <c r="J30"/>
  <c r="K30" s="1"/>
  <c r="J29"/>
  <c r="J28"/>
  <c r="K28" s="1"/>
  <c r="J27"/>
  <c r="J26"/>
  <c r="K26" s="1"/>
  <c r="J25"/>
  <c r="J24"/>
  <c r="K24" s="1"/>
  <c r="K22" s="1"/>
  <c r="E22"/>
  <c r="E19"/>
  <c r="E33" s="1"/>
  <c r="J10"/>
  <c r="K10" s="1"/>
  <c r="J11"/>
  <c r="K11"/>
  <c r="J12"/>
  <c r="K12" s="1"/>
  <c r="J13"/>
  <c r="J9"/>
  <c r="K9" s="1"/>
  <c r="K8" s="1"/>
  <c r="K15" s="1"/>
  <c r="G81"/>
  <c r="G88" s="1"/>
  <c r="H81"/>
  <c r="H88" s="1"/>
  <c r="I81"/>
  <c r="I88" s="1"/>
  <c r="G70"/>
  <c r="G76"/>
  <c r="H70"/>
  <c r="H76"/>
  <c r="I70"/>
  <c r="I76"/>
  <c r="G59"/>
  <c r="G65"/>
  <c r="H59"/>
  <c r="H65"/>
  <c r="I59"/>
  <c r="I65"/>
  <c r="G47"/>
  <c r="G53" s="1"/>
  <c r="H47"/>
  <c r="H53" s="1"/>
  <c r="I47"/>
  <c r="I53" s="1"/>
  <c r="G37"/>
  <c r="G43"/>
  <c r="H37"/>
  <c r="H43"/>
  <c r="I37"/>
  <c r="I43"/>
  <c r="G22"/>
  <c r="G19"/>
  <c r="G33" s="1"/>
  <c r="G91" s="1"/>
  <c r="H22"/>
  <c r="H19" s="1"/>
  <c r="I22"/>
  <c r="I19" s="1"/>
  <c r="I33" s="1"/>
  <c r="I91" s="1"/>
  <c r="G8"/>
  <c r="G15" s="1"/>
  <c r="H8"/>
  <c r="H15" s="1"/>
  <c r="I8"/>
  <c r="I15" s="1"/>
  <c r="F81"/>
  <c r="F88" s="1"/>
  <c r="J88" s="1"/>
  <c r="F70"/>
  <c r="F76" s="1"/>
  <c r="J76" s="1"/>
  <c r="F59"/>
  <c r="F65"/>
  <c r="J65" s="1"/>
  <c r="F47"/>
  <c r="F53"/>
  <c r="J53" s="1"/>
  <c r="F37"/>
  <c r="F43"/>
  <c r="F22"/>
  <c r="F19"/>
  <c r="F33" s="1"/>
  <c r="F15"/>
  <c r="J9" i="108"/>
  <c r="J8"/>
  <c r="J6"/>
  <c r="J5"/>
  <c r="F7"/>
  <c r="J7" s="1"/>
  <c r="G7"/>
  <c r="H7"/>
  <c r="I7"/>
  <c r="F4"/>
  <c r="F11" s="1"/>
  <c r="G4"/>
  <c r="H4"/>
  <c r="I4"/>
  <c r="I11"/>
  <c r="G11"/>
  <c r="H11"/>
  <c r="F72" i="132"/>
  <c r="F90" s="1"/>
  <c r="G72"/>
  <c r="G90" s="1"/>
  <c r="H72"/>
  <c r="H90" s="1"/>
  <c r="F67"/>
  <c r="F89" s="1"/>
  <c r="G67"/>
  <c r="G89" s="1"/>
  <c r="H67"/>
  <c r="H89" s="1"/>
  <c r="F66"/>
  <c r="F88" s="1"/>
  <c r="H66"/>
  <c r="H88" s="1"/>
  <c r="F50"/>
  <c r="F65" s="1"/>
  <c r="F78" s="1"/>
  <c r="I78" s="1"/>
  <c r="G50"/>
  <c r="G65" s="1"/>
  <c r="G78" s="1"/>
  <c r="H65"/>
  <c r="F41"/>
  <c r="F85" s="1"/>
  <c r="G41"/>
  <c r="G85" s="1"/>
  <c r="H41"/>
  <c r="H85" s="1"/>
  <c r="H84" s="1"/>
  <c r="I39"/>
  <c r="J39" s="1"/>
  <c r="I38"/>
  <c r="J38" s="1"/>
  <c r="I14"/>
  <c r="I77"/>
  <c r="J77" s="1"/>
  <c r="I76"/>
  <c r="J76" s="1"/>
  <c r="I75"/>
  <c r="J75" s="1"/>
  <c r="I74"/>
  <c r="J74" s="1"/>
  <c r="I73"/>
  <c r="J73" s="1"/>
  <c r="I71"/>
  <c r="J71" s="1"/>
  <c r="I70"/>
  <c r="J70" s="1"/>
  <c r="I69"/>
  <c r="J69" s="1"/>
  <c r="I68"/>
  <c r="J68" s="1"/>
  <c r="I63"/>
  <c r="J63" s="1"/>
  <c r="I62"/>
  <c r="J62" s="1"/>
  <c r="I61"/>
  <c r="J61" s="1"/>
  <c r="J60" s="1"/>
  <c r="I54"/>
  <c r="J54"/>
  <c r="I53"/>
  <c r="J53"/>
  <c r="I52"/>
  <c r="J52" s="1"/>
  <c r="I51"/>
  <c r="J51" s="1"/>
  <c r="J50" s="1"/>
  <c r="J65" s="1"/>
  <c r="I44"/>
  <c r="J44" s="1"/>
  <c r="I43"/>
  <c r="J43" s="1"/>
  <c r="J87" s="1"/>
  <c r="I42"/>
  <c r="J42" s="1"/>
  <c r="I37"/>
  <c r="J37" s="1"/>
  <c r="I36"/>
  <c r="J36" s="1"/>
  <c r="I35"/>
  <c r="J35" s="1"/>
  <c r="J34" s="1"/>
  <c r="I33"/>
  <c r="J33" s="1"/>
  <c r="I32"/>
  <c r="J32" s="1"/>
  <c r="I31"/>
  <c r="J31" s="1"/>
  <c r="I30"/>
  <c r="J30" s="1"/>
  <c r="I29"/>
  <c r="J29" s="1"/>
  <c r="I28"/>
  <c r="J28" s="1"/>
  <c r="I27"/>
  <c r="J27" s="1"/>
  <c r="I26"/>
  <c r="J26" s="1"/>
  <c r="I25"/>
  <c r="J25" s="1"/>
  <c r="I24"/>
  <c r="J24" s="1"/>
  <c r="J23" s="1"/>
  <c r="I22"/>
  <c r="J22" s="1"/>
  <c r="I21"/>
  <c r="J21" s="1"/>
  <c r="I20"/>
  <c r="J20" s="1"/>
  <c r="I19"/>
  <c r="J19" s="1"/>
  <c r="I18"/>
  <c r="J18" s="1"/>
  <c r="I17"/>
  <c r="J17" s="1"/>
  <c r="F15"/>
  <c r="G15"/>
  <c r="H15"/>
  <c r="I9"/>
  <c r="J9" s="1"/>
  <c r="I10"/>
  <c r="J10" s="1"/>
  <c r="I11"/>
  <c r="J11" s="1"/>
  <c r="I12"/>
  <c r="J12" s="1"/>
  <c r="I13"/>
  <c r="J13" s="1"/>
  <c r="I7"/>
  <c r="J7" s="1"/>
  <c r="I8"/>
  <c r="J8" s="1"/>
  <c r="E87"/>
  <c r="I87" s="1"/>
  <c r="E86"/>
  <c r="E72"/>
  <c r="I72"/>
  <c r="E67"/>
  <c r="I67"/>
  <c r="E50"/>
  <c r="E65"/>
  <c r="E41"/>
  <c r="I41"/>
  <c r="E34"/>
  <c r="I34"/>
  <c r="E23"/>
  <c r="I23"/>
  <c r="E16"/>
  <c r="I16"/>
  <c r="J16" s="1"/>
  <c r="J15" s="1"/>
  <c r="E15"/>
  <c r="I15"/>
  <c r="I6"/>
  <c r="G10" i="73"/>
  <c r="G14" s="1"/>
  <c r="G24" s="1"/>
  <c r="L50" i="132"/>
  <c r="L65"/>
  <c r="L78" s="1"/>
  <c r="K50"/>
  <c r="K65" s="1"/>
  <c r="D50"/>
  <c r="D65" s="1"/>
  <c r="D78" s="1"/>
  <c r="O24" i="24"/>
  <c r="G13" i="73"/>
  <c r="D13"/>
  <c r="M81" i="123"/>
  <c r="O21" i="24"/>
  <c r="O6"/>
  <c r="O7"/>
  <c r="O8"/>
  <c r="O9"/>
  <c r="O10"/>
  <c r="O11"/>
  <c r="O12"/>
  <c r="O13"/>
  <c r="O5"/>
  <c r="D34" i="132"/>
  <c r="L34"/>
  <c r="K16"/>
  <c r="K15" s="1"/>
  <c r="L16"/>
  <c r="L15" s="1"/>
  <c r="D16"/>
  <c r="D15"/>
  <c r="D26" i="24"/>
  <c r="E26"/>
  <c r="F26"/>
  <c r="G26"/>
  <c r="H26"/>
  <c r="I26"/>
  <c r="J26"/>
  <c r="K26"/>
  <c r="L26"/>
  <c r="M26"/>
  <c r="N26"/>
  <c r="C26"/>
  <c r="O17"/>
  <c r="O18"/>
  <c r="O19"/>
  <c r="O20"/>
  <c r="O16"/>
  <c r="O22"/>
  <c r="O23"/>
  <c r="O25"/>
  <c r="D14"/>
  <c r="E14"/>
  <c r="F14"/>
  <c r="G14"/>
  <c r="H14"/>
  <c r="I14"/>
  <c r="J14"/>
  <c r="K14"/>
  <c r="L14"/>
  <c r="M14"/>
  <c r="N14"/>
  <c r="C14"/>
  <c r="C27" s="1"/>
  <c r="D3" s="1"/>
  <c r="D27" s="1"/>
  <c r="E3" s="1"/>
  <c r="E27" s="1"/>
  <c r="F3" s="1"/>
  <c r="F27" s="1"/>
  <c r="G3" s="1"/>
  <c r="G27" s="1"/>
  <c r="H3" s="1"/>
  <c r="H27" s="1"/>
  <c r="I3" s="1"/>
  <c r="I27" s="1"/>
  <c r="J3" s="1"/>
  <c r="J27" s="1"/>
  <c r="K3" s="1"/>
  <c r="K27" s="1"/>
  <c r="L3" s="1"/>
  <c r="L27" s="1"/>
  <c r="M3" s="1"/>
  <c r="M27" s="1"/>
  <c r="N3" s="1"/>
  <c r="N27" s="1"/>
  <c r="K6" i="132"/>
  <c r="K5"/>
  <c r="K40" s="1"/>
  <c r="K23"/>
  <c r="K34"/>
  <c r="L6"/>
  <c r="L5"/>
  <c r="L40" s="1"/>
  <c r="E8" i="123"/>
  <c r="E15" s="1"/>
  <c r="M8"/>
  <c r="M15" s="1"/>
  <c r="M91" s="1"/>
  <c r="E37"/>
  <c r="E43"/>
  <c r="E47"/>
  <c r="E53"/>
  <c r="E59"/>
  <c r="E65"/>
  <c r="M59"/>
  <c r="M65"/>
  <c r="E70"/>
  <c r="E76"/>
  <c r="M70"/>
  <c r="M76"/>
  <c r="E81"/>
  <c r="E88"/>
  <c r="M88"/>
  <c r="E4" i="108"/>
  <c r="E9"/>
  <c r="E7"/>
  <c r="K14" i="132"/>
  <c r="D23"/>
  <c r="L23"/>
  <c r="D41"/>
  <c r="D85" s="1"/>
  <c r="K41"/>
  <c r="L41"/>
  <c r="L85" s="1"/>
  <c r="L84" s="1"/>
  <c r="K60"/>
  <c r="D67"/>
  <c r="D89" s="1"/>
  <c r="D72"/>
  <c r="D90" s="1"/>
  <c r="K67"/>
  <c r="K66" s="1"/>
  <c r="K88" s="1"/>
  <c r="L67"/>
  <c r="L89"/>
  <c r="L72"/>
  <c r="K72"/>
  <c r="K85"/>
  <c r="D86"/>
  <c r="K86"/>
  <c r="L86"/>
  <c r="D87"/>
  <c r="K87"/>
  <c r="L87"/>
  <c r="K89"/>
  <c r="K90"/>
  <c r="D10" i="73"/>
  <c r="D14"/>
  <c r="D21"/>
  <c r="D23"/>
  <c r="G21"/>
  <c r="G23"/>
  <c r="E11" i="108"/>
  <c r="L90" i="132"/>
  <c r="J22" i="123"/>
  <c r="O14" i="24"/>
  <c r="L91" i="123"/>
  <c r="J37"/>
  <c r="J59"/>
  <c r="J81"/>
  <c r="I86" i="132"/>
  <c r="G66"/>
  <c r="G88" s="1"/>
  <c r="J70" i="123"/>
  <c r="J47"/>
  <c r="J43"/>
  <c r="L66" i="132"/>
  <c r="L88" s="1"/>
  <c r="D66"/>
  <c r="D88" s="1"/>
  <c r="E85"/>
  <c r="E66"/>
  <c r="I66" s="1"/>
  <c r="E90"/>
  <c r="E89"/>
  <c r="I50"/>
  <c r="J4" i="108"/>
  <c r="J11" s="1"/>
  <c r="E88" i="132"/>
  <c r="I88" s="1"/>
  <c r="E84"/>
  <c r="K50" i="123"/>
  <c r="K47" s="1"/>
  <c r="K53" s="1"/>
  <c r="K61"/>
  <c r="J8"/>
  <c r="O26" i="24"/>
  <c r="O27"/>
  <c r="C25" i="133"/>
  <c r="C20"/>
  <c r="D20"/>
  <c r="D25" s="1"/>
  <c r="H78" i="132"/>
  <c r="E78"/>
  <c r="D24" i="73"/>
  <c r="H3" i="133"/>
  <c r="H20" s="1"/>
  <c r="H25" s="1"/>
  <c r="K13" i="123"/>
  <c r="L45" i="132" l="1"/>
  <c r="L81"/>
  <c r="K81"/>
  <c r="K45"/>
  <c r="J86"/>
  <c r="J41"/>
  <c r="J85" s="1"/>
  <c r="I85"/>
  <c r="F84"/>
  <c r="F91" i="123"/>
  <c r="H33"/>
  <c r="H91" s="1"/>
  <c r="J19"/>
  <c r="I5" i="132"/>
  <c r="E40"/>
  <c r="H45"/>
  <c r="H81"/>
  <c r="F81"/>
  <c r="F45"/>
  <c r="D84"/>
  <c r="K84"/>
  <c r="K78"/>
  <c r="J6"/>
  <c r="J5" s="1"/>
  <c r="J40" s="1"/>
  <c r="J67"/>
  <c r="J72"/>
  <c r="J90" s="1"/>
  <c r="I89"/>
  <c r="J15" i="123"/>
  <c r="K19"/>
  <c r="K33" s="1"/>
  <c r="D45" i="132"/>
  <c r="D81"/>
  <c r="G81"/>
  <c r="G45"/>
  <c r="G84"/>
  <c r="I90"/>
  <c r="E91" i="123"/>
  <c r="K70"/>
  <c r="K76" s="1"/>
  <c r="I60" i="132"/>
  <c r="I65" s="1"/>
  <c r="J89" l="1"/>
  <c r="J66"/>
  <c r="K91" i="123"/>
  <c r="J91"/>
  <c r="J45" i="132"/>
  <c r="J81"/>
  <c r="E45"/>
  <c r="I45" s="1"/>
  <c r="E81"/>
  <c r="I81" s="1"/>
  <c r="I40"/>
  <c r="J33" i="123"/>
  <c r="I84" i="132"/>
  <c r="J88" l="1"/>
  <c r="J84" s="1"/>
  <c r="J78"/>
</calcChain>
</file>

<file path=xl/comments1.xml><?xml version="1.0" encoding="utf-8"?>
<comments xmlns="http://schemas.openxmlformats.org/spreadsheetml/2006/main">
  <authors>
    <author>Schönherrné Pokó Ildikó</author>
  </authors>
  <commentList>
    <comment ref="E11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  <comment ref="F11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</commentList>
</comments>
</file>

<file path=xl/sharedStrings.xml><?xml version="1.0" encoding="utf-8"?>
<sst xmlns="http://schemas.openxmlformats.org/spreadsheetml/2006/main" count="562" uniqueCount="322">
  <si>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</si>
  <si>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</si>
  <si>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</si>
  <si>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</si>
  <si>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</si>
  <si>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</si>
  <si>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</si>
  <si>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</si>
  <si>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</si>
  <si>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</si>
  <si>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</si>
  <si>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</si>
  <si>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</si>
  <si>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</si>
  <si>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</si>
  <si>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</si>
  <si>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</si>
  <si>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</si>
  <si>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</si>
  <si>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</si>
  <si>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</si>
  <si>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</si>
  <si>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</si>
  <si>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</si>
  <si>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</si>
  <si>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</si>
  <si>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</si>
  <si>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</si>
  <si>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</si>
  <si>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</si>
  <si>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</si>
  <si>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</si>
  <si>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</si>
  <si>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</si>
  <si>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</si>
  <si>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</si>
  <si>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</si>
  <si>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</si>
  <si>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</si>
  <si>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</si>
  <si>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</si>
  <si>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</si>
  <si>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</si>
  <si>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</si>
  <si>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</si>
  <si>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</si>
  <si>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</si>
  <si>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</si>
  <si>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</si>
  <si>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</si>
  <si>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</si>
  <si>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</si>
  <si>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</si>
  <si>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</si>
  <si>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</si>
  <si>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</si>
  <si>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</si>
  <si>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</si>
  <si>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</si>
  <si>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</si>
  <si>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</si>
  <si>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</si>
  <si>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</si>
  <si>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</si>
  <si>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</si>
  <si>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</si>
  <si>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</si>
  <si>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</si>
  <si>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</si>
  <si>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</si>
  <si>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</si>
  <si>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</si>
  <si>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</si>
  <si>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</si>
  <si>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</si>
  <si>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</si>
  <si>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</si>
  <si>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</si>
  <si>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</si>
  <si>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</si>
  <si>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</si>
  <si>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</si>
  <si>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</si>
  <si>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</si>
  <si>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</si>
  <si>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</si>
  <si>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>Beruházások</t>
  </si>
  <si>
    <t>Jogcím</t>
  </si>
  <si>
    <t xml:space="preserve">       - pályázati tartalék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</si>
  <si>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</si>
  <si>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</si>
  <si>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</si>
  <si>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</si>
  <si>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</si>
  <si>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</si>
  <si>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</si>
  <si>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</si>
  <si>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</si>
  <si>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</si>
  <si>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</si>
  <si>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</si>
  <si>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</si>
  <si>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</si>
  <si>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</si>
  <si>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</si>
  <si>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Cím száma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</si>
  <si>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</si>
  <si>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</si>
  <si>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</si>
  <si>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</si>
  <si>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</si>
  <si>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</si>
  <si>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</si>
  <si>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</si>
  <si>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</si>
  <si>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</si>
  <si>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</si>
  <si>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</si>
  <si>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</si>
  <si>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</si>
  <si>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</si>
  <si>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</si>
  <si>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</si>
  <si>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</si>
  <si>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</si>
  <si>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</si>
  <si>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</si>
  <si>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</si>
  <si>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</si>
  <si>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</si>
  <si>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</si>
  <si>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</si>
  <si>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</si>
  <si>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</si>
  <si>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</si>
  <si>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</si>
  <si>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</si>
  <si>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</si>
  <si>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</si>
  <si>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</si>
  <si>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</si>
  <si>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</si>
  <si>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</si>
  <si>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</si>
  <si>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</si>
  <si>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Éves engedélyezett létszám eredeti előirányzat (fő)</t>
  </si>
  <si>
    <t>MINDÖSSZESEN</t>
  </si>
  <si>
    <t>Kiemelt előirány-zat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</si>
  <si>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</si>
  <si>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</si>
  <si>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</si>
  <si>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</si>
  <si>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</si>
  <si>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</si>
  <si>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</si>
  <si>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</si>
  <si>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</si>
  <si>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</si>
  <si>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</si>
  <si>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</si>
  <si>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</si>
  <si>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</si>
  <si>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</si>
  <si>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</si>
  <si>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</si>
  <si>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</si>
  <si>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</si>
  <si>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</si>
  <si>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</si>
  <si>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</si>
  <si>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</si>
  <si>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</si>
  <si>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</si>
  <si>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</si>
  <si>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</si>
  <si>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</si>
  <si>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</si>
  <si>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</si>
  <si>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</si>
  <si>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</si>
  <si>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</si>
  <si>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</si>
  <si>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</si>
  <si>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</si>
  <si>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</si>
  <si>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</si>
  <si>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</si>
  <si>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</si>
  <si>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</si>
  <si>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</si>
  <si>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</si>
  <si>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</si>
  <si>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</si>
  <si>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</si>
  <si>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</si>
  <si>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</si>
  <si>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</si>
  <si>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</si>
  <si>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</si>
  <si>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</si>
  <si>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</si>
  <si>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</si>
  <si>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</si>
  <si>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</si>
  <si>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</si>
  <si>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</si>
  <si>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</si>
  <si>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</si>
  <si>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</si>
  <si>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</si>
  <si>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</si>
  <si>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</si>
  <si>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</si>
  <si>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</si>
  <si>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</si>
  <si>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</si>
  <si>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</si>
  <si>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</si>
  <si>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</si>
  <si>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</si>
  <si>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</si>
  <si>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</si>
  <si>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</si>
  <si>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</si>
  <si>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</si>
  <si>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</si>
  <si>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</si>
  <si>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</si>
  <si>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</si>
  <si>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</si>
  <si>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</si>
  <si>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</si>
  <si>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</si>
  <si>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</si>
  <si>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</si>
  <si>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</si>
  <si>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</si>
  <si>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</si>
  <si>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</si>
  <si>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</si>
  <si>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</si>
  <si>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</si>
  <si>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</si>
  <si>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</si>
  <si>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</si>
  <si>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</si>
  <si>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</si>
  <si>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</si>
  <si>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</si>
  <si>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</si>
  <si>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</si>
  <si>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VII. Felhalmozási célú átvett pénzeszk. (áh-on kív.)</t>
  </si>
  <si>
    <t xml:space="preserve">Hiány belső finansz.: működési célú kv-i maradvány 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</si>
  <si>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</si>
  <si>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</si>
  <si>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</si>
  <si>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</si>
  <si>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</si>
  <si>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</si>
  <si>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</si>
  <si>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</si>
  <si>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</si>
  <si>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B16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</si>
  <si>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</si>
  <si>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</si>
  <si>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</si>
  <si>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41.</t>
  </si>
  <si>
    <t>Helyi önkormányzat  kiegészítő támogatása</t>
  </si>
  <si>
    <t>Egyéb   működési célú támogatások áh-on belül</t>
  </si>
  <si>
    <t>F. FALUGONDNOKI  TEVÉKENYSÉG</t>
  </si>
  <si>
    <t>Államháztartáson belüli megelőlegezés visszafiz.</t>
  </si>
  <si>
    <t xml:space="preserve">Államháztartáson belüli megelőlegezés </t>
  </si>
  <si>
    <t>Államháztartáson belüli megelőlegezés</t>
  </si>
  <si>
    <t>2016. évi előirányzat</t>
  </si>
  <si>
    <t>2016.évi eredeti előirányzat</t>
  </si>
  <si>
    <t>Hitel</t>
  </si>
  <si>
    <t xml:space="preserve">       Államháztartáson belüli megelőlegezés</t>
  </si>
  <si>
    <t xml:space="preserve">       Költségvetési szervek finanszírozása</t>
  </si>
  <si>
    <t xml:space="preserve">             Ebből: -      Tartalék</t>
  </si>
  <si>
    <t>Felhalmozási tartalék</t>
  </si>
  <si>
    <t>2016. évi eredeti előirányzat</t>
  </si>
  <si>
    <t>2016. évi módosított előirányzat</t>
  </si>
  <si>
    <t>Központi előirányzat módosítás</t>
  </si>
  <si>
    <t>Saját hatáskörű előirányzat módosítás</t>
  </si>
  <si>
    <t>Képv.-test-i határozat előirányzat módosítás</t>
  </si>
  <si>
    <t>Módosított előirányzat összesen</t>
  </si>
  <si>
    <t xml:space="preserve"> 2016. évi eredeti előirányzat</t>
  </si>
  <si>
    <t xml:space="preserve"> 2016. évi módosított előirányzat</t>
  </si>
  <si>
    <t xml:space="preserve">  Ebből: Előző évek elszámolásából származó kifizetések</t>
  </si>
  <si>
    <t>K502</t>
  </si>
  <si>
    <t xml:space="preserve">             Támogatások</t>
  </si>
  <si>
    <t>K506</t>
  </si>
  <si>
    <t xml:space="preserve">             Általános tartalék</t>
  </si>
  <si>
    <t>K512</t>
  </si>
  <si>
    <t xml:space="preserve">             Céltartalék</t>
  </si>
  <si>
    <t>Felhalmozási célú általános tartalék</t>
  </si>
  <si>
    <t>Költségvetési hiány, többlet ( költségvetési bevételek 36. sor - költségvetési kiadások 12. sor) (+/-)</t>
  </si>
  <si>
    <t xml:space="preserve">   Ebből: Általános működési tartalék</t>
  </si>
  <si>
    <t>Egyéb áruhaszn., szolgált. adó (idegenforg., talajterh.)</t>
  </si>
  <si>
    <t>B403</t>
  </si>
  <si>
    <t>Működési célú támogatások államháztartáson belülre</t>
  </si>
  <si>
    <t>Tapolca Környéki Önkormányzati Társulás részére ( épületüzemletetés)</t>
  </si>
  <si>
    <t>Közös Önkormányzati hivatal  működtetése</t>
  </si>
  <si>
    <t>Hozzájárulás bölcsödés, óvodás gyermekek ellátásához</t>
  </si>
  <si>
    <t>Tapolca,Zrinyi út 7. épület fenntartásához hozzájárulás</t>
  </si>
  <si>
    <t>Tapolca Kórház - Központi ügyelet működtetése</t>
  </si>
  <si>
    <t>Működési célú támogatások államháztartáson kívülre</t>
  </si>
  <si>
    <t>Tapolcai Köztestületi Tüzoltóság támogatása</t>
  </si>
  <si>
    <t>Szent-György Hegyi Napok rend.támogatása</t>
  </si>
  <si>
    <t>Balaton-Felvidési  Vizitársulat  éves  díj</t>
  </si>
  <si>
    <t>Területi Önkormányzatok Országos  Szövetsége éves tagdíj</t>
  </si>
  <si>
    <t>Zalai Dombhátaktól a Vulkánok Völgyéig Egyesület tagdíj</t>
  </si>
  <si>
    <t>Lesencéktől a Balatonig Kistérségi Társulat tagdíj</t>
  </si>
  <si>
    <t>Lesencéktől a Balatonig Kistérségi Társulat szüreti fesztivál</t>
  </si>
  <si>
    <t>Működési célú támogatások összesen</t>
  </si>
  <si>
    <t>Felhalmozási célú támogatások államháztartáson belülre</t>
  </si>
  <si>
    <t>Felhalmozási célú támogatások államháztartáson kívülre</t>
  </si>
  <si>
    <t>Felhalmozási célú támogatások összesen</t>
  </si>
  <si>
    <t>Támogatások mindösszesen</t>
  </si>
  <si>
    <t>Balatonederics Község Önkorm.- közös szüreti rendezvény tám.</t>
  </si>
  <si>
    <t>Raposkai Ifjúság,i Sport és Szabadidő Egyesület - falunapi rendezv.</t>
  </si>
  <si>
    <t>Raposkai Ifjúság,i Sport és Szabadidő Egyesület - működési tám.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</si>
</sst>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#,###"/>
  </numFmts>
  <fonts count="37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2"/>
      <name val="Times New Roman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2" fillId="0" borderId="0"/>
    <xf numFmtId="0" fontId="1" fillId="0" borderId="0"/>
    <xf numFmtId="0" fontId="8" fillId="0" borderId="0"/>
    <xf numFmtId="0" fontId="22" fillId="0" borderId="0"/>
    <xf numFmtId="0" fontId="22" fillId="0" borderId="0"/>
    <xf numFmtId="0" fontId="8" fillId="0" borderId="0"/>
    <xf numFmtId="9" fontId="1" fillId="0" borderId="0" applyFont="0" applyFill="0" applyBorder="0" applyAlignment="0" applyProtection="0"/>
  </cellStyleXfs>
  <cellXfs count="485">
    <xf numFmtId="0" fontId="0" fillId="0" borderId="0" xfId="0"/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64" fontId="5" fillId="0" borderId="0" xfId="8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1" applyFill="1" applyProtection="1"/>
    <xf numFmtId="0" fontId="8" fillId="0" borderId="0" xfId="11" applyFill="1" applyAlignment="1" applyProtection="1">
      <alignment vertical="center"/>
    </xf>
    <xf numFmtId="0" fontId="14" fillId="0" borderId="1" xfId="11" applyFont="1" applyFill="1" applyBorder="1" applyAlignment="1" applyProtection="1">
      <alignment horizontal="left" vertical="center" indent="1"/>
    </xf>
    <xf numFmtId="164" fontId="14" fillId="0" borderId="2" xfId="11" applyNumberFormat="1" applyFont="1" applyFill="1" applyBorder="1" applyAlignment="1" applyProtection="1">
      <alignment vertical="center"/>
      <protection locked="0"/>
    </xf>
    <xf numFmtId="0" fontId="14" fillId="0" borderId="3" xfId="11" applyFont="1" applyFill="1" applyBorder="1" applyAlignment="1" applyProtection="1">
      <alignment horizontal="left" vertical="center" indent="1"/>
    </xf>
    <xf numFmtId="164" fontId="14" fillId="0" borderId="4" xfId="11" applyNumberFormat="1" applyFont="1" applyFill="1" applyBorder="1" applyAlignment="1" applyProtection="1">
      <alignment vertical="center"/>
      <protection locked="0"/>
    </xf>
    <xf numFmtId="0" fontId="8" fillId="0" borderId="0" xfId="11" applyFill="1" applyAlignment="1" applyProtection="1">
      <alignment vertical="center"/>
      <protection locked="0"/>
    </xf>
    <xf numFmtId="164" fontId="14" fillId="0" borderId="5" xfId="11" applyNumberFormat="1" applyFont="1" applyFill="1" applyBorder="1" applyAlignment="1" applyProtection="1">
      <alignment vertical="center"/>
      <protection locked="0"/>
    </xf>
    <xf numFmtId="164" fontId="14" fillId="0" borderId="6" xfId="11" applyNumberFormat="1" applyFont="1" applyFill="1" applyBorder="1" applyAlignment="1" applyProtection="1">
      <alignment vertical="center"/>
    </xf>
    <xf numFmtId="0" fontId="14" fillId="0" borderId="7" xfId="11" applyFont="1" applyFill="1" applyBorder="1" applyAlignment="1" applyProtection="1">
      <alignment horizontal="left" vertical="center" indent="1"/>
    </xf>
    <xf numFmtId="0" fontId="8" fillId="0" borderId="0" xfId="11" applyFill="1" applyProtection="1">
      <protection locked="0"/>
    </xf>
    <xf numFmtId="0" fontId="11" fillId="0" borderId="0" xfId="11" applyFont="1" applyFill="1" applyProtection="1"/>
    <xf numFmtId="0" fontId="21" fillId="0" borderId="0" xfId="11" applyFont="1" applyFill="1" applyProtection="1">
      <protection locked="0"/>
    </xf>
    <xf numFmtId="0" fontId="15" fillId="0" borderId="0" xfId="11" applyFont="1" applyFill="1" applyProtection="1">
      <protection locked="0"/>
    </xf>
    <xf numFmtId="0" fontId="13" fillId="0" borderId="8" xfId="0" applyFont="1" applyFill="1" applyBorder="1" applyAlignment="1" applyProtection="1">
      <alignment horizontal="center" vertical="center" wrapText="1"/>
    </xf>
    <xf numFmtId="0" fontId="13" fillId="0" borderId="9" xfId="0" applyFont="1" applyFill="1" applyBorder="1" applyAlignment="1" applyProtection="1">
      <alignment horizontal="center"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vertical="center" wrapText="1"/>
    </xf>
    <xf numFmtId="0" fontId="14" fillId="0" borderId="4" xfId="11" applyFont="1" applyFill="1" applyBorder="1" applyAlignment="1" applyProtection="1">
      <alignment horizontal="left" vertical="center" indent="1"/>
    </xf>
    <xf numFmtId="0" fontId="14" fillId="0" borderId="4" xfId="11" applyFont="1" applyFill="1" applyBorder="1" applyAlignment="1" applyProtection="1">
      <alignment horizontal="left" vertical="center" wrapText="1" indent="1"/>
    </xf>
    <xf numFmtId="0" fontId="14" fillId="0" borderId="5" xfId="11" applyFont="1" applyFill="1" applyBorder="1" applyAlignment="1" applyProtection="1">
      <alignment horizontal="left" vertical="center" indent="1"/>
    </xf>
    <xf numFmtId="0" fontId="11" fillId="0" borderId="0" xfId="10" applyFont="1"/>
    <xf numFmtId="3" fontId="11" fillId="0" borderId="0" xfId="10" applyNumberFormat="1" applyFont="1"/>
    <xf numFmtId="0" fontId="22" fillId="0" borderId="0" xfId="10"/>
    <xf numFmtId="0" fontId="4" fillId="0" borderId="0" xfId="10" applyFont="1"/>
    <xf numFmtId="3" fontId="22" fillId="0" borderId="0" xfId="10" applyNumberFormat="1"/>
    <xf numFmtId="3" fontId="3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8" fillId="2" borderId="11" xfId="11" applyFont="1" applyFill="1" applyBorder="1" applyAlignment="1" applyProtection="1">
      <alignment horizontal="center" vertical="center" wrapText="1"/>
    </xf>
    <xf numFmtId="0" fontId="18" fillId="2" borderId="12" xfId="11" applyFont="1" applyFill="1" applyBorder="1" applyAlignment="1" applyProtection="1">
      <alignment horizontal="center" vertical="center"/>
    </xf>
    <xf numFmtId="0" fontId="18" fillId="2" borderId="13" xfId="11" applyFont="1" applyFill="1" applyBorder="1" applyAlignment="1" applyProtection="1">
      <alignment horizontal="center" vertical="center"/>
    </xf>
    <xf numFmtId="0" fontId="14" fillId="2" borderId="8" xfId="11" applyFont="1" applyFill="1" applyBorder="1" applyAlignment="1" applyProtection="1">
      <alignment horizontal="left" vertical="center" indent="1"/>
    </xf>
    <xf numFmtId="0" fontId="6" fillId="2" borderId="9" xfId="11" applyFont="1" applyFill="1" applyBorder="1" applyAlignment="1" applyProtection="1">
      <alignment horizontal="left" vertical="center" indent="1"/>
    </xf>
    <xf numFmtId="164" fontId="13" fillId="2" borderId="9" xfId="11" applyNumberFormat="1" applyFont="1" applyFill="1" applyBorder="1" applyAlignment="1" applyProtection="1">
      <alignment vertical="center"/>
    </xf>
    <xf numFmtId="0" fontId="6" fillId="2" borderId="9" xfId="11" applyFont="1" applyFill="1" applyBorder="1" applyAlignment="1" applyProtection="1">
      <alignment horizontal="left" indent="1"/>
    </xf>
    <xf numFmtId="164" fontId="13" fillId="2" borderId="9" xfId="11" applyNumberFormat="1" applyFont="1" applyFill="1" applyBorder="1" applyProtection="1"/>
    <xf numFmtId="0" fontId="3" fillId="2" borderId="14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left" vertical="center"/>
    </xf>
    <xf numFmtId="0" fontId="5" fillId="2" borderId="9" xfId="8" applyFont="1" applyFill="1" applyBorder="1" applyAlignment="1" applyProtection="1">
      <alignment horizontal="center" vertical="center" wrapText="1"/>
    </xf>
    <xf numFmtId="0" fontId="13" fillId="0" borderId="10" xfId="0" applyFont="1" applyFill="1" applyBorder="1" applyAlignment="1" applyProtection="1">
      <alignment horizontal="center" vertical="center" wrapText="1"/>
    </xf>
    <xf numFmtId="0" fontId="18" fillId="2" borderId="15" xfId="11" applyFont="1" applyFill="1" applyBorder="1" applyAlignment="1" applyProtection="1">
      <alignment horizontal="center" vertical="center"/>
    </xf>
    <xf numFmtId="0" fontId="18" fillId="2" borderId="16" xfId="11" applyFont="1" applyFill="1" applyBorder="1" applyAlignment="1" applyProtection="1">
      <alignment horizontal="center" vertical="center"/>
    </xf>
    <xf numFmtId="0" fontId="18" fillId="2" borderId="17" xfId="11" applyFont="1" applyFill="1" applyBorder="1" applyAlignment="1" applyProtection="1">
      <alignment horizontal="center" vertical="center"/>
    </xf>
    <xf numFmtId="3" fontId="16" fillId="2" borderId="17" xfId="11" applyNumberFormat="1" applyFont="1" applyFill="1" applyBorder="1" applyAlignment="1" applyProtection="1">
      <alignment horizontal="center" vertical="center"/>
    </xf>
    <xf numFmtId="3" fontId="6" fillId="2" borderId="10" xfId="0" applyNumberFormat="1" applyFont="1" applyFill="1" applyBorder="1" applyAlignment="1" applyProtection="1">
      <alignment horizontal="center" vertical="center"/>
    </xf>
    <xf numFmtId="3" fontId="13" fillId="0" borderId="9" xfId="0" applyNumberFormat="1" applyFont="1" applyFill="1" applyBorder="1" applyAlignment="1" applyProtection="1">
      <alignment horizontal="center" vertical="center" wrapText="1"/>
    </xf>
    <xf numFmtId="3" fontId="14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4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9" fontId="14" fillId="0" borderId="0" xfId="0" applyNumberFormat="1" applyFont="1" applyFill="1" applyBorder="1" applyAlignment="1" applyProtection="1">
      <alignment horizontal="left" vertical="center" wrapText="1"/>
    </xf>
    <xf numFmtId="49" fontId="16" fillId="0" borderId="0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8" applyNumberFormat="1" applyFont="1" applyFill="1" applyBorder="1" applyAlignment="1" applyProtection="1">
      <alignment horizontal="center" vertical="center"/>
    </xf>
    <xf numFmtId="0" fontId="24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9" xfId="0" quotePrefix="1" applyFont="1" applyFill="1" applyBorder="1" applyAlignment="1" applyProtection="1">
      <alignment horizontal="right" vertical="center"/>
    </xf>
    <xf numFmtId="0" fontId="0" fillId="0" borderId="14" xfId="0" applyFill="1" applyBorder="1" applyAlignment="1">
      <alignment vertical="center" wrapText="1"/>
    </xf>
    <xf numFmtId="0" fontId="15" fillId="2" borderId="14" xfId="0" applyFont="1" applyFill="1" applyBorder="1" applyAlignment="1" applyProtection="1">
      <alignment horizontal="center" vertical="center" wrapText="1"/>
    </xf>
    <xf numFmtId="3" fontId="15" fillId="2" borderId="9" xfId="0" applyNumberFormat="1" applyFont="1" applyFill="1" applyBorder="1" applyAlignment="1" applyProtection="1">
      <alignment vertical="center" wrapText="1"/>
    </xf>
    <xf numFmtId="0" fontId="6" fillId="2" borderId="20" xfId="0" quotePrefix="1" applyFont="1" applyFill="1" applyBorder="1" applyAlignment="1" applyProtection="1">
      <alignment horizontal="right" vertical="center"/>
    </xf>
    <xf numFmtId="49" fontId="8" fillId="2" borderId="14" xfId="8" applyNumberFormat="1" applyFont="1" applyFill="1" applyBorder="1" applyAlignment="1" applyProtection="1">
      <alignment horizontal="left" vertical="center" wrapText="1" indent="1"/>
    </xf>
    <xf numFmtId="0" fontId="15" fillId="2" borderId="20" xfId="0" applyFont="1" applyFill="1" applyBorder="1" applyAlignment="1" applyProtection="1">
      <alignment horizontal="center" vertical="center" wrapText="1"/>
    </xf>
    <xf numFmtId="0" fontId="15" fillId="2" borderId="10" xfId="0" applyFont="1" applyFill="1" applyBorder="1" applyAlignment="1" applyProtection="1">
      <alignment horizontal="left" vertical="center" wrapText="1" indent="1"/>
    </xf>
    <xf numFmtId="0" fontId="5" fillId="2" borderId="21" xfId="8" applyFont="1" applyFill="1" applyBorder="1" applyAlignment="1" applyProtection="1">
      <alignment horizontal="center" vertical="center" wrapText="1"/>
    </xf>
    <xf numFmtId="0" fontId="4" fillId="2" borderId="21" xfId="8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8" applyFont="1" applyFill="1"/>
    <xf numFmtId="0" fontId="5" fillId="2" borderId="22" xfId="8" applyFont="1" applyFill="1" applyBorder="1" applyAlignment="1" applyProtection="1">
      <alignment horizontal="center" vertical="center" wrapText="1"/>
    </xf>
    <xf numFmtId="0" fontId="5" fillId="3" borderId="9" xfId="8" applyFont="1" applyFill="1" applyBorder="1" applyAlignment="1" applyProtection="1">
      <alignment horizontal="center" vertical="center" wrapText="1"/>
    </xf>
    <xf numFmtId="0" fontId="5" fillId="3" borderId="21" xfId="8" applyFont="1" applyFill="1" applyBorder="1" applyAlignment="1" applyProtection="1">
      <alignment horizontal="center" vertical="center" wrapText="1"/>
    </xf>
    <xf numFmtId="0" fontId="5" fillId="3" borderId="22" xfId="8" applyFont="1" applyFill="1" applyBorder="1" applyAlignment="1" applyProtection="1">
      <alignment horizontal="center" vertical="center" wrapText="1"/>
    </xf>
    <xf numFmtId="0" fontId="5" fillId="2" borderId="15" xfId="8" applyFont="1" applyFill="1" applyBorder="1" applyAlignment="1" applyProtection="1">
      <alignment horizontal="left" vertical="center" wrapText="1" indent="1"/>
    </xf>
    <xf numFmtId="164" fontId="5" fillId="2" borderId="15" xfId="8" applyNumberFormat="1" applyFont="1" applyFill="1" applyBorder="1" applyAlignment="1" applyProtection="1">
      <alignment horizontal="right" vertical="center" wrapText="1"/>
    </xf>
    <xf numFmtId="0" fontId="2" fillId="0" borderId="5" xfId="8" applyFont="1" applyFill="1" applyBorder="1" applyAlignment="1" applyProtection="1">
      <alignment horizontal="left" vertical="center" wrapText="1" indent="1"/>
    </xf>
    <xf numFmtId="164" fontId="2" fillId="0" borderId="5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3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8" applyFont="1" applyFill="1" applyBorder="1" applyAlignment="1" applyProtection="1">
      <alignment horizontal="left" vertical="center" wrapText="1" indent="1"/>
    </xf>
    <xf numFmtId="164" fontId="2" fillId="0" borderId="4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4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5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" xfId="8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8" applyFont="1" applyFill="1" applyBorder="1" applyAlignment="1" applyProtection="1">
      <alignment horizontal="left" vertical="center" wrapText="1" indent="1"/>
    </xf>
    <xf numFmtId="0" fontId="5" fillId="2" borderId="21" xfId="8" applyFont="1" applyFill="1" applyBorder="1" applyAlignment="1" applyProtection="1">
      <alignment horizontal="left" vertical="center" wrapText="1" indent="1"/>
    </xf>
    <xf numFmtId="164" fontId="5" fillId="2" borderId="9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27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22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8" applyFont="1" applyFill="1" applyBorder="1" applyAlignment="1" applyProtection="1">
      <alignment horizontal="left" vertical="center" wrapText="1" indent="1"/>
    </xf>
    <xf numFmtId="164" fontId="2" fillId="0" borderId="2" xfId="0" applyNumberFormat="1" applyFont="1" applyFill="1" applyBorder="1" applyAlignment="1" applyProtection="1">
      <alignment vertical="center" wrapText="1"/>
    </xf>
    <xf numFmtId="164" fontId="2" fillId="0" borderId="4" xfId="0" applyNumberFormat="1" applyFont="1" applyFill="1" applyBorder="1" applyAlignment="1" applyProtection="1">
      <alignment vertical="center" wrapText="1"/>
    </xf>
    <xf numFmtId="164" fontId="5" fillId="2" borderId="21" xfId="8" applyNumberFormat="1" applyFont="1" applyFill="1" applyBorder="1" applyAlignment="1" applyProtection="1">
      <alignment horizontal="right" vertical="center" wrapText="1"/>
    </xf>
    <xf numFmtId="0" fontId="2" fillId="0" borderId="28" xfId="8" applyFont="1" applyFill="1" applyBorder="1" applyAlignment="1" applyProtection="1">
      <alignment horizontal="left" vertical="center" wrapText="1" indent="1"/>
    </xf>
    <xf numFmtId="164" fontId="2" fillId="0" borderId="15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28" xfId="8" applyNumberFormat="1" applyFont="1" applyFill="1" applyBorder="1" applyAlignment="1" applyProtection="1">
      <alignment horizontal="right" vertical="center" wrapText="1"/>
      <protection locked="0"/>
    </xf>
    <xf numFmtId="164" fontId="5" fillId="0" borderId="17" xfId="0" applyNumberFormat="1" applyFont="1" applyFill="1" applyBorder="1" applyAlignment="1" applyProtection="1">
      <alignment vertical="center" wrapText="1"/>
    </xf>
    <xf numFmtId="164" fontId="2" fillId="0" borderId="24" xfId="0" applyNumberFormat="1" applyFont="1" applyFill="1" applyBorder="1" applyAlignment="1" applyProtection="1">
      <alignment vertical="center" wrapText="1"/>
    </xf>
    <xf numFmtId="164" fontId="2" fillId="0" borderId="29" xfId="0" applyNumberFormat="1" applyFont="1" applyFill="1" applyBorder="1" applyAlignment="1" applyProtection="1">
      <alignment vertical="center" wrapText="1"/>
    </xf>
    <xf numFmtId="164" fontId="5" fillId="0" borderId="24" xfId="0" applyNumberFormat="1" applyFont="1" applyFill="1" applyBorder="1" applyAlignment="1" applyProtection="1">
      <alignment vertical="center" wrapText="1"/>
    </xf>
    <xf numFmtId="0" fontId="2" fillId="0" borderId="30" xfId="8" applyFont="1" applyFill="1" applyBorder="1" applyAlignment="1" applyProtection="1">
      <alignment horizontal="left" vertical="center" wrapText="1" indent="1"/>
    </xf>
    <xf numFmtId="0" fontId="2" fillId="0" borderId="31" xfId="8" applyFont="1" applyFill="1" applyBorder="1" applyAlignment="1" applyProtection="1">
      <alignment horizontal="left" vertical="center" wrapText="1" indent="1"/>
    </xf>
    <xf numFmtId="164" fontId="2" fillId="0" borderId="32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0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3" xfId="0" applyNumberFormat="1" applyFont="1" applyFill="1" applyBorder="1" applyAlignment="1" applyProtection="1">
      <alignment vertical="center" wrapText="1"/>
    </xf>
    <xf numFmtId="164" fontId="5" fillId="2" borderId="21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4" xfId="8" applyNumberFormat="1" applyFont="1" applyFill="1" applyBorder="1" applyAlignment="1" applyProtection="1">
      <alignment horizontal="right" vertical="center" wrapText="1"/>
      <protection locked="0"/>
    </xf>
    <xf numFmtId="164" fontId="2" fillId="0" borderId="35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8" applyFont="1" applyFill="1" applyAlignment="1" applyProtection="1">
      <alignment horizontal="left" indent="1"/>
    </xf>
    <xf numFmtId="0" fontId="2" fillId="0" borderId="32" xfId="8" applyFont="1" applyFill="1" applyBorder="1" applyAlignment="1" applyProtection="1">
      <alignment horizontal="left" indent="1"/>
    </xf>
    <xf numFmtId="164" fontId="2" fillId="0" borderId="36" xfId="8" applyNumberFormat="1" applyFont="1" applyFill="1" applyBorder="1" applyAlignment="1" applyProtection="1">
      <alignment horizontal="right" vertical="center" wrapText="1"/>
      <protection locked="0"/>
    </xf>
    <xf numFmtId="164" fontId="5" fillId="2" borderId="9" xfId="8" applyNumberFormat="1" applyFont="1" applyFill="1" applyBorder="1" applyAlignment="1" applyProtection="1">
      <alignment horizontal="right" vertical="center" wrapText="1"/>
    </xf>
    <xf numFmtId="164" fontId="5" fillId="2" borderId="22" xfId="8" applyNumberFormat="1" applyFont="1" applyFill="1" applyBorder="1" applyAlignment="1" applyProtection="1">
      <alignment horizontal="right" vertical="center" wrapText="1"/>
    </xf>
    <xf numFmtId="164" fontId="5" fillId="2" borderId="27" xfId="8" applyNumberFormat="1" applyFont="1" applyFill="1" applyBorder="1" applyAlignment="1" applyProtection="1">
      <alignment horizontal="right" vertical="center" wrapText="1"/>
    </xf>
    <xf numFmtId="0" fontId="27" fillId="2" borderId="9" xfId="8" applyFont="1" applyFill="1" applyBorder="1" applyAlignment="1" applyProtection="1">
      <alignment horizontal="left" vertical="center" wrapText="1" indent="1"/>
    </xf>
    <xf numFmtId="0" fontId="27" fillId="2" borderId="21" xfId="8" applyFont="1" applyFill="1" applyBorder="1" applyAlignment="1" applyProtection="1">
      <alignment horizontal="left" vertical="center" wrapText="1" indent="1"/>
    </xf>
    <xf numFmtId="164" fontId="27" fillId="2" borderId="21" xfId="8" applyNumberFormat="1" applyFont="1" applyFill="1" applyBorder="1" applyAlignment="1" applyProtection="1">
      <alignment horizontal="right" vertical="center" wrapText="1"/>
    </xf>
    <xf numFmtId="0" fontId="2" fillId="0" borderId="28" xfId="8" applyFont="1" applyFill="1" applyBorder="1" applyAlignment="1" applyProtection="1">
      <alignment horizontal="left" vertical="justify" wrapText="1" indent="1"/>
    </xf>
    <xf numFmtId="164" fontId="2" fillId="0" borderId="37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8" applyFont="1" applyFill="1" applyBorder="1" applyAlignment="1" applyProtection="1">
      <alignment horizontal="left" vertical="justify" wrapText="1" indent="1"/>
    </xf>
    <xf numFmtId="164" fontId="2" fillId="0" borderId="29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8" applyFont="1" applyFill="1" applyBorder="1" applyAlignment="1" applyProtection="1">
      <alignment horizontal="left" vertical="justify" wrapText="1" indent="1"/>
    </xf>
    <xf numFmtId="0" fontId="2" fillId="0" borderId="38" xfId="8" applyFont="1" applyFill="1" applyBorder="1" applyAlignment="1" applyProtection="1">
      <alignment horizontal="left" vertical="center" wrapText="1" indent="1"/>
    </xf>
    <xf numFmtId="164" fontId="2" fillId="0" borderId="38" xfId="8" applyNumberFormat="1" applyFont="1" applyFill="1" applyBorder="1" applyAlignment="1" applyProtection="1">
      <alignment horizontal="right" vertical="center" wrapText="1"/>
      <protection locked="0"/>
    </xf>
    <xf numFmtId="0" fontId="28" fillId="0" borderId="0" xfId="8" applyFont="1" applyFill="1" applyBorder="1" applyAlignment="1" applyProtection="1">
      <alignment horizontal="left" vertical="center" wrapText="1"/>
    </xf>
    <xf numFmtId="0" fontId="5" fillId="0" borderId="9" xfId="8" applyFont="1" applyFill="1" applyBorder="1" applyAlignment="1" applyProtection="1">
      <alignment horizontal="center" vertical="center" wrapText="1"/>
    </xf>
    <xf numFmtId="0" fontId="5" fillId="0" borderId="21" xfId="8" applyFont="1" applyFill="1" applyBorder="1" applyAlignment="1" applyProtection="1">
      <alignment horizontal="center" vertical="center" wrapText="1"/>
    </xf>
    <xf numFmtId="0" fontId="5" fillId="0" borderId="22" xfId="8" applyFont="1" applyFill="1" applyBorder="1" applyAlignment="1" applyProtection="1">
      <alignment horizontal="center" vertical="center" wrapText="1"/>
    </xf>
    <xf numFmtId="0" fontId="5" fillId="2" borderId="12" xfId="8" applyFont="1" applyFill="1" applyBorder="1" applyAlignment="1" applyProtection="1">
      <alignment vertical="center" wrapText="1"/>
    </xf>
    <xf numFmtId="0" fontId="5" fillId="2" borderId="15" xfId="8" applyFont="1" applyFill="1" applyBorder="1" applyAlignment="1" applyProtection="1">
      <alignment vertical="center" wrapText="1"/>
    </xf>
    <xf numFmtId="164" fontId="5" fillId="2" borderId="15" xfId="8" applyNumberFormat="1" applyFont="1" applyFill="1" applyBorder="1" applyAlignment="1" applyProtection="1">
      <alignment vertical="center" wrapText="1"/>
    </xf>
    <xf numFmtId="164" fontId="5" fillId="2" borderId="12" xfId="8" applyNumberFormat="1" applyFont="1" applyFill="1" applyBorder="1" applyAlignment="1" applyProtection="1">
      <alignment vertical="center" wrapText="1"/>
    </xf>
    <xf numFmtId="164" fontId="5" fillId="2" borderId="17" xfId="8" applyNumberFormat="1" applyFont="1" applyFill="1" applyBorder="1" applyAlignment="1" applyProtection="1">
      <alignment vertical="center" wrapText="1"/>
    </xf>
    <xf numFmtId="0" fontId="2" fillId="0" borderId="18" xfId="8" applyFont="1" applyFill="1" applyBorder="1" applyAlignment="1" applyProtection="1">
      <alignment horizontal="left" vertical="center" wrapText="1" indent="1"/>
    </xf>
    <xf numFmtId="164" fontId="2" fillId="0" borderId="18" xfId="8" applyNumberFormat="1" applyFont="1" applyFill="1" applyBorder="1" applyAlignment="1" applyProtection="1">
      <alignment vertical="center" wrapText="1"/>
      <protection locked="0"/>
    </xf>
    <xf numFmtId="164" fontId="2" fillId="0" borderId="28" xfId="8" applyNumberFormat="1" applyFont="1" applyFill="1" applyBorder="1" applyAlignment="1" applyProtection="1">
      <alignment vertical="center" wrapText="1"/>
      <protection locked="0"/>
    </xf>
    <xf numFmtId="164" fontId="2" fillId="0" borderId="37" xfId="8" applyNumberFormat="1" applyFont="1" applyFill="1" applyBorder="1" applyAlignment="1" applyProtection="1">
      <alignment vertical="center" wrapText="1"/>
      <protection locked="0"/>
    </xf>
    <xf numFmtId="164" fontId="2" fillId="0" borderId="38" xfId="8" applyNumberFormat="1" applyFont="1" applyFill="1" applyBorder="1" applyAlignment="1" applyProtection="1">
      <alignment vertical="center" wrapText="1"/>
      <protection locked="0"/>
    </xf>
    <xf numFmtId="164" fontId="2" fillId="0" borderId="4" xfId="8" applyNumberFormat="1" applyFont="1" applyFill="1" applyBorder="1" applyAlignment="1" applyProtection="1">
      <alignment vertical="center" wrapText="1"/>
      <protection locked="0"/>
    </xf>
    <xf numFmtId="164" fontId="2" fillId="0" borderId="24" xfId="8" applyNumberFormat="1" applyFont="1" applyFill="1" applyBorder="1" applyAlignment="1" applyProtection="1">
      <alignment vertical="center" wrapText="1"/>
      <protection locked="0"/>
    </xf>
    <xf numFmtId="0" fontId="2" fillId="0" borderId="39" xfId="8" applyFont="1" applyFill="1" applyBorder="1" applyAlignment="1" applyProtection="1">
      <alignment horizontal="left" vertical="center" wrapText="1" indent="1"/>
    </xf>
    <xf numFmtId="164" fontId="2" fillId="0" borderId="39" xfId="8" applyNumberFormat="1" applyFont="1" applyFill="1" applyBorder="1" applyAlignment="1" applyProtection="1">
      <alignment vertical="center" wrapText="1"/>
      <protection locked="0"/>
    </xf>
    <xf numFmtId="164" fontId="2" fillId="0" borderId="25" xfId="8" applyNumberFormat="1" applyFont="1" applyFill="1" applyBorder="1" applyAlignment="1" applyProtection="1">
      <alignment vertical="center" wrapText="1"/>
      <protection locked="0"/>
    </xf>
    <xf numFmtId="164" fontId="2" fillId="0" borderId="26" xfId="8" applyNumberFormat="1" applyFont="1" applyFill="1" applyBorder="1" applyAlignment="1" applyProtection="1">
      <alignment vertical="center" wrapText="1"/>
      <protection locked="0"/>
    </xf>
    <xf numFmtId="0" fontId="2" fillId="0" borderId="40" xfId="8" applyFont="1" applyFill="1" applyBorder="1" applyAlignment="1" applyProtection="1">
      <alignment horizontal="left" vertical="center" wrapText="1" indent="1"/>
    </xf>
    <xf numFmtId="164" fontId="2" fillId="0" borderId="41" xfId="8" applyNumberFormat="1" applyFont="1" applyFill="1" applyBorder="1" applyAlignment="1" applyProtection="1">
      <alignment vertical="center" wrapText="1"/>
      <protection locked="0"/>
    </xf>
    <xf numFmtId="0" fontId="5" fillId="2" borderId="9" xfId="8" applyFont="1" applyFill="1" applyBorder="1" applyAlignment="1" applyProtection="1">
      <alignment vertical="center" wrapText="1"/>
    </xf>
    <xf numFmtId="0" fontId="5" fillId="2" borderId="21" xfId="8" applyFont="1" applyFill="1" applyBorder="1" applyAlignment="1" applyProtection="1">
      <alignment vertical="center" wrapText="1"/>
    </xf>
    <xf numFmtId="164" fontId="5" fillId="2" borderId="21" xfId="8" applyNumberFormat="1" applyFont="1" applyFill="1" applyBorder="1" applyAlignment="1" applyProtection="1">
      <alignment vertical="center" wrapText="1"/>
    </xf>
    <xf numFmtId="164" fontId="5" fillId="2" borderId="9" xfId="8" applyNumberFormat="1" applyFont="1" applyFill="1" applyBorder="1" applyAlignment="1" applyProtection="1">
      <alignment vertical="center" wrapText="1"/>
    </xf>
    <xf numFmtId="164" fontId="5" fillId="2" borderId="27" xfId="8" applyNumberFormat="1" applyFont="1" applyFill="1" applyBorder="1" applyAlignment="1" applyProtection="1">
      <alignment vertical="center" wrapText="1"/>
    </xf>
    <xf numFmtId="0" fontId="2" fillId="0" borderId="42" xfId="8" applyFont="1" applyFill="1" applyBorder="1" applyAlignment="1" applyProtection="1">
      <alignment horizontal="left" vertical="center" wrapText="1" indent="1"/>
    </xf>
    <xf numFmtId="164" fontId="2" fillId="0" borderId="42" xfId="8" applyNumberFormat="1" applyFont="1" applyFill="1" applyBorder="1" applyAlignment="1" applyProtection="1">
      <alignment vertical="center" wrapText="1"/>
      <protection locked="0"/>
    </xf>
    <xf numFmtId="164" fontId="2" fillId="0" borderId="5" xfId="8" applyNumberFormat="1" applyFont="1" applyFill="1" applyBorder="1" applyAlignment="1" applyProtection="1">
      <alignment vertical="center" wrapText="1"/>
      <protection locked="0"/>
    </xf>
    <xf numFmtId="164" fontId="2" fillId="0" borderId="34" xfId="8" applyNumberFormat="1" applyFont="1" applyFill="1" applyBorder="1" applyAlignment="1" applyProtection="1">
      <alignment vertical="center" wrapText="1"/>
      <protection locked="0"/>
    </xf>
    <xf numFmtId="164" fontId="5" fillId="2" borderId="22" xfId="8" applyNumberFormat="1" applyFont="1" applyFill="1" applyBorder="1" applyAlignment="1" applyProtection="1">
      <alignment vertical="center" wrapText="1"/>
    </xf>
    <xf numFmtId="164" fontId="2" fillId="0" borderId="23" xfId="8" applyNumberFormat="1" applyFont="1" applyFill="1" applyBorder="1" applyAlignment="1" applyProtection="1">
      <alignment vertical="center" wrapText="1"/>
      <protection locked="0"/>
    </xf>
    <xf numFmtId="0" fontId="2" fillId="0" borderId="5" xfId="8" applyFont="1" applyFill="1" applyBorder="1" applyAlignment="1" applyProtection="1">
      <alignment horizontal="left" vertical="center" wrapText="1" indent="2"/>
    </xf>
    <xf numFmtId="0" fontId="2" fillId="0" borderId="42" xfId="8" applyFont="1" applyFill="1" applyBorder="1" applyAlignment="1" applyProtection="1">
      <alignment horizontal="left" vertical="center" wrapText="1" indent="2"/>
    </xf>
    <xf numFmtId="0" fontId="2" fillId="0" borderId="31" xfId="8" applyFont="1" applyFill="1" applyBorder="1" applyAlignment="1" applyProtection="1">
      <alignment horizontal="left" vertical="center" wrapText="1" indent="2"/>
    </xf>
    <xf numFmtId="164" fontId="2" fillId="0" borderId="31" xfId="8" applyNumberFormat="1" applyFont="1" applyFill="1" applyBorder="1" applyAlignment="1" applyProtection="1">
      <alignment vertical="center" wrapText="1"/>
      <protection locked="0"/>
    </xf>
    <xf numFmtId="164" fontId="2" fillId="0" borderId="2" xfId="8" applyNumberFormat="1" applyFont="1" applyFill="1" applyBorder="1" applyAlignment="1" applyProtection="1">
      <alignment vertical="center" wrapText="1"/>
      <protection locked="0"/>
    </xf>
    <xf numFmtId="164" fontId="2" fillId="0" borderId="29" xfId="8" applyNumberFormat="1" applyFont="1" applyFill="1" applyBorder="1" applyAlignment="1" applyProtection="1">
      <alignment vertical="center" wrapText="1"/>
      <protection locked="0"/>
    </xf>
    <xf numFmtId="164" fontId="2" fillId="4" borderId="43" xfId="8" applyNumberFormat="1" applyFont="1" applyFill="1" applyBorder="1" applyAlignment="1" applyProtection="1">
      <alignment horizontal="right" vertical="center" wrapText="1"/>
      <protection locked="0"/>
    </xf>
    <xf numFmtId="164" fontId="2" fillId="4" borderId="32" xfId="8" applyNumberFormat="1" applyFont="1" applyFill="1" applyBorder="1" applyAlignment="1" applyProtection="1">
      <alignment horizontal="right" vertical="center" wrapText="1"/>
      <protection locked="0"/>
    </xf>
    <xf numFmtId="164" fontId="2" fillId="4" borderId="44" xfId="8" applyNumberFormat="1" applyFont="1" applyFill="1" applyBorder="1" applyAlignment="1" applyProtection="1">
      <alignment horizontal="right" vertical="center" wrapText="1"/>
      <protection locked="0"/>
    </xf>
    <xf numFmtId="0" fontId="29" fillId="0" borderId="0" xfId="8" applyFont="1" applyFill="1"/>
    <xf numFmtId="0" fontId="5" fillId="0" borderId="0" xfId="8" applyFont="1" applyFill="1"/>
    <xf numFmtId="0" fontId="5" fillId="0" borderId="0" xfId="8" applyFont="1" applyFill="1" applyAlignment="1">
      <alignment horizontal="center"/>
    </xf>
    <xf numFmtId="0" fontId="5" fillId="0" borderId="0" xfId="8" applyFont="1" applyFill="1" applyAlignment="1">
      <alignment horizontal="center" wrapText="1"/>
    </xf>
    <xf numFmtId="164" fontId="27" fillId="0" borderId="0" xfId="8" applyNumberFormat="1" applyFont="1" applyFill="1" applyBorder="1" applyAlignment="1" applyProtection="1">
      <alignment horizontal="left" vertical="center"/>
    </xf>
    <xf numFmtId="3" fontId="5" fillId="2" borderId="9" xfId="8" applyNumberFormat="1" applyFont="1" applyFill="1" applyBorder="1" applyAlignment="1" applyProtection="1">
      <alignment horizontal="right" vertical="center" wrapText="1"/>
    </xf>
    <xf numFmtId="3" fontId="2" fillId="0" borderId="4" xfId="8" applyNumberFormat="1" applyFont="1" applyFill="1" applyBorder="1" applyAlignment="1" applyProtection="1">
      <alignment horizontal="right" vertical="center" wrapText="1"/>
    </xf>
    <xf numFmtId="0" fontId="2" fillId="0" borderId="4" xfId="8" applyFont="1" applyFill="1" applyBorder="1" applyAlignment="1" applyProtection="1">
      <alignment horizontal="left" indent="5"/>
    </xf>
    <xf numFmtId="0" fontId="2" fillId="0" borderId="25" xfId="8" applyFont="1" applyFill="1" applyBorder="1" applyAlignment="1" applyProtection="1">
      <alignment horizontal="left" vertical="center" wrapText="1" indent="1"/>
    </xf>
    <xf numFmtId="3" fontId="2" fillId="0" borderId="25" xfId="8" applyNumberFormat="1" applyFont="1" applyFill="1" applyBorder="1" applyAlignment="1" applyProtection="1">
      <alignment horizontal="right" vertical="center" wrapText="1"/>
    </xf>
    <xf numFmtId="0" fontId="2" fillId="0" borderId="32" xfId="8" applyFont="1" applyFill="1" applyBorder="1" applyAlignment="1" applyProtection="1">
      <alignment horizontal="left" indent="5"/>
    </xf>
    <xf numFmtId="3" fontId="2" fillId="0" borderId="32" xfId="8" applyNumberFormat="1" applyFont="1" applyFill="1" applyBorder="1" applyAlignment="1" applyProtection="1">
      <alignment horizontal="right" vertical="center" wrapText="1"/>
    </xf>
    <xf numFmtId="0" fontId="5" fillId="2" borderId="9" xfId="8" applyFont="1" applyFill="1" applyBorder="1" applyAlignment="1" applyProtection="1">
      <alignment horizontal="left" vertical="justify" wrapText="1" indent="1"/>
    </xf>
    <xf numFmtId="0" fontId="3" fillId="2" borderId="21" xfId="8" applyFont="1" applyFill="1" applyBorder="1" applyAlignment="1" applyProtection="1">
      <alignment horizontal="left" vertical="justify" wrapText="1" indent="1"/>
    </xf>
    <xf numFmtId="0" fontId="15" fillId="0" borderId="8" xfId="8" applyFont="1" applyFill="1" applyBorder="1" applyAlignment="1" applyProtection="1">
      <alignment horizontal="center" vertical="center" wrapText="1"/>
    </xf>
    <xf numFmtId="0" fontId="8" fillId="2" borderId="8" xfId="8" applyFont="1" applyFill="1" applyBorder="1" applyAlignment="1" applyProtection="1">
      <alignment horizontal="center" vertical="center" textRotation="90" wrapText="1"/>
    </xf>
    <xf numFmtId="0" fontId="8" fillId="3" borderId="8" xfId="8" applyFont="1" applyFill="1" applyBorder="1" applyAlignment="1" applyProtection="1">
      <alignment horizontal="center" vertical="center" wrapText="1"/>
    </xf>
    <xf numFmtId="0" fontId="8" fillId="0" borderId="0" xfId="8" applyFont="1" applyFill="1" applyAlignment="1">
      <alignment horizontal="center" vertical="center"/>
    </xf>
    <xf numFmtId="0" fontId="8" fillId="2" borderId="11" xfId="8" applyFont="1" applyFill="1" applyBorder="1" applyAlignment="1" applyProtection="1">
      <alignment horizontal="center" vertical="center" wrapText="1"/>
    </xf>
    <xf numFmtId="0" fontId="8" fillId="2" borderId="8" xfId="8" applyFont="1" applyFill="1" applyBorder="1" applyAlignment="1" applyProtection="1">
      <alignment horizontal="center" vertical="center" wrapText="1"/>
    </xf>
    <xf numFmtId="0" fontId="2" fillId="0" borderId="4" xfId="8" applyFont="1" applyFill="1" applyBorder="1" applyAlignment="1" applyProtection="1">
      <alignment horizontal="left" vertical="center" wrapText="1" indent="2"/>
    </xf>
    <xf numFmtId="164" fontId="2" fillId="0" borderId="28" xfId="8" applyNumberFormat="1" applyFont="1" applyFill="1" applyBorder="1" applyAlignment="1" applyProtection="1">
      <alignment horizontal="right" vertical="center" wrapText="1"/>
    </xf>
    <xf numFmtId="0" fontId="2" fillId="0" borderId="5" xfId="8" applyFont="1" applyFill="1" applyBorder="1" applyAlignment="1" applyProtection="1">
      <alignment horizontal="left" vertical="justify" wrapText="1" indent="1"/>
    </xf>
    <xf numFmtId="0" fontId="27" fillId="2" borderId="9" xfId="8" applyFont="1" applyFill="1" applyBorder="1" applyAlignment="1" applyProtection="1">
      <alignment horizontal="left" vertical="justify" wrapText="1" indent="1"/>
    </xf>
    <xf numFmtId="0" fontId="5" fillId="2" borderId="9" xfId="8" applyFont="1" applyFill="1" applyBorder="1" applyAlignment="1" applyProtection="1">
      <alignment vertical="justify" wrapText="1"/>
    </xf>
    <xf numFmtId="0" fontId="5" fillId="2" borderId="12" xfId="8" applyFont="1" applyFill="1" applyBorder="1" applyAlignment="1" applyProtection="1">
      <alignment horizontal="left" vertical="center" indent="1"/>
    </xf>
    <xf numFmtId="0" fontId="18" fillId="0" borderId="45" xfId="10" applyFont="1" applyFill="1" applyBorder="1" applyAlignment="1">
      <alignment horizontal="center" vertical="center" textRotation="90"/>
    </xf>
    <xf numFmtId="0" fontId="18" fillId="0" borderId="45" xfId="10" applyFont="1" applyFill="1" applyBorder="1" applyAlignment="1">
      <alignment horizontal="center" vertical="center"/>
    </xf>
    <xf numFmtId="3" fontId="18" fillId="0" borderId="45" xfId="10" applyNumberFormat="1" applyFont="1" applyFill="1" applyBorder="1" applyAlignment="1">
      <alignment horizontal="center" vertical="center" wrapText="1"/>
    </xf>
    <xf numFmtId="164" fontId="25" fillId="0" borderId="31" xfId="0" applyNumberFormat="1" applyFont="1" applyFill="1" applyBorder="1" applyAlignment="1">
      <alignment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3" borderId="0" xfId="0" applyNumberFormat="1" applyFont="1" applyFill="1" applyBorder="1" applyAlignment="1">
      <alignment horizontal="left" vertical="center" wrapText="1" indent="1"/>
    </xf>
    <xf numFmtId="164" fontId="21" fillId="3" borderId="0" xfId="0" applyNumberFormat="1" applyFont="1" applyFill="1" applyBorder="1" applyAlignment="1" applyProtection="1">
      <alignment horizontal="right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164" fontId="21" fillId="2" borderId="45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1" fillId="2" borderId="4" xfId="0" applyNumberFormat="1" applyFont="1" applyFill="1" applyBorder="1" applyAlignment="1" applyProtection="1">
      <alignment vertical="center" wrapText="1"/>
    </xf>
    <xf numFmtId="164" fontId="21" fillId="2" borderId="4" xfId="0" applyNumberFormat="1" applyFont="1" applyFill="1" applyBorder="1" applyAlignment="1">
      <alignment horizontal="left" vertical="center" wrapText="1" indent="1"/>
    </xf>
    <xf numFmtId="164" fontId="21" fillId="2" borderId="4" xfId="0" applyNumberFormat="1" applyFont="1" applyFill="1" applyBorder="1" applyAlignment="1">
      <alignment vertical="center" wrapText="1"/>
    </xf>
    <xf numFmtId="164" fontId="21" fillId="2" borderId="4" xfId="0" applyNumberFormat="1" applyFont="1" applyFill="1" applyBorder="1" applyAlignment="1" applyProtection="1">
      <alignment horizontal="left" vertical="center" wrapText="1" indent="1"/>
    </xf>
    <xf numFmtId="164" fontId="18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1" fillId="3" borderId="4" xfId="0" applyNumberFormat="1" applyFont="1" applyFill="1" applyBorder="1" applyAlignment="1">
      <alignment horizontal="center" vertical="center" wrapText="1"/>
    </xf>
    <xf numFmtId="3" fontId="2" fillId="0" borderId="4" xfId="8" applyNumberFormat="1" applyFont="1" applyFill="1" applyBorder="1" applyAlignment="1" applyProtection="1">
      <alignment vertical="center" wrapText="1"/>
    </xf>
    <xf numFmtId="0" fontId="5" fillId="0" borderId="0" xfId="10" applyFont="1" applyFill="1" applyBorder="1" applyAlignment="1">
      <alignment horizontal="left"/>
    </xf>
    <xf numFmtId="0" fontId="15" fillId="3" borderId="0" xfId="10" applyFont="1" applyFill="1" applyBorder="1" applyAlignment="1">
      <alignment horizontal="left"/>
    </xf>
    <xf numFmtId="3" fontId="15" fillId="0" borderId="0" xfId="10" applyNumberFormat="1" applyFont="1" applyBorder="1" applyAlignment="1">
      <alignment horizontal="right"/>
    </xf>
    <xf numFmtId="0" fontId="30" fillId="3" borderId="0" xfId="10" applyFont="1" applyFill="1" applyBorder="1" applyAlignment="1">
      <alignment horizontal="left"/>
    </xf>
    <xf numFmtId="3" fontId="30" fillId="0" borderId="0" xfId="10" applyNumberFormat="1" applyFont="1" applyBorder="1" applyAlignment="1">
      <alignment horizontal="right"/>
    </xf>
    <xf numFmtId="3" fontId="8" fillId="0" borderId="0" xfId="10" applyNumberFormat="1" applyFont="1" applyBorder="1" applyAlignment="1">
      <alignment horizontal="right"/>
    </xf>
    <xf numFmtId="0" fontId="3" fillId="2" borderId="20" xfId="0" applyFont="1" applyFill="1" applyBorder="1" applyAlignment="1" applyProtection="1">
      <alignment horizontal="center" vertical="center" wrapText="1"/>
    </xf>
    <xf numFmtId="3" fontId="3" fillId="2" borderId="14" xfId="0" applyNumberFormat="1" applyFont="1" applyFill="1" applyBorder="1" applyAlignment="1" applyProtection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20" xfId="0" quotePrefix="1" applyFont="1" applyFill="1" applyBorder="1" applyAlignment="1" applyProtection="1">
      <alignment horizontal="right" vertical="center"/>
    </xf>
    <xf numFmtId="0" fontId="3" fillId="2" borderId="9" xfId="0" quotePrefix="1" applyFont="1" applyFill="1" applyBorder="1" applyAlignment="1" applyProtection="1">
      <alignment horizontal="right" vertical="center"/>
    </xf>
    <xf numFmtId="3" fontId="3" fillId="2" borderId="22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9" xfId="8" applyFont="1" applyFill="1" applyBorder="1" applyAlignment="1" applyProtection="1">
      <alignment horizontal="left" vertical="center" wrapText="1" indent="1"/>
    </xf>
    <xf numFmtId="0" fontId="3" fillId="2" borderId="9" xfId="8" applyFont="1" applyFill="1" applyBorder="1" applyAlignment="1" applyProtection="1">
      <alignment vertical="center" wrapText="1"/>
    </xf>
    <xf numFmtId="3" fontId="3" fillId="2" borderId="9" xfId="0" applyNumberFormat="1" applyFont="1" applyFill="1" applyBorder="1" applyAlignment="1" applyProtection="1">
      <alignment vertical="center" wrapText="1"/>
    </xf>
    <xf numFmtId="3" fontId="3" fillId="2" borderId="27" xfId="0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6" xfId="0" applyFont="1" applyFill="1" applyBorder="1" applyAlignment="1" applyProtection="1">
      <alignment horizontal="center" vertical="center" wrapText="1"/>
    </xf>
    <xf numFmtId="0" fontId="11" fillId="0" borderId="5" xfId="8" applyNumberFormat="1" applyFont="1" applyFill="1" applyBorder="1" applyAlignment="1" applyProtection="1">
      <alignment horizontal="center" vertical="center" wrapText="1"/>
    </xf>
    <xf numFmtId="0" fontId="11" fillId="0" borderId="5" xfId="8" applyFont="1" applyFill="1" applyBorder="1" applyAlignment="1" applyProtection="1">
      <alignment horizontal="left" vertical="center" wrapText="1" indent="1"/>
    </xf>
    <xf numFmtId="3" fontId="11" fillId="0" borderId="5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34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0" xfId="0" applyFont="1" applyFill="1" applyBorder="1" applyAlignment="1" applyProtection="1">
      <alignment horizontal="center" vertical="center" wrapText="1"/>
    </xf>
    <xf numFmtId="0" fontId="11" fillId="0" borderId="4" xfId="8" applyNumberFormat="1" applyFont="1" applyFill="1" applyBorder="1" applyAlignment="1" applyProtection="1">
      <alignment horizontal="center" vertical="center" wrapText="1"/>
    </xf>
    <xf numFmtId="0" fontId="11" fillId="0" borderId="4" xfId="8" applyFont="1" applyFill="1" applyBorder="1" applyAlignment="1" applyProtection="1">
      <alignment horizontal="left" vertical="center" wrapText="1" indent="1"/>
    </xf>
    <xf numFmtId="3" fontId="11" fillId="0" borderId="4" xfId="0" applyNumberFormat="1" applyFont="1" applyFill="1" applyBorder="1" applyAlignment="1" applyProtection="1">
      <alignment vertical="center" wrapText="1"/>
      <protection locked="0"/>
    </xf>
    <xf numFmtId="0" fontId="11" fillId="0" borderId="38" xfId="0" applyFont="1" applyFill="1" applyBorder="1" applyAlignment="1">
      <alignment vertical="center" wrapText="1"/>
    </xf>
    <xf numFmtId="3" fontId="11" fillId="0" borderId="41" xfId="0" applyNumberFormat="1" applyFont="1" applyFill="1" applyBorder="1" applyAlignment="1" applyProtection="1">
      <alignment vertical="center" wrapText="1"/>
      <protection locked="0"/>
    </xf>
    <xf numFmtId="0" fontId="11" fillId="0" borderId="41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 applyProtection="1">
      <alignment vertical="center" wrapText="1"/>
      <protection locked="0"/>
    </xf>
    <xf numFmtId="0" fontId="11" fillId="0" borderId="32" xfId="0" applyFont="1" applyFill="1" applyBorder="1" applyAlignment="1">
      <alignment vertical="center" wrapText="1"/>
    </xf>
    <xf numFmtId="0" fontId="11" fillId="0" borderId="36" xfId="0" applyFont="1" applyFill="1" applyBorder="1" applyAlignment="1">
      <alignment vertical="center" wrapText="1"/>
    </xf>
    <xf numFmtId="3" fontId="11" fillId="2" borderId="9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 wrapText="1" indent="1"/>
    </xf>
    <xf numFmtId="0" fontId="11" fillId="2" borderId="14" xfId="0" applyFont="1" applyFill="1" applyBorder="1" applyAlignment="1">
      <alignment vertical="center" wrapText="1"/>
    </xf>
    <xf numFmtId="3" fontId="3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4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3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1" fillId="0" borderId="38" xfId="8" applyFont="1" applyFill="1" applyBorder="1" applyAlignment="1" applyProtection="1">
      <alignment horizontal="left" vertical="center" wrapText="1" indent="1"/>
    </xf>
    <xf numFmtId="3" fontId="3" fillId="0" borderId="4" xfId="8" applyNumberFormat="1" applyFont="1" applyFill="1" applyBorder="1" applyAlignment="1" applyProtection="1">
      <alignment vertical="center" wrapText="1"/>
    </xf>
    <xf numFmtId="49" fontId="11" fillId="0" borderId="4" xfId="8" applyNumberFormat="1" applyFont="1" applyFill="1" applyBorder="1" applyAlignment="1" applyProtection="1">
      <alignment horizontal="center" vertical="center" wrapText="1"/>
    </xf>
    <xf numFmtId="0" fontId="11" fillId="0" borderId="4" xfId="8" applyFont="1" applyFill="1" applyBorder="1" applyAlignment="1" applyProtection="1">
      <alignment horizontal="left" indent="6"/>
    </xf>
    <xf numFmtId="0" fontId="11" fillId="0" borderId="4" xfId="8" applyNumberFormat="1" applyFont="1" applyFill="1" applyBorder="1" applyAlignment="1" applyProtection="1">
      <alignment horizontal="center" vertical="center"/>
    </xf>
    <xf numFmtId="3" fontId="3" fillId="2" borderId="21" xfId="0" applyNumberFormat="1" applyFont="1" applyFill="1" applyBorder="1" applyAlignment="1" applyProtection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49" fontId="11" fillId="2" borderId="9" xfId="8" applyNumberFormat="1" applyFont="1" applyFill="1" applyBorder="1" applyAlignment="1" applyProtection="1">
      <alignment horizontal="left" vertical="center" wrapText="1" indent="1"/>
    </xf>
    <xf numFmtId="0" fontId="3" fillId="2" borderId="10" xfId="0" applyFont="1" applyFill="1" applyBorder="1" applyAlignment="1" applyProtection="1">
      <alignment horizontal="left" vertical="center" wrapText="1" indent="1"/>
    </xf>
    <xf numFmtId="0" fontId="3" fillId="0" borderId="9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3" fontId="11" fillId="0" borderId="35" xfId="0" applyNumberFormat="1" applyFont="1" applyFill="1" applyBorder="1" applyAlignment="1">
      <alignment vertical="center" wrapText="1"/>
    </xf>
    <xf numFmtId="0" fontId="11" fillId="0" borderId="48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vertical="center" wrapTex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3" fontId="11" fillId="0" borderId="41" xfId="0" applyNumberFormat="1" applyFont="1" applyFill="1" applyBorder="1" applyAlignment="1">
      <alignment vertical="center" wrapText="1"/>
    </xf>
    <xf numFmtId="3" fontId="11" fillId="0" borderId="2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27" fillId="2" borderId="27" xfId="8" applyNumberFormat="1" applyFont="1" applyFill="1" applyBorder="1" applyAlignment="1" applyProtection="1">
      <alignment horizontal="right" vertical="center" wrapText="1"/>
    </xf>
    <xf numFmtId="164" fontId="5" fillId="2" borderId="13" xfId="8" applyNumberFormat="1" applyFont="1" applyFill="1" applyBorder="1" applyAlignment="1" applyProtection="1">
      <alignment horizontal="right" vertical="center" wrapText="1"/>
    </xf>
    <xf numFmtId="164" fontId="5" fillId="2" borderId="10" xfId="8" applyNumberFormat="1" applyFont="1" applyFill="1" applyBorder="1" applyAlignment="1" applyProtection="1">
      <alignment horizontal="right" vertical="center" wrapText="1"/>
      <protection locked="0"/>
    </xf>
    <xf numFmtId="0" fontId="26" fillId="2" borderId="9" xfId="8" applyFont="1" applyFill="1" applyBorder="1" applyAlignment="1" applyProtection="1">
      <alignment horizontal="left" vertical="center" wrapText="1" indent="1"/>
    </xf>
    <xf numFmtId="0" fontId="26" fillId="2" borderId="21" xfId="8" applyFont="1" applyFill="1" applyBorder="1" applyAlignment="1" applyProtection="1">
      <alignment horizontal="left" vertical="center" wrapText="1" indent="1"/>
    </xf>
    <xf numFmtId="164" fontId="2" fillId="2" borderId="21" xfId="8" applyNumberFormat="1" applyFont="1" applyFill="1" applyBorder="1" applyAlignment="1" applyProtection="1">
      <alignment vertical="center" wrapText="1"/>
    </xf>
    <xf numFmtId="164" fontId="2" fillId="2" borderId="9" xfId="8" applyNumberFormat="1" applyFont="1" applyFill="1" applyBorder="1" applyAlignment="1" applyProtection="1">
      <alignment vertical="center" wrapText="1"/>
    </xf>
    <xf numFmtId="164" fontId="2" fillId="2" borderId="22" xfId="8" applyNumberFormat="1" applyFont="1" applyFill="1" applyBorder="1" applyAlignment="1" applyProtection="1">
      <alignment vertical="center" wrapText="1"/>
    </xf>
    <xf numFmtId="0" fontId="2" fillId="0" borderId="2" xfId="8" applyFont="1" applyFill="1" applyBorder="1" applyAlignment="1" applyProtection="1">
      <alignment horizontal="left" vertical="center" wrapText="1" indent="2"/>
    </xf>
    <xf numFmtId="0" fontId="8" fillId="0" borderId="11" xfId="8" applyFont="1" applyFill="1" applyBorder="1" applyAlignment="1" applyProtection="1">
      <alignment horizontal="center" vertical="center" wrapText="1"/>
    </xf>
    <xf numFmtId="0" fontId="8" fillId="0" borderId="49" xfId="8" applyFont="1" applyFill="1" applyBorder="1" applyAlignment="1" applyProtection="1">
      <alignment horizontal="center" vertical="center" wrapText="1"/>
    </xf>
    <xf numFmtId="0" fontId="8" fillId="0" borderId="3" xfId="8" applyFont="1" applyFill="1" applyBorder="1" applyAlignment="1" applyProtection="1">
      <alignment horizontal="center" vertical="center" wrapText="1"/>
    </xf>
    <xf numFmtId="0" fontId="8" fillId="0" borderId="1" xfId="8" applyFont="1" applyFill="1" applyBorder="1" applyAlignment="1" applyProtection="1">
      <alignment horizontal="center" vertical="center" wrapText="1"/>
    </xf>
    <xf numFmtId="0" fontId="8" fillId="0" borderId="50" xfId="8" applyFont="1" applyFill="1" applyBorder="1" applyAlignment="1" applyProtection="1">
      <alignment horizontal="center" vertical="center" wrapText="1"/>
    </xf>
    <xf numFmtId="3" fontId="3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11" fillId="0" borderId="51" xfId="0" applyNumberFormat="1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 wrapText="1"/>
    </xf>
    <xf numFmtId="0" fontId="8" fillId="0" borderId="4" xfId="8" applyFont="1" applyFill="1" applyBorder="1" applyAlignment="1" applyProtection="1">
      <alignment horizontal="center" vertical="center" wrapText="1"/>
    </xf>
    <xf numFmtId="0" fontId="18" fillId="2" borderId="52" xfId="11" applyFont="1" applyFill="1" applyBorder="1" applyAlignment="1" applyProtection="1">
      <alignment horizontal="center" vertical="center" wrapText="1"/>
    </xf>
    <xf numFmtId="0" fontId="6" fillId="2" borderId="12" xfId="11" applyFont="1" applyFill="1" applyBorder="1" applyAlignment="1" applyProtection="1">
      <alignment horizontal="left" vertical="center" indent="1"/>
    </xf>
    <xf numFmtId="164" fontId="13" fillId="2" borderId="12" xfId="11" applyNumberFormat="1" applyFont="1" applyFill="1" applyBorder="1" applyAlignment="1" applyProtection="1">
      <alignment vertical="center"/>
    </xf>
    <xf numFmtId="0" fontId="18" fillId="2" borderId="52" xfId="11" applyFont="1" applyFill="1" applyBorder="1" applyAlignment="1" applyProtection="1">
      <alignment horizontal="left" vertical="center"/>
    </xf>
    <xf numFmtId="3" fontId="16" fillId="2" borderId="12" xfId="11" applyNumberFormat="1" applyFont="1" applyFill="1" applyBorder="1" applyAlignment="1" applyProtection="1">
      <alignment horizontal="center" vertical="center"/>
    </xf>
    <xf numFmtId="164" fontId="13" fillId="2" borderId="22" xfId="11" applyNumberFormat="1" applyFont="1" applyFill="1" applyBorder="1" applyProtection="1"/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49" fontId="11" fillId="0" borderId="14" xfId="8" applyNumberFormat="1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 applyProtection="1">
      <alignment horizontal="left" vertical="center" wrapText="1" indent="1"/>
    </xf>
    <xf numFmtId="3" fontId="3" fillId="0" borderId="9" xfId="0" applyNumberFormat="1" applyFont="1" applyFill="1" applyBorder="1" applyAlignment="1" applyProtection="1">
      <alignment vertical="center" wrapText="1"/>
    </xf>
    <xf numFmtId="3" fontId="3" fillId="0" borderId="14" xfId="0" applyNumberFormat="1" applyFont="1" applyFill="1" applyBorder="1" applyAlignment="1" applyProtection="1">
      <alignment vertical="center" wrapText="1"/>
    </xf>
    <xf numFmtId="3" fontId="3" fillId="0" borderId="27" xfId="0" applyNumberFormat="1" applyFont="1" applyFill="1" applyBorder="1" applyAlignment="1" applyProtection="1">
      <alignment vertical="center" wrapText="1"/>
    </xf>
    <xf numFmtId="164" fontId="2" fillId="0" borderId="34" xfId="0" applyNumberFormat="1" applyFont="1" applyFill="1" applyBorder="1" applyAlignment="1" applyProtection="1">
      <alignment vertical="center" wrapText="1"/>
    </xf>
    <xf numFmtId="0" fontId="14" fillId="0" borderId="28" xfId="11" applyFont="1" applyFill="1" applyBorder="1" applyAlignment="1" applyProtection="1">
      <alignment horizontal="left" vertical="center" indent="1"/>
    </xf>
    <xf numFmtId="164" fontId="13" fillId="2" borderId="27" xfId="11" applyNumberFormat="1" applyFont="1" applyFill="1" applyBorder="1" applyAlignment="1" applyProtection="1">
      <alignment vertical="center"/>
    </xf>
    <xf numFmtId="3" fontId="15" fillId="2" borderId="27" xfId="0" applyNumberFormat="1" applyFont="1" applyFill="1" applyBorder="1" applyAlignment="1" applyProtection="1">
      <alignment vertical="center" wrapText="1"/>
    </xf>
    <xf numFmtId="3" fontId="3" fillId="2" borderId="12" xfId="0" applyNumberFormat="1" applyFont="1" applyFill="1" applyBorder="1" applyAlignment="1" applyProtection="1">
      <alignment horizontal="center" vertical="center" wrapText="1"/>
    </xf>
    <xf numFmtId="164" fontId="2" fillId="0" borderId="46" xfId="8" applyNumberFormat="1" applyFont="1" applyFill="1" applyBorder="1" applyAlignment="1" applyProtection="1">
      <alignment horizontal="right" vertical="center" wrapText="1"/>
      <protection locked="0"/>
    </xf>
    <xf numFmtId="3" fontId="5" fillId="2" borderId="12" xfId="8" applyNumberFormat="1" applyFont="1" applyFill="1" applyBorder="1" applyAlignment="1" applyProtection="1">
      <alignment horizontal="right" vertical="center" wrapText="1"/>
    </xf>
    <xf numFmtId="3" fontId="5" fillId="2" borderId="16" xfId="8" applyNumberFormat="1" applyFont="1" applyFill="1" applyBorder="1" applyAlignment="1" applyProtection="1">
      <alignment horizontal="right" vertical="center" wrapText="1"/>
    </xf>
    <xf numFmtId="3" fontId="5" fillId="2" borderId="13" xfId="8" applyNumberFormat="1" applyFont="1" applyFill="1" applyBorder="1" applyAlignment="1" applyProtection="1">
      <alignment horizontal="right" vertical="center" wrapText="1"/>
    </xf>
    <xf numFmtId="164" fontId="8" fillId="0" borderId="4" xfId="8" applyNumberFormat="1" applyFont="1" applyFill="1" applyBorder="1" applyAlignment="1" applyProtection="1">
      <alignment vertical="center" wrapText="1"/>
    </xf>
    <xf numFmtId="164" fontId="2" fillId="0" borderId="18" xfId="8" applyNumberFormat="1" applyFont="1" applyFill="1" applyBorder="1" applyAlignment="1" applyProtection="1">
      <alignment horizontal="right" vertical="center" wrapText="1"/>
    </xf>
    <xf numFmtId="3" fontId="2" fillId="0" borderId="38" xfId="8" applyNumberFormat="1" applyFont="1" applyFill="1" applyBorder="1" applyAlignment="1" applyProtection="1">
      <alignment horizontal="right" vertical="center" wrapText="1"/>
    </xf>
    <xf numFmtId="3" fontId="2" fillId="0" borderId="39" xfId="8" applyNumberFormat="1" applyFont="1" applyFill="1" applyBorder="1" applyAlignment="1" applyProtection="1">
      <alignment horizontal="right" vertical="center" wrapText="1"/>
    </xf>
    <xf numFmtId="3" fontId="2" fillId="0" borderId="43" xfId="8" applyNumberFormat="1" applyFont="1" applyFill="1" applyBorder="1" applyAlignment="1" applyProtection="1">
      <alignment horizontal="right" vertical="center" wrapText="1"/>
    </xf>
    <xf numFmtId="164" fontId="5" fillId="2" borderId="12" xfId="8" applyNumberFormat="1" applyFont="1" applyFill="1" applyBorder="1" applyAlignment="1" applyProtection="1">
      <alignment horizontal="right" vertical="center" wrapText="1"/>
      <protection locked="0"/>
    </xf>
    <xf numFmtId="164" fontId="8" fillId="0" borderId="28" xfId="8" applyNumberFormat="1" applyFont="1" applyFill="1" applyBorder="1" applyAlignment="1" applyProtection="1">
      <alignment vertical="center" wrapText="1"/>
    </xf>
    <xf numFmtId="164" fontId="8" fillId="0" borderId="34" xfId="8" applyNumberFormat="1" applyFont="1" applyFill="1" applyBorder="1" applyAlignment="1" applyProtection="1">
      <alignment vertical="center" wrapText="1"/>
    </xf>
    <xf numFmtId="164" fontId="8" fillId="0" borderId="41" xfId="8" applyNumberFormat="1" applyFont="1" applyFill="1" applyBorder="1" applyAlignment="1" applyProtection="1">
      <alignment vertical="center" wrapText="1"/>
    </xf>
    <xf numFmtId="164" fontId="8" fillId="0" borderId="32" xfId="8" applyNumberFormat="1" applyFont="1" applyFill="1" applyBorder="1" applyAlignment="1" applyProtection="1">
      <alignment vertical="center" wrapText="1"/>
    </xf>
    <xf numFmtId="164" fontId="2" fillId="0" borderId="53" xfId="8" applyNumberFormat="1" applyFont="1" applyFill="1" applyBorder="1" applyAlignment="1" applyProtection="1">
      <alignment horizontal="right" vertical="center" wrapText="1"/>
      <protection locked="0"/>
    </xf>
    <xf numFmtId="164" fontId="8" fillId="0" borderId="36" xfId="8" applyNumberFormat="1" applyFont="1" applyFill="1" applyBorder="1" applyAlignment="1" applyProtection="1">
      <alignment vertical="center" wrapText="1"/>
    </xf>
    <xf numFmtId="0" fontId="3" fillId="2" borderId="12" xfId="8" applyFont="1" applyFill="1" applyBorder="1" applyAlignment="1" applyProtection="1">
      <alignment horizontal="center" vertical="center" wrapText="1"/>
    </xf>
    <xf numFmtId="3" fontId="30" fillId="0" borderId="54" xfId="10" applyNumberFormat="1" applyFont="1" applyBorder="1" applyAlignment="1">
      <alignment horizontal="right"/>
    </xf>
    <xf numFmtId="3" fontId="15" fillId="0" borderId="0" xfId="0" applyNumberFormat="1" applyFont="1" applyFill="1" applyBorder="1" applyAlignment="1" applyProtection="1">
      <alignment vertical="center" wrapText="1"/>
    </xf>
    <xf numFmtId="0" fontId="15" fillId="0" borderId="0" xfId="8" applyFont="1" applyFill="1" applyBorder="1" applyAlignment="1" applyProtection="1">
      <alignment vertical="center" wrapText="1"/>
    </xf>
    <xf numFmtId="0" fontId="19" fillId="2" borderId="55" xfId="10" applyFont="1" applyFill="1" applyBorder="1" applyAlignment="1">
      <alignment horizontal="center" vertical="center" textRotation="90"/>
    </xf>
    <xf numFmtId="0" fontId="16" fillId="2" borderId="56" xfId="10" applyFont="1" applyFill="1" applyBorder="1" applyAlignment="1">
      <alignment horizontal="center" vertical="center" textRotation="90"/>
    </xf>
    <xf numFmtId="0" fontId="19" fillId="2" borderId="56" xfId="10" applyFont="1" applyFill="1" applyBorder="1" applyAlignment="1">
      <alignment horizontal="center" vertical="center" textRotation="90"/>
    </xf>
    <xf numFmtId="0" fontId="5" fillId="2" borderId="56" xfId="10" applyFont="1" applyFill="1" applyBorder="1" applyAlignment="1">
      <alignment horizontal="center" vertical="center"/>
    </xf>
    <xf numFmtId="3" fontId="3" fillId="2" borderId="56" xfId="10" applyNumberFormat="1" applyFont="1" applyFill="1" applyBorder="1" applyAlignment="1">
      <alignment horizontal="center" vertical="center" wrapText="1"/>
    </xf>
    <xf numFmtId="0" fontId="3" fillId="2" borderId="13" xfId="8" applyFont="1" applyFill="1" applyBorder="1" applyAlignment="1" applyProtection="1">
      <alignment horizontal="center" vertical="center" wrapText="1"/>
    </xf>
    <xf numFmtId="0" fontId="18" fillId="0" borderId="57" xfId="10" applyFont="1" applyFill="1" applyBorder="1" applyAlignment="1">
      <alignment horizontal="center" vertical="center" textRotation="90"/>
    </xf>
    <xf numFmtId="3" fontId="18" fillId="0" borderId="24" xfId="10" applyNumberFormat="1" applyFont="1" applyFill="1" applyBorder="1" applyAlignment="1">
      <alignment horizontal="center" vertical="center" wrapText="1"/>
    </xf>
    <xf numFmtId="0" fontId="21" fillId="0" borderId="58" xfId="10" applyFont="1" applyBorder="1"/>
    <xf numFmtId="0" fontId="19" fillId="0" borderId="0" xfId="10" applyFont="1" applyBorder="1" applyAlignment="1">
      <alignment horizontal="center"/>
    </xf>
    <xf numFmtId="0" fontId="11" fillId="0" borderId="0" xfId="10" applyFont="1" applyBorder="1"/>
    <xf numFmtId="0" fontId="15" fillId="0" borderId="29" xfId="8" applyFont="1" applyFill="1" applyBorder="1" applyAlignment="1" applyProtection="1">
      <alignment vertical="center" wrapText="1"/>
    </xf>
    <xf numFmtId="0" fontId="11" fillId="0" borderId="58" xfId="10" applyFont="1" applyBorder="1"/>
    <xf numFmtId="3" fontId="15" fillId="0" borderId="29" xfId="0" applyNumberFormat="1" applyFont="1" applyBorder="1"/>
    <xf numFmtId="0" fontId="8" fillId="0" borderId="0" xfId="0" applyFont="1" applyBorder="1"/>
    <xf numFmtId="0" fontId="8" fillId="0" borderId="29" xfId="0" applyFont="1" applyBorder="1"/>
    <xf numFmtId="0" fontId="8" fillId="0" borderId="0" xfId="10" applyFont="1" applyBorder="1"/>
    <xf numFmtId="0" fontId="11" fillId="2" borderId="59" xfId="10" applyFont="1" applyFill="1" applyBorder="1"/>
    <xf numFmtId="0" fontId="5" fillId="2" borderId="59" xfId="10" applyFont="1" applyFill="1" applyBorder="1" applyAlignment="1">
      <alignment vertical="center"/>
    </xf>
    <xf numFmtId="3" fontId="15" fillId="2" borderId="59" xfId="10" applyNumberFormat="1" applyFont="1" applyFill="1" applyBorder="1" applyAlignment="1">
      <alignment vertical="center"/>
    </xf>
    <xf numFmtId="3" fontId="15" fillId="2" borderId="44" xfId="10" applyNumberFormat="1" applyFont="1" applyFill="1" applyBorder="1" applyAlignment="1">
      <alignment vertical="center"/>
    </xf>
    <xf numFmtId="3" fontId="5" fillId="2" borderId="9" xfId="0" applyNumberFormat="1" applyFont="1" applyFill="1" applyBorder="1" applyAlignment="1" applyProtection="1">
      <alignment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164" fontId="21" fillId="2" borderId="18" xfId="0" applyNumberFormat="1" applyFont="1" applyFill="1" applyBorder="1" applyAlignment="1">
      <alignment horizontal="centerContinuous" vertical="center" wrapText="1"/>
    </xf>
    <xf numFmtId="164" fontId="21" fillId="2" borderId="56" xfId="0" applyNumberFormat="1" applyFont="1" applyFill="1" applyBorder="1" applyAlignment="1">
      <alignment horizontal="centerContinuous" vertical="center" wrapText="1"/>
    </xf>
    <xf numFmtId="164" fontId="21" fillId="2" borderId="60" xfId="0" applyNumberFormat="1" applyFont="1" applyFill="1" applyBorder="1" applyAlignment="1">
      <alignment horizontal="centerContinuous" vertical="center" wrapText="1"/>
    </xf>
    <xf numFmtId="164" fontId="21" fillId="2" borderId="37" xfId="0" applyNumberFormat="1" applyFont="1" applyFill="1" applyBorder="1" applyAlignment="1">
      <alignment horizontal="centerContinuous" vertical="center" wrapText="1"/>
    </xf>
    <xf numFmtId="164" fontId="21" fillId="2" borderId="41" xfId="0" applyNumberFormat="1" applyFont="1" applyFill="1" applyBorder="1" applyAlignment="1">
      <alignment horizontal="center" vertical="center" wrapText="1"/>
    </xf>
    <xf numFmtId="164" fontId="21" fillId="3" borderId="3" xfId="0" applyNumberFormat="1" applyFont="1" applyFill="1" applyBorder="1" applyAlignment="1">
      <alignment horizontal="right" vertical="center" wrapText="1"/>
    </xf>
    <xf numFmtId="164" fontId="21" fillId="3" borderId="41" xfId="0" applyNumberFormat="1" applyFont="1" applyFill="1" applyBorder="1" applyAlignment="1">
      <alignment horizontal="center" vertical="center" wrapText="1"/>
    </xf>
    <xf numFmtId="164" fontId="25" fillId="2" borderId="3" xfId="0" applyNumberFormat="1" applyFont="1" applyFill="1" applyBorder="1" applyAlignment="1">
      <alignment horizontal="right" vertical="center" wrapText="1"/>
    </xf>
    <xf numFmtId="164" fontId="21" fillId="2" borderId="41" xfId="0" applyNumberFormat="1" applyFont="1" applyFill="1" applyBorder="1" applyAlignment="1" applyProtection="1">
      <alignment vertical="center" wrapText="1"/>
    </xf>
    <xf numFmtId="164" fontId="21" fillId="2" borderId="24" xfId="0" applyNumberFormat="1" applyFont="1" applyFill="1" applyBorder="1" applyAlignment="1" applyProtection="1">
      <alignment vertical="center" wrapText="1"/>
    </xf>
    <xf numFmtId="164" fontId="21" fillId="3" borderId="58" xfId="0" applyNumberFormat="1" applyFont="1" applyFill="1" applyBorder="1" applyAlignment="1">
      <alignment horizontal="right" vertical="center" wrapText="1"/>
    </xf>
    <xf numFmtId="164" fontId="21" fillId="3" borderId="29" xfId="0" applyNumberFormat="1" applyFont="1" applyFill="1" applyBorder="1" applyAlignment="1" applyProtection="1">
      <alignment horizontal="right" vertical="center" wrapText="1"/>
    </xf>
    <xf numFmtId="164" fontId="21" fillId="2" borderId="57" xfId="0" applyNumberFormat="1" applyFont="1" applyFill="1" applyBorder="1" applyAlignment="1">
      <alignment horizontal="right" vertical="center" wrapText="1"/>
    </xf>
    <xf numFmtId="164" fontId="25" fillId="2" borderId="41" xfId="0" applyNumberFormat="1" applyFont="1" applyFill="1" applyBorder="1" applyAlignment="1" applyProtection="1">
      <alignment vertical="center" wrapText="1"/>
    </xf>
    <xf numFmtId="164" fontId="21" fillId="2" borderId="41" xfId="0" applyNumberFormat="1" applyFont="1" applyFill="1" applyBorder="1" applyAlignment="1">
      <alignment vertical="center" wrapText="1"/>
    </xf>
    <xf numFmtId="164" fontId="21" fillId="2" borderId="61" xfId="0" applyNumberFormat="1" applyFont="1" applyFill="1" applyBorder="1" applyAlignment="1">
      <alignment horizontal="right" vertical="center" wrapText="1"/>
    </xf>
    <xf numFmtId="164" fontId="21" fillId="2" borderId="32" xfId="0" applyNumberFormat="1" applyFont="1" applyFill="1" applyBorder="1" applyAlignment="1">
      <alignment horizontal="left" vertical="center" wrapText="1" indent="1"/>
    </xf>
    <xf numFmtId="164" fontId="21" fillId="2" borderId="32" xfId="0" applyNumberFormat="1" applyFont="1" applyFill="1" applyBorder="1" applyAlignment="1">
      <alignment vertical="center" wrapText="1"/>
    </xf>
    <xf numFmtId="164" fontId="21" fillId="2" borderId="36" xfId="0" applyNumberFormat="1" applyFont="1" applyFill="1" applyBorder="1" applyAlignment="1">
      <alignment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4" xfId="0" applyNumberFormat="1" applyFont="1" applyFill="1" applyBorder="1" applyAlignment="1" applyProtection="1">
      <alignment vertical="center" wrapText="1"/>
      <protection locked="0"/>
    </xf>
    <xf numFmtId="164" fontId="25" fillId="0" borderId="41" xfId="0" applyNumberFormat="1" applyFont="1" applyFill="1" applyBorder="1" applyAlignment="1" applyProtection="1">
      <alignment vertical="center" wrapText="1"/>
      <protection locked="0"/>
    </xf>
    <xf numFmtId="164" fontId="25" fillId="0" borderId="4" xfId="0" applyNumberFormat="1" applyFont="1" applyFill="1" applyBorder="1" applyAlignment="1">
      <alignment vertical="center" wrapText="1"/>
    </xf>
    <xf numFmtId="164" fontId="25" fillId="0" borderId="4" xfId="0" applyNumberFormat="1" applyFont="1" applyFill="1" applyBorder="1" applyAlignment="1">
      <alignment horizontal="center" vertical="center" wrapText="1"/>
    </xf>
    <xf numFmtId="164" fontId="25" fillId="0" borderId="41" xfId="0" applyNumberFormat="1" applyFont="1" applyFill="1" applyBorder="1" applyAlignment="1">
      <alignment vertical="center" wrapText="1"/>
    </xf>
    <xf numFmtId="164" fontId="25" fillId="0" borderId="4" xfId="0" applyNumberFormat="1" applyFont="1" applyFill="1" applyBorder="1" applyAlignment="1" applyProtection="1">
      <alignment horizontal="center" vertical="center" wrapText="1"/>
      <protection locked="0"/>
    </xf>
    <xf numFmtId="164" fontId="25" fillId="0" borderId="4" xfId="0" applyNumberFormat="1" applyFont="1" applyFill="1" applyBorder="1" applyAlignment="1" applyProtection="1">
      <alignment horizontal="right" vertical="center" wrapText="1"/>
      <protection locked="0"/>
    </xf>
    <xf numFmtId="164" fontId="25" fillId="0" borderId="41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35" xfId="8" applyNumberFormat="1" applyFont="1" applyFill="1" applyBorder="1" applyAlignment="1" applyProtection="1">
      <alignment vertical="center" wrapText="1"/>
      <protection locked="0"/>
    </xf>
    <xf numFmtId="3" fontId="2" fillId="0" borderId="0" xfId="8" applyNumberFormat="1" applyFont="1" applyFill="1" applyBorder="1" applyAlignment="1" applyProtection="1">
      <alignment horizontal="left" vertical="center" wrapText="1" indent="1"/>
    </xf>
    <xf numFmtId="3" fontId="2" fillId="0" borderId="25" xfId="8" applyNumberFormat="1" applyFont="1" applyFill="1" applyBorder="1" applyAlignment="1" applyProtection="1">
      <alignment horizontal="left" vertical="center" wrapText="1" indent="1"/>
    </xf>
    <xf numFmtId="3" fontId="2" fillId="0" borderId="4" xfId="8" applyNumberFormat="1" applyFont="1" applyFill="1" applyBorder="1" applyAlignment="1" applyProtection="1">
      <alignment horizontal="left" vertical="center" wrapText="1" indent="1"/>
    </xf>
    <xf numFmtId="3" fontId="2" fillId="0" borderId="5" xfId="8" applyNumberFormat="1" applyFont="1" applyFill="1" applyBorder="1" applyAlignment="1" applyProtection="1">
      <alignment horizontal="left" vertical="center" wrapText="1" indent="1"/>
    </xf>
    <xf numFmtId="3" fontId="2" fillId="0" borderId="32" xfId="8" applyNumberFormat="1" applyFont="1" applyFill="1" applyBorder="1" applyAlignment="1" applyProtection="1">
      <alignment horizontal="left" vertical="center" wrapText="1" indent="1"/>
    </xf>
    <xf numFmtId="3" fontId="2" fillId="0" borderId="4" xfId="8" applyNumberFormat="1" applyFont="1" applyFill="1" applyBorder="1" applyAlignment="1" applyProtection="1">
      <alignment vertical="center" wrapText="1"/>
      <protection locked="0"/>
    </xf>
    <xf numFmtId="3" fontId="2" fillId="0" borderId="32" xfId="8" applyNumberFormat="1" applyFont="1" applyFill="1" applyBorder="1" applyAlignment="1" applyProtection="1">
      <alignment vertical="center" wrapText="1"/>
      <protection locked="0"/>
    </xf>
    <xf numFmtId="3" fontId="2" fillId="0" borderId="41" xfId="8" applyNumberFormat="1" applyFont="1" applyFill="1" applyBorder="1" applyAlignment="1" applyProtection="1">
      <alignment vertical="center" wrapText="1"/>
      <protection locked="0"/>
    </xf>
    <xf numFmtId="3" fontId="2" fillId="0" borderId="24" xfId="8" applyNumberFormat="1" applyFont="1" applyFill="1" applyBorder="1" applyAlignment="1" applyProtection="1">
      <alignment vertical="center" wrapText="1"/>
      <protection locked="0"/>
    </xf>
    <xf numFmtId="164" fontId="33" fillId="2" borderId="9" xfId="8" applyNumberFormat="1" applyFont="1" applyFill="1" applyBorder="1" applyAlignment="1" applyProtection="1">
      <alignment horizontal="right" vertical="center" wrapText="1"/>
      <protection locked="0"/>
    </xf>
    <xf numFmtId="0" fontId="35" fillId="0" borderId="0" xfId="9" applyFont="1"/>
    <xf numFmtId="0" fontId="35" fillId="0" borderId="0" xfId="0" applyFont="1"/>
    <xf numFmtId="0" fontId="34" fillId="0" borderId="40" xfId="9" applyFont="1" applyFill="1" applyBorder="1" applyAlignment="1">
      <alignment horizontal="center" vertical="center"/>
    </xf>
    <xf numFmtId="0" fontId="34" fillId="0" borderId="4" xfId="9" applyFont="1" applyFill="1" applyBorder="1" applyAlignment="1">
      <alignment horizontal="centerContinuous" vertical="center"/>
    </xf>
    <xf numFmtId="3" fontId="34" fillId="0" borderId="4" xfId="9" applyNumberFormat="1" applyFont="1" applyFill="1" applyBorder="1" applyAlignment="1">
      <alignment horizontal="center" vertical="center" wrapText="1"/>
    </xf>
    <xf numFmtId="3" fontId="34" fillId="0" borderId="38" xfId="9" applyNumberFormat="1" applyFont="1" applyFill="1" applyBorder="1" applyAlignment="1">
      <alignment horizontal="center" vertical="center" wrapText="1"/>
    </xf>
    <xf numFmtId="0" fontId="34" fillId="0" borderId="0" xfId="9" applyFont="1" applyAlignment="1">
      <alignment horizontal="center"/>
    </xf>
    <xf numFmtId="0" fontId="34" fillId="0" borderId="0" xfId="9" applyFont="1"/>
    <xf numFmtId="3" fontId="34" fillId="0" borderId="0" xfId="9" applyNumberFormat="1" applyFont="1"/>
    <xf numFmtId="0" fontId="35" fillId="0" borderId="0" xfId="9" applyFont="1" applyAlignment="1">
      <alignment horizontal="center"/>
    </xf>
    <xf numFmtId="3" fontId="35" fillId="0" borderId="0" xfId="9" applyNumberFormat="1" applyFont="1"/>
    <xf numFmtId="49" fontId="35" fillId="0" borderId="0" xfId="0" applyNumberFormat="1" applyFont="1" applyFill="1" applyBorder="1" applyAlignment="1" applyProtection="1">
      <alignment horizontal="left" vertical="center" wrapText="1"/>
    </xf>
    <xf numFmtId="3" fontId="34" fillId="0" borderId="0" xfId="0" applyNumberFormat="1" applyFont="1"/>
    <xf numFmtId="3" fontId="35" fillId="0" borderId="0" xfId="0" applyNumberFormat="1" applyFont="1"/>
    <xf numFmtId="0" fontId="36" fillId="2" borderId="45" xfId="9" applyFont="1" applyFill="1" applyBorder="1" applyAlignment="1">
      <alignment horizontal="center" vertical="center"/>
    </xf>
    <xf numFmtId="0" fontId="36" fillId="2" borderId="45" xfId="9" applyFont="1" applyFill="1" applyBorder="1" applyAlignment="1">
      <alignment horizontal="left" vertical="center"/>
    </xf>
    <xf numFmtId="3" fontId="36" fillId="2" borderId="45" xfId="9" applyNumberFormat="1" applyFont="1" applyFill="1" applyBorder="1" applyAlignment="1">
      <alignment horizontal="right" vertical="center"/>
    </xf>
    <xf numFmtId="0" fontId="36" fillId="0" borderId="0" xfId="9" applyFont="1" applyFill="1" applyBorder="1" applyAlignment="1">
      <alignment horizontal="center" vertical="center"/>
    </xf>
    <xf numFmtId="0" fontId="36" fillId="0" borderId="0" xfId="9" applyFont="1" applyFill="1" applyBorder="1" applyAlignment="1">
      <alignment horizontal="left" vertical="center"/>
    </xf>
    <xf numFmtId="3" fontId="36" fillId="0" borderId="0" xfId="9" applyNumberFormat="1" applyFont="1" applyFill="1" applyBorder="1" applyAlignment="1">
      <alignment horizontal="right" vertical="center"/>
    </xf>
    <xf numFmtId="3" fontId="8" fillId="0" borderId="29" xfId="10" applyNumberFormat="1" applyFont="1" applyBorder="1" applyAlignment="1">
      <alignment horizontal="right"/>
    </xf>
    <xf numFmtId="0" fontId="34" fillId="2" borderId="60" xfId="9" applyFont="1" applyFill="1" applyBorder="1" applyAlignment="1">
      <alignment horizontal="centerContinuous" vertical="center"/>
    </xf>
    <xf numFmtId="0" fontId="34" fillId="2" borderId="60" xfId="9" applyFont="1" applyFill="1" applyBorder="1" applyAlignment="1">
      <alignment horizontal="center" vertical="center" textRotation="90"/>
    </xf>
    <xf numFmtId="0" fontId="3" fillId="2" borderId="18" xfId="8" applyFont="1" applyFill="1" applyBorder="1" applyAlignment="1" applyProtection="1">
      <alignment horizontal="center" vertical="center" wrapText="1"/>
    </xf>
    <xf numFmtId="164" fontId="21" fillId="2" borderId="11" xfId="0" applyNumberFormat="1" applyFont="1" applyFill="1" applyBorder="1" applyAlignment="1">
      <alignment horizontal="center" vertical="center" textRotation="90" wrapText="1"/>
    </xf>
    <xf numFmtId="164" fontId="21" fillId="2" borderId="7" xfId="0" applyNumberFormat="1" applyFont="1" applyFill="1" applyBorder="1" applyAlignment="1">
      <alignment horizontal="center" vertical="center" textRotation="90" wrapText="1"/>
    </xf>
    <xf numFmtId="164" fontId="21" fillId="2" borderId="45" xfId="0" applyNumberFormat="1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vertical="center" wrapText="1"/>
    </xf>
    <xf numFmtId="0" fontId="21" fillId="2" borderId="24" xfId="0" applyFont="1" applyFill="1" applyBorder="1" applyAlignment="1">
      <alignment horizontal="center" vertical="center" wrapText="1"/>
    </xf>
    <xf numFmtId="164" fontId="27" fillId="0" borderId="51" xfId="8" applyNumberFormat="1" applyFont="1" applyFill="1" applyBorder="1" applyAlignment="1" applyProtection="1">
      <alignment horizontal="left" vertical="center"/>
    </xf>
    <xf numFmtId="164" fontId="5" fillId="0" borderId="0" xfId="8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28" fillId="0" borderId="16" xfId="8" applyFont="1" applyFill="1" applyBorder="1" applyAlignment="1" applyProtection="1">
      <alignment horizontal="left" vertical="center" wrapText="1"/>
    </xf>
    <xf numFmtId="0" fontId="5" fillId="0" borderId="0" xfId="8" applyFont="1" applyFill="1" applyAlignment="1">
      <alignment horizontal="center"/>
    </xf>
    <xf numFmtId="0" fontId="5" fillId="0" borderId="0" xfId="8" applyFont="1" applyFill="1" applyAlignment="1">
      <alignment horizontal="center" wrapText="1"/>
    </xf>
    <xf numFmtId="0" fontId="21" fillId="2" borderId="61" xfId="10" applyFont="1" applyFill="1" applyBorder="1" applyAlignment="1">
      <alignment horizontal="center" vertical="center"/>
    </xf>
    <xf numFmtId="0" fontId="21" fillId="2" borderId="59" xfId="10" applyFont="1" applyFill="1" applyBorder="1" applyAlignment="1">
      <alignment horizontal="center" vertical="center"/>
    </xf>
    <xf numFmtId="0" fontId="4" fillId="2" borderId="14" xfId="11" applyFont="1" applyFill="1" applyBorder="1" applyAlignment="1" applyProtection="1">
      <alignment horizontal="left" vertical="center" indent="1"/>
    </xf>
    <xf numFmtId="0" fontId="4" fillId="2" borderId="22" xfId="11" applyFont="1" applyFill="1" applyBorder="1" applyAlignment="1" applyProtection="1">
      <alignment horizontal="left" vertical="center" indent="1"/>
    </xf>
    <xf numFmtId="0" fontId="4" fillId="2" borderId="21" xfId="11" applyFont="1" applyFill="1" applyBorder="1" applyAlignment="1" applyProtection="1">
      <alignment horizontal="left" vertical="center" indent="1"/>
    </xf>
    <xf numFmtId="0" fontId="3" fillId="2" borderId="12" xfId="8" applyFont="1" applyFill="1" applyBorder="1" applyAlignment="1" applyProtection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</xf>
    <xf numFmtId="0" fontId="3" fillId="2" borderId="30" xfId="8" applyFont="1" applyFill="1" applyBorder="1" applyAlignment="1" applyProtection="1">
      <alignment horizontal="center" vertical="center" wrapText="1"/>
    </xf>
    <xf numFmtId="0" fontId="3" fillId="2" borderId="15" xfId="8" applyFont="1" applyFill="1" applyBorder="1" applyAlignment="1" applyProtection="1">
      <alignment horizontal="center" vertical="center" wrapText="1"/>
    </xf>
    <xf numFmtId="0" fontId="3" fillId="2" borderId="31" xfId="8" applyFont="1" applyFill="1" applyBorder="1" applyAlignment="1" applyProtection="1">
      <alignment horizontal="center" vertical="center" wrapText="1"/>
    </xf>
    <xf numFmtId="0" fontId="3" fillId="2" borderId="19" xfId="8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3" fontId="3" fillId="2" borderId="63" xfId="0" applyNumberFormat="1" applyFont="1" applyFill="1" applyBorder="1" applyAlignment="1" applyProtection="1">
      <alignment horizontal="center" vertical="center" wrapText="1"/>
    </xf>
    <xf numFmtId="3" fontId="3" fillId="2" borderId="64" xfId="0" applyNumberFormat="1" applyFont="1" applyFill="1" applyBorder="1" applyAlignment="1" applyProtection="1">
      <alignment horizontal="center" vertical="center" wrapText="1"/>
    </xf>
    <xf numFmtId="3" fontId="3" fillId="2" borderId="53" xfId="0" applyNumberFormat="1" applyFont="1" applyFill="1" applyBorder="1" applyAlignment="1" applyProtection="1">
      <alignment horizontal="center" vertical="center" wrapText="1"/>
    </xf>
    <xf numFmtId="0" fontId="6" fillId="2" borderId="52" xfId="0" applyFont="1" applyFill="1" applyBorder="1" applyAlignment="1" applyProtection="1">
      <alignment vertical="center"/>
    </xf>
    <xf numFmtId="0" fontId="0" fillId="0" borderId="62" xfId="0" applyBorder="1" applyAlignment="1">
      <alignment vertical="center"/>
    </xf>
    <xf numFmtId="0" fontId="6" fillId="2" borderId="12" xfId="0" applyFont="1" applyFill="1" applyBorder="1" applyAlignment="1" applyProtection="1">
      <alignment vertical="center"/>
    </xf>
    <xf numFmtId="0" fontId="0" fillId="0" borderId="30" xfId="0" applyBorder="1" applyAlignment="1">
      <alignment vertical="center"/>
    </xf>
    <xf numFmtId="3" fontId="6" fillId="2" borderId="63" xfId="0" applyNumberFormat="1" applyFont="1" applyFill="1" applyBorder="1" applyAlignment="1" applyProtection="1">
      <alignment horizontal="center" vertical="center" wrapText="1"/>
    </xf>
    <xf numFmtId="3" fontId="12" fillId="0" borderId="53" xfId="0" applyNumberFormat="1" applyFont="1" applyBorder="1" applyAlignment="1">
      <alignment horizontal="center" vertical="center" wrapText="1"/>
    </xf>
    <xf numFmtId="3" fontId="3" fillId="2" borderId="12" xfId="0" applyNumberFormat="1" applyFont="1" applyFill="1" applyBorder="1" applyAlignment="1" applyProtection="1">
      <alignment horizontal="center" vertical="center" wrapText="1"/>
    </xf>
    <xf numFmtId="3" fontId="3" fillId="2" borderId="2" xfId="0" applyNumberFormat="1" applyFont="1" applyFill="1" applyBorder="1" applyAlignment="1" applyProtection="1">
      <alignment horizontal="center" vertical="center" wrapText="1"/>
    </xf>
    <xf numFmtId="3" fontId="3" fillId="2" borderId="30" xfId="0" applyNumberFormat="1" applyFont="1" applyFill="1" applyBorder="1" applyAlignment="1" applyProtection="1">
      <alignment horizontal="center" vertical="center" wrapText="1"/>
    </xf>
  </cellXfs>
  <cellStyles count="13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4" xfId="7"/>
    <cellStyle name="Normál_KVRENMUNKA" xfId="8"/>
    <cellStyle name="Normál_Munka17" xfId="9"/>
    <cellStyle name="Normál_Munka21" xfId="10"/>
    <cellStyle name="Normál_SEGEDLETEK" xfId="11"/>
    <cellStyle name="Százalék 2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I91"/>
  <sheetViews>
    <sheetView zoomScaleNormal="100" zoomScaleSheetLayoutView="100" workbookViewId="0">
      <selection activeCell="G10" sqref="G10"/>
    </sheetView>
  </sheetViews>
  <sheetFormatPr defaultRowHeight="15"/>
  <cols>
    <col min="1" max="1" width="6" style="207" customWidth="1"/>
    <col min="2" max="2" width="51.33203125" style="208" customWidth="1"/>
    <col min="3" max="3" width="7.83203125" style="208" customWidth="1"/>
    <col min="4" max="4" width="16.6640625" style="209" customWidth="1"/>
    <col min="5" max="5" width="52.5" style="209" customWidth="1"/>
    <col min="6" max="6" width="7.5" style="209" customWidth="1"/>
    <col min="7" max="7" width="16.6640625" style="209" customWidth="1"/>
    <col min="8" max="16384" width="9.33203125" style="209"/>
  </cols>
  <sheetData>
    <row r="1" spans="1:9" ht="18" customHeight="1">
      <c r="A1" s="448" t="s">
        <v>89</v>
      </c>
      <c r="B1" s="384" t="s">
        <v>94</v>
      </c>
      <c r="C1" s="385"/>
      <c r="D1" s="386"/>
      <c r="E1" s="384" t="s">
        <v>95</v>
      </c>
      <c r="F1" s="385"/>
      <c r="G1" s="387"/>
    </row>
    <row r="2" spans="1:9" s="210" customFormat="1" ht="35.25" customHeight="1">
      <c r="A2" s="449"/>
      <c r="B2" s="213" t="s">
        <v>39</v>
      </c>
      <c r="C2" s="213" t="s">
        <v>149</v>
      </c>
      <c r="D2" s="213" t="s">
        <v>273</v>
      </c>
      <c r="E2" s="213" t="s">
        <v>39</v>
      </c>
      <c r="F2" s="213" t="s">
        <v>149</v>
      </c>
      <c r="G2" s="388" t="s">
        <v>273</v>
      </c>
    </row>
    <row r="3" spans="1:9" s="210" customFormat="1" ht="12" customHeight="1">
      <c r="A3" s="389">
        <v>1</v>
      </c>
      <c r="B3" s="221">
        <v>2</v>
      </c>
      <c r="C3" s="221">
        <v>3</v>
      </c>
      <c r="D3" s="221">
        <v>4</v>
      </c>
      <c r="E3" s="221">
        <v>5</v>
      </c>
      <c r="F3" s="221">
        <v>6</v>
      </c>
      <c r="G3" s="390">
        <v>7</v>
      </c>
    </row>
    <row r="4" spans="1:9">
      <c r="A4" s="403" t="s">
        <v>3</v>
      </c>
      <c r="B4" s="404" t="s">
        <v>148</v>
      </c>
      <c r="C4" s="404" t="s">
        <v>150</v>
      </c>
      <c r="D4" s="405">
        <v>18253</v>
      </c>
      <c r="E4" s="404" t="s">
        <v>40</v>
      </c>
      <c r="F4" s="404" t="s">
        <v>163</v>
      </c>
      <c r="G4" s="406">
        <v>6818</v>
      </c>
    </row>
    <row r="5" spans="1:9" ht="30">
      <c r="A5" s="403" t="s">
        <v>4</v>
      </c>
      <c r="B5" s="404" t="s">
        <v>60</v>
      </c>
      <c r="C5" s="404" t="s">
        <v>153</v>
      </c>
      <c r="D5" s="405">
        <v>6300</v>
      </c>
      <c r="E5" s="404" t="s">
        <v>61</v>
      </c>
      <c r="F5" s="404" t="s">
        <v>164</v>
      </c>
      <c r="G5" s="406">
        <v>1967</v>
      </c>
    </row>
    <row r="6" spans="1:9">
      <c r="A6" s="403" t="s">
        <v>5</v>
      </c>
      <c r="B6" s="404" t="s">
        <v>154</v>
      </c>
      <c r="C6" s="404" t="s">
        <v>155</v>
      </c>
      <c r="D6" s="405">
        <v>415</v>
      </c>
      <c r="E6" s="404" t="s">
        <v>41</v>
      </c>
      <c r="F6" s="404" t="s">
        <v>165</v>
      </c>
      <c r="G6" s="406">
        <v>8465</v>
      </c>
    </row>
    <row r="7" spans="1:9" ht="30">
      <c r="A7" s="403" t="s">
        <v>6</v>
      </c>
      <c r="B7" s="404" t="s">
        <v>160</v>
      </c>
      <c r="C7" s="404" t="s">
        <v>157</v>
      </c>
      <c r="D7" s="405">
        <v>137</v>
      </c>
      <c r="E7" s="404" t="s">
        <v>62</v>
      </c>
      <c r="F7" s="404" t="s">
        <v>166</v>
      </c>
      <c r="G7" s="406">
        <v>1392</v>
      </c>
    </row>
    <row r="8" spans="1:9">
      <c r="A8" s="403" t="s">
        <v>7</v>
      </c>
      <c r="B8" s="407"/>
      <c r="C8" s="407"/>
      <c r="D8" s="405"/>
      <c r="E8" s="407" t="s">
        <v>171</v>
      </c>
      <c r="F8" s="408" t="s">
        <v>167</v>
      </c>
      <c r="G8" s="409">
        <v>2552</v>
      </c>
    </row>
    <row r="9" spans="1:9">
      <c r="A9" s="403" t="s">
        <v>8</v>
      </c>
      <c r="B9" s="407"/>
      <c r="C9" s="407"/>
      <c r="D9" s="405"/>
      <c r="E9" s="407" t="s">
        <v>278</v>
      </c>
      <c r="F9" s="408"/>
      <c r="G9" s="409">
        <v>234</v>
      </c>
    </row>
    <row r="10" spans="1:9" ht="28.5">
      <c r="A10" s="391" t="s">
        <v>9</v>
      </c>
      <c r="B10" s="215" t="s">
        <v>98</v>
      </c>
      <c r="C10" s="215"/>
      <c r="D10" s="216">
        <f>SUM(D4:D8)</f>
        <v>25105</v>
      </c>
      <c r="E10" s="219" t="s">
        <v>99</v>
      </c>
      <c r="F10" s="219"/>
      <c r="G10" s="392">
        <f>SUM(G4:G8)</f>
        <v>21194</v>
      </c>
    </row>
    <row r="11" spans="1:9" ht="24" customHeight="1">
      <c r="A11" s="403" t="s">
        <v>10</v>
      </c>
      <c r="B11" s="404" t="s">
        <v>162</v>
      </c>
      <c r="C11" s="410" t="s">
        <v>225</v>
      </c>
      <c r="D11" s="411">
        <v>16265</v>
      </c>
      <c r="E11" s="404"/>
      <c r="F11" s="404"/>
      <c r="G11" s="412"/>
    </row>
    <row r="12" spans="1:9" ht="24" customHeight="1">
      <c r="A12" s="403" t="s">
        <v>11</v>
      </c>
      <c r="B12" s="404" t="s">
        <v>270</v>
      </c>
      <c r="C12" s="410" t="s">
        <v>225</v>
      </c>
      <c r="D12" s="411">
        <v>336</v>
      </c>
      <c r="E12" s="404" t="s">
        <v>271</v>
      </c>
      <c r="F12" s="404" t="s">
        <v>243</v>
      </c>
      <c r="G12" s="412">
        <v>1039</v>
      </c>
    </row>
    <row r="13" spans="1:9">
      <c r="A13" s="391" t="s">
        <v>12</v>
      </c>
      <c r="B13" s="215" t="s">
        <v>172</v>
      </c>
      <c r="C13" s="220"/>
      <c r="D13" s="216">
        <f>SUM(D11:D12)</f>
        <v>16601</v>
      </c>
      <c r="E13" s="214" t="s">
        <v>131</v>
      </c>
      <c r="F13" s="214"/>
      <c r="G13" s="393">
        <f>SUM(G11:G12)</f>
        <v>1039</v>
      </c>
    </row>
    <row r="14" spans="1:9" ht="20.25" customHeight="1">
      <c r="A14" s="391" t="s">
        <v>13</v>
      </c>
      <c r="B14" s="217" t="s">
        <v>106</v>
      </c>
      <c r="C14" s="217"/>
      <c r="D14" s="216">
        <f>SUM(D10,D13)</f>
        <v>41706</v>
      </c>
      <c r="E14" s="217" t="s">
        <v>126</v>
      </c>
      <c r="F14" s="217"/>
      <c r="G14" s="392">
        <f>+G10+G13</f>
        <v>22233</v>
      </c>
    </row>
    <row r="15" spans="1:9" ht="12.95" customHeight="1">
      <c r="A15" s="394"/>
      <c r="B15" s="211"/>
      <c r="C15" s="211"/>
      <c r="D15" s="212"/>
      <c r="E15" s="211"/>
      <c r="F15" s="211"/>
      <c r="G15" s="395"/>
      <c r="I15"/>
    </row>
    <row r="16" spans="1:9" ht="18" customHeight="1">
      <c r="A16" s="396"/>
      <c r="B16" s="450" t="s">
        <v>96</v>
      </c>
      <c r="C16" s="450"/>
      <c r="D16" s="451"/>
      <c r="E16" s="450" t="s">
        <v>97</v>
      </c>
      <c r="F16" s="450"/>
      <c r="G16" s="452"/>
    </row>
    <row r="17" spans="1:7">
      <c r="A17" s="403" t="s">
        <v>14</v>
      </c>
      <c r="B17" s="404" t="s">
        <v>151</v>
      </c>
      <c r="C17" s="404" t="s">
        <v>152</v>
      </c>
      <c r="D17" s="405"/>
      <c r="E17" s="404" t="s">
        <v>86</v>
      </c>
      <c r="F17" s="404" t="s">
        <v>168</v>
      </c>
      <c r="G17" s="406">
        <v>10350</v>
      </c>
    </row>
    <row r="18" spans="1:7">
      <c r="A18" s="403" t="s">
        <v>15</v>
      </c>
      <c r="B18" s="404" t="s">
        <v>159</v>
      </c>
      <c r="C18" s="404" t="s">
        <v>156</v>
      </c>
      <c r="D18" s="405">
        <v>3756</v>
      </c>
      <c r="E18" s="404" t="s">
        <v>64</v>
      </c>
      <c r="F18" s="404" t="s">
        <v>169</v>
      </c>
      <c r="G18" s="406">
        <v>5906</v>
      </c>
    </row>
    <row r="19" spans="1:7" ht="30">
      <c r="A19" s="403" t="s">
        <v>16</v>
      </c>
      <c r="B19" s="404" t="s">
        <v>161</v>
      </c>
      <c r="C19" s="404" t="s">
        <v>158</v>
      </c>
      <c r="D19" s="405">
        <v>92</v>
      </c>
      <c r="E19" s="404" t="s">
        <v>65</v>
      </c>
      <c r="F19" s="404" t="s">
        <v>170</v>
      </c>
      <c r="G19" s="406"/>
    </row>
    <row r="20" spans="1:7">
      <c r="A20" s="403" t="s">
        <v>17</v>
      </c>
      <c r="B20" s="404"/>
      <c r="C20" s="404"/>
      <c r="D20" s="405"/>
      <c r="E20" s="404" t="s">
        <v>279</v>
      </c>
      <c r="F20" s="404" t="s">
        <v>167</v>
      </c>
      <c r="G20" s="406">
        <v>6815</v>
      </c>
    </row>
    <row r="21" spans="1:7" ht="28.5">
      <c r="A21" s="396" t="s">
        <v>18</v>
      </c>
      <c r="B21" s="215" t="s">
        <v>100</v>
      </c>
      <c r="C21" s="215"/>
      <c r="D21" s="216">
        <f>SUM(D17:D20)</f>
        <v>3848</v>
      </c>
      <c r="E21" s="215" t="s">
        <v>101</v>
      </c>
      <c r="F21" s="215"/>
      <c r="G21" s="392">
        <f>SUM(G17:G20)</f>
        <v>23071</v>
      </c>
    </row>
    <row r="22" spans="1:7">
      <c r="A22" s="396" t="s">
        <v>19</v>
      </c>
      <c r="B22" s="215" t="s">
        <v>130</v>
      </c>
      <c r="C22" s="215"/>
      <c r="D22" s="216"/>
      <c r="E22" s="215" t="s">
        <v>132</v>
      </c>
      <c r="F22" s="215"/>
      <c r="G22" s="397">
        <v>250</v>
      </c>
    </row>
    <row r="23" spans="1:7" ht="27.75" customHeight="1">
      <c r="A23" s="396" t="s">
        <v>20</v>
      </c>
      <c r="B23" s="217" t="s">
        <v>107</v>
      </c>
      <c r="C23" s="217"/>
      <c r="D23" s="218">
        <f>+D21+D22</f>
        <v>3848</v>
      </c>
      <c r="E23" s="217" t="s">
        <v>125</v>
      </c>
      <c r="F23" s="217"/>
      <c r="G23" s="398">
        <f>SUM(G21,G22)</f>
        <v>23321</v>
      </c>
    </row>
    <row r="24" spans="1:7" ht="28.5" customHeight="1" thickBot="1">
      <c r="A24" s="399" t="s">
        <v>21</v>
      </c>
      <c r="B24" s="400" t="s">
        <v>102</v>
      </c>
      <c r="C24" s="400"/>
      <c r="D24" s="401">
        <f>SUM(D23,D14)</f>
        <v>45554</v>
      </c>
      <c r="E24" s="400" t="s">
        <v>103</v>
      </c>
      <c r="F24" s="400"/>
      <c r="G24" s="402">
        <f>SUM(G14,G23)</f>
        <v>45554</v>
      </c>
    </row>
    <row r="90" spans="2:2">
      <c r="B90" s="208" t="s">
        <v>276</v>
      </c>
    </row>
    <row r="91" spans="2:2">
      <c r="B91" s="208" t="s">
        <v>277</v>
      </c>
    </row>
  </sheetData>
  <mergeCells count="3">
    <mergeCell ref="A1:A2"/>
    <mergeCell ref="B16:D16"/>
    <mergeCell ref="E16:G16"/>
  </mergeCells>
  <phoneticPr fontId="0" type="noConversion"/>
  <printOptions horizontalCentered="1"/>
  <pageMargins left="0.31496062992125984" right="0.47244094488188981" top="1.1023622047244095" bottom="0.11811023622047245" header="0.27559055118110237" footer="7.874015748031496E-2"/>
  <pageSetup paperSize="9" scale="98" orientation="landscape" useFirstPageNumber="1" verticalDpi="300" r:id="rId1"/>
  <headerFooter alignWithMargins="0">
    <oddHeader xml:space="preserve">&amp;C&amp;"Times New Roman CE,Félkövér"&amp;12RAPOSKA KÖZSÉG ÖNKORMÁNYZATA 2016. ÉVI KÖLTSÉGVETÉSÉNEK
MŰKÖDÉSI ÉS FELHALMOZÁSI 
MÉRLEGE&amp;R1.melléklet a 14/2016. (XI.29.)
önkorm.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4">
    <pageSetUpPr fitToPage="1"/>
  </sheetPr>
  <dimension ref="A1:P90"/>
  <sheetViews>
    <sheetView topLeftCell="A23" zoomScale="90" zoomScaleNormal="90" zoomScaleSheetLayoutView="90" workbookViewId="0">
      <selection activeCell="J29" sqref="J29"/>
    </sheetView>
  </sheetViews>
  <sheetFormatPr defaultRowHeight="15.75"/>
  <cols>
    <col min="1" max="1" width="10.1640625" style="195" customWidth="1"/>
    <col min="2" max="2" width="61.5" style="80" customWidth="1"/>
    <col min="3" max="3" width="8.6640625" style="80" customWidth="1"/>
    <col min="4" max="9" width="14.6640625" style="80" customWidth="1"/>
    <col min="10" max="10" width="14.83203125" style="80" customWidth="1"/>
    <col min="11" max="12" width="14.5" style="80" customWidth="1"/>
    <col min="13" max="16384" width="9.33203125" style="80"/>
  </cols>
  <sheetData>
    <row r="1" spans="1:12">
      <c r="A1" s="454" t="s">
        <v>0</v>
      </c>
      <c r="B1" s="455"/>
      <c r="C1" s="455"/>
      <c r="D1" s="455"/>
      <c r="E1" s="79"/>
      <c r="F1" s="79"/>
      <c r="G1" s="79"/>
      <c r="H1" s="79"/>
      <c r="I1" s="79"/>
      <c r="J1" s="79"/>
    </row>
    <row r="2" spans="1:12" ht="15.95" customHeight="1" thickBot="1">
      <c r="D2" s="3"/>
      <c r="E2" s="3"/>
      <c r="F2" s="3"/>
      <c r="G2" s="3"/>
      <c r="H2" s="3"/>
      <c r="I2" s="3"/>
      <c r="J2" s="3"/>
      <c r="K2" s="3"/>
      <c r="L2" s="3"/>
    </row>
    <row r="3" spans="1:12" ht="76.5" customHeight="1" thickBot="1">
      <c r="A3" s="193" t="s">
        <v>89</v>
      </c>
      <c r="B3" s="46" t="s">
        <v>2</v>
      </c>
      <c r="C3" s="77" t="s">
        <v>149</v>
      </c>
      <c r="D3" s="77" t="s">
        <v>280</v>
      </c>
      <c r="E3" s="77" t="s">
        <v>281</v>
      </c>
      <c r="F3" s="77" t="s">
        <v>282</v>
      </c>
      <c r="G3" s="77" t="s">
        <v>283</v>
      </c>
      <c r="H3" s="77" t="s">
        <v>284</v>
      </c>
      <c r="I3" s="77" t="s">
        <v>285</v>
      </c>
      <c r="J3" s="46" t="s">
        <v>142</v>
      </c>
      <c r="K3" s="46" t="s">
        <v>143</v>
      </c>
      <c r="L3" s="81" t="s">
        <v>144</v>
      </c>
    </row>
    <row r="4" spans="1:12" ht="20.100000000000001" customHeight="1" thickBot="1">
      <c r="A4" s="194">
        <v>1</v>
      </c>
      <c r="B4" s="82">
        <v>2</v>
      </c>
      <c r="C4" s="83">
        <v>3</v>
      </c>
      <c r="D4" s="83">
        <v>4</v>
      </c>
      <c r="E4" s="83">
        <v>5</v>
      </c>
      <c r="F4" s="83">
        <v>6</v>
      </c>
      <c r="G4" s="83">
        <v>7</v>
      </c>
      <c r="H4" s="83">
        <v>8</v>
      </c>
      <c r="I4" s="83">
        <v>9</v>
      </c>
      <c r="J4" s="82">
        <v>10</v>
      </c>
      <c r="K4" s="82">
        <v>11</v>
      </c>
      <c r="L4" s="84">
        <v>12</v>
      </c>
    </row>
    <row r="5" spans="1:12" ht="23.25" customHeight="1" thickBot="1">
      <c r="A5" s="196" t="s">
        <v>3</v>
      </c>
      <c r="B5" s="203" t="s">
        <v>249</v>
      </c>
      <c r="C5" s="85" t="s">
        <v>150</v>
      </c>
      <c r="D5" s="86">
        <f>+D6+D13</f>
        <v>18546</v>
      </c>
      <c r="E5" s="86">
        <f>+E6+E13</f>
        <v>18546</v>
      </c>
      <c r="F5" s="86">
        <f>+F6+F13</f>
        <v>0</v>
      </c>
      <c r="G5" s="86">
        <f>+G6+G13</f>
        <v>0</v>
      </c>
      <c r="H5" s="86">
        <f>+H6+H13</f>
        <v>-293</v>
      </c>
      <c r="I5" s="86">
        <f>SUM(E5:H5)</f>
        <v>18253</v>
      </c>
      <c r="J5" s="86">
        <f>+J6</f>
        <v>18253</v>
      </c>
      <c r="K5" s="86">
        <f>+K6</f>
        <v>0</v>
      </c>
      <c r="L5" s="304">
        <f>+L6</f>
        <v>0</v>
      </c>
    </row>
    <row r="6" spans="1:12" ht="20.100000000000001" customHeight="1" thickBot="1">
      <c r="A6" s="197" t="s">
        <v>4</v>
      </c>
      <c r="B6" s="96" t="s">
        <v>173</v>
      </c>
      <c r="C6" s="96" t="s">
        <v>179</v>
      </c>
      <c r="D6" s="98">
        <f>SUM(D7:D12)</f>
        <v>17581</v>
      </c>
      <c r="E6" s="98">
        <f>SUM(E7:E12)</f>
        <v>17581</v>
      </c>
      <c r="F6" s="98">
        <f>SUM(F7:F12)</f>
        <v>0</v>
      </c>
      <c r="G6" s="98">
        <f>SUM(G7:G12)</f>
        <v>0</v>
      </c>
      <c r="H6" s="98">
        <f>SUM(H7:H12)</f>
        <v>0</v>
      </c>
      <c r="I6" s="98">
        <f t="shared" ref="I6:I15" si="0">SUM(E6:H6)</f>
        <v>17581</v>
      </c>
      <c r="J6" s="98">
        <f>SUM(J7:J13)</f>
        <v>18253</v>
      </c>
      <c r="K6" s="98">
        <f>SUM(K7:K13)</f>
        <v>0</v>
      </c>
      <c r="L6" s="98">
        <f>SUM(L7:L13)</f>
        <v>0</v>
      </c>
    </row>
    <row r="7" spans="1:12" ht="20.100000000000001" customHeight="1">
      <c r="A7" s="312" t="s">
        <v>5</v>
      </c>
      <c r="B7" s="200" t="s">
        <v>174</v>
      </c>
      <c r="C7" s="87" t="s">
        <v>180</v>
      </c>
      <c r="D7" s="88">
        <v>12485</v>
      </c>
      <c r="E7" s="88">
        <v>12485</v>
      </c>
      <c r="F7" s="88"/>
      <c r="G7" s="88"/>
      <c r="H7" s="88"/>
      <c r="I7" s="88">
        <f t="shared" si="0"/>
        <v>12485</v>
      </c>
      <c r="J7" s="88">
        <f>I7-K7-L7</f>
        <v>12485</v>
      </c>
      <c r="K7" s="88"/>
      <c r="L7" s="89"/>
    </row>
    <row r="8" spans="1:12" ht="20.100000000000001" customHeight="1">
      <c r="A8" s="314" t="s">
        <v>6</v>
      </c>
      <c r="B8" s="133" t="s">
        <v>175</v>
      </c>
      <c r="C8" s="87" t="s">
        <v>181</v>
      </c>
      <c r="D8" s="88"/>
      <c r="E8" s="88"/>
      <c r="F8" s="88"/>
      <c r="G8" s="88"/>
      <c r="H8" s="88"/>
      <c r="I8" s="88">
        <f t="shared" si="0"/>
        <v>0</v>
      </c>
      <c r="J8" s="88">
        <f t="shared" ref="J8:J13" si="1">I8-K8-L8</f>
        <v>0</v>
      </c>
      <c r="K8" s="91"/>
      <c r="L8" s="92"/>
    </row>
    <row r="9" spans="1:12" ht="20.100000000000001" customHeight="1">
      <c r="A9" s="315" t="s">
        <v>7</v>
      </c>
      <c r="B9" s="133" t="s">
        <v>176</v>
      </c>
      <c r="C9" s="87" t="s">
        <v>182</v>
      </c>
      <c r="D9" s="88">
        <v>3896</v>
      </c>
      <c r="E9" s="88">
        <v>3896</v>
      </c>
      <c r="F9" s="88"/>
      <c r="G9" s="88"/>
      <c r="H9" s="88"/>
      <c r="I9" s="88">
        <f t="shared" si="0"/>
        <v>3896</v>
      </c>
      <c r="J9" s="88">
        <f t="shared" si="1"/>
        <v>3896</v>
      </c>
      <c r="K9" s="91"/>
      <c r="L9" s="92"/>
    </row>
    <row r="10" spans="1:12" ht="20.100000000000001" customHeight="1">
      <c r="A10" s="314" t="s">
        <v>8</v>
      </c>
      <c r="B10" s="90" t="s">
        <v>177</v>
      </c>
      <c r="C10" s="87" t="s">
        <v>183</v>
      </c>
      <c r="D10" s="88">
        <v>1200</v>
      </c>
      <c r="E10" s="88">
        <v>1200</v>
      </c>
      <c r="F10" s="88"/>
      <c r="G10" s="88"/>
      <c r="H10" s="88"/>
      <c r="I10" s="88">
        <f t="shared" si="0"/>
        <v>1200</v>
      </c>
      <c r="J10" s="88">
        <f t="shared" si="1"/>
        <v>1200</v>
      </c>
      <c r="K10" s="93"/>
      <c r="L10" s="94"/>
    </row>
    <row r="11" spans="1:12" ht="20.100000000000001" customHeight="1">
      <c r="A11" s="321" t="s">
        <v>9</v>
      </c>
      <c r="B11" s="90" t="s">
        <v>178</v>
      </c>
      <c r="C11" s="87" t="s">
        <v>184</v>
      </c>
      <c r="D11" s="91"/>
      <c r="E11" s="91"/>
      <c r="F11" s="91"/>
      <c r="G11" s="91"/>
      <c r="H11" s="91"/>
      <c r="I11" s="88">
        <f t="shared" si="0"/>
        <v>0</v>
      </c>
      <c r="J11" s="88">
        <f t="shared" si="1"/>
        <v>0</v>
      </c>
      <c r="K11" s="93"/>
      <c r="L11" s="92"/>
    </row>
    <row r="12" spans="1:12" ht="20.100000000000001" customHeight="1">
      <c r="A12" s="321" t="s">
        <v>10</v>
      </c>
      <c r="B12" s="90" t="s">
        <v>267</v>
      </c>
      <c r="C12" s="87" t="s">
        <v>263</v>
      </c>
      <c r="D12" s="91"/>
      <c r="E12" s="91"/>
      <c r="F12" s="91"/>
      <c r="G12" s="91"/>
      <c r="H12" s="91"/>
      <c r="I12" s="88">
        <f t="shared" si="0"/>
        <v>0</v>
      </c>
      <c r="J12" s="88">
        <f t="shared" si="1"/>
        <v>0</v>
      </c>
      <c r="K12" s="93"/>
      <c r="L12" s="92"/>
    </row>
    <row r="13" spans="1:12" ht="20.100000000000001" customHeight="1" thickBot="1">
      <c r="A13" s="321" t="s">
        <v>11</v>
      </c>
      <c r="B13" s="90" t="s">
        <v>268</v>
      </c>
      <c r="C13" s="87" t="s">
        <v>262</v>
      </c>
      <c r="D13" s="95">
        <v>965</v>
      </c>
      <c r="E13" s="95">
        <v>965</v>
      </c>
      <c r="F13" s="95"/>
      <c r="G13" s="95"/>
      <c r="H13" s="95">
        <v>-293</v>
      </c>
      <c r="I13" s="88">
        <f t="shared" si="0"/>
        <v>672</v>
      </c>
      <c r="J13" s="88">
        <f t="shared" si="1"/>
        <v>672</v>
      </c>
      <c r="K13" s="93"/>
      <c r="L13" s="92"/>
    </row>
    <row r="14" spans="1:12" ht="20.100000000000001" customHeight="1" thickBot="1">
      <c r="A14" s="197" t="s">
        <v>12</v>
      </c>
      <c r="B14" s="190" t="s">
        <v>185</v>
      </c>
      <c r="C14" s="96" t="s">
        <v>152</v>
      </c>
      <c r="D14" s="305"/>
      <c r="E14" s="305"/>
      <c r="F14" s="305"/>
      <c r="G14" s="305"/>
      <c r="H14" s="305"/>
      <c r="I14" s="98">
        <f t="shared" si="0"/>
        <v>0</v>
      </c>
      <c r="J14" s="98"/>
      <c r="K14" s="98">
        <f>SUM(K22)</f>
        <v>0</v>
      </c>
      <c r="L14" s="100"/>
    </row>
    <row r="15" spans="1:12" ht="20.100000000000001" customHeight="1" thickBot="1">
      <c r="A15" s="197" t="s">
        <v>13</v>
      </c>
      <c r="B15" s="96" t="s">
        <v>186</v>
      </c>
      <c r="C15" s="96" t="s">
        <v>153</v>
      </c>
      <c r="D15" s="98">
        <f>D16+D19+D20+D21+D22</f>
        <v>6300</v>
      </c>
      <c r="E15" s="98">
        <f>E16+E19+E20+E21+E22</f>
        <v>6300</v>
      </c>
      <c r="F15" s="98">
        <f>F16+F19+F20+F21+F22</f>
        <v>0</v>
      </c>
      <c r="G15" s="98">
        <f>G16+G19+G20+G21+G22</f>
        <v>0</v>
      </c>
      <c r="H15" s="98">
        <f>H16+H19+H20+H21+H22</f>
        <v>0</v>
      </c>
      <c r="I15" s="98">
        <f t="shared" si="0"/>
        <v>6300</v>
      </c>
      <c r="J15" s="98">
        <f>J16+J19+J20+J21+J22</f>
        <v>2167</v>
      </c>
      <c r="K15" s="98">
        <f>K16+K19+K20+K21+K22</f>
        <v>0</v>
      </c>
      <c r="L15" s="99">
        <f>L16+L19+L20+L21+L22</f>
        <v>4133</v>
      </c>
    </row>
    <row r="16" spans="1:12" ht="20.100000000000001" customHeight="1">
      <c r="A16" s="321" t="s">
        <v>14</v>
      </c>
      <c r="B16" s="90" t="s">
        <v>187</v>
      </c>
      <c r="C16" s="101" t="s">
        <v>188</v>
      </c>
      <c r="D16" s="102">
        <f>SUM(D17:D18)</f>
        <v>4600</v>
      </c>
      <c r="E16" s="102">
        <f>SUM(E17:E18)</f>
        <v>4600</v>
      </c>
      <c r="F16" s="102"/>
      <c r="G16" s="102"/>
      <c r="H16" s="102"/>
      <c r="I16" s="88">
        <f t="shared" ref="I16:I22" si="2">SUM(E16:H16)</f>
        <v>4600</v>
      </c>
      <c r="J16" s="107">
        <f t="shared" ref="J16:J37" si="3">I16-K16-L16</f>
        <v>1100</v>
      </c>
      <c r="K16" s="102">
        <f>SUM(K17:K18)</f>
        <v>0</v>
      </c>
      <c r="L16" s="335">
        <f>SUM(L17:L18)</f>
        <v>3500</v>
      </c>
    </row>
    <row r="17" spans="1:12" ht="20.100000000000001" customHeight="1">
      <c r="A17" s="321" t="s">
        <v>15</v>
      </c>
      <c r="B17" s="90" t="s">
        <v>189</v>
      </c>
      <c r="C17" s="90"/>
      <c r="D17" s="91">
        <v>4000</v>
      </c>
      <c r="E17" s="91">
        <v>4000</v>
      </c>
      <c r="F17" s="91"/>
      <c r="G17" s="91"/>
      <c r="H17" s="91"/>
      <c r="I17" s="88">
        <f t="shared" si="2"/>
        <v>4000</v>
      </c>
      <c r="J17" s="88">
        <f t="shared" si="3"/>
        <v>500</v>
      </c>
      <c r="K17" s="103"/>
      <c r="L17" s="92">
        <v>3500</v>
      </c>
    </row>
    <row r="18" spans="1:12" ht="20.100000000000001" customHeight="1">
      <c r="A18" s="321" t="s">
        <v>16</v>
      </c>
      <c r="B18" s="90" t="s">
        <v>190</v>
      </c>
      <c r="C18" s="90"/>
      <c r="D18" s="91">
        <v>600</v>
      </c>
      <c r="E18" s="91">
        <v>600</v>
      </c>
      <c r="F18" s="95"/>
      <c r="G18" s="95"/>
      <c r="H18" s="95"/>
      <c r="I18" s="88">
        <f t="shared" si="2"/>
        <v>600</v>
      </c>
      <c r="J18" s="88">
        <f t="shared" si="3"/>
        <v>600</v>
      </c>
      <c r="K18" s="102"/>
      <c r="L18" s="92"/>
    </row>
    <row r="19" spans="1:12" ht="20.100000000000001" customHeight="1">
      <c r="A19" s="321" t="s">
        <v>17</v>
      </c>
      <c r="B19" s="90" t="s">
        <v>191</v>
      </c>
      <c r="C19" s="90" t="s">
        <v>192</v>
      </c>
      <c r="D19" s="91">
        <v>900</v>
      </c>
      <c r="E19" s="91">
        <v>900</v>
      </c>
      <c r="F19" s="91"/>
      <c r="G19" s="91"/>
      <c r="H19" s="91"/>
      <c r="I19" s="88">
        <f t="shared" si="2"/>
        <v>900</v>
      </c>
      <c r="J19" s="88">
        <f t="shared" si="3"/>
        <v>900</v>
      </c>
      <c r="K19" s="91"/>
      <c r="L19" s="92"/>
    </row>
    <row r="20" spans="1:12" ht="20.100000000000001" customHeight="1">
      <c r="A20" s="321" t="s">
        <v>18</v>
      </c>
      <c r="B20" s="90" t="s">
        <v>193</v>
      </c>
      <c r="C20" s="90" t="s">
        <v>194</v>
      </c>
      <c r="D20" s="91">
        <v>700</v>
      </c>
      <c r="E20" s="91">
        <v>700</v>
      </c>
      <c r="F20" s="95"/>
      <c r="G20" s="95"/>
      <c r="H20" s="95"/>
      <c r="I20" s="88">
        <f t="shared" si="2"/>
        <v>700</v>
      </c>
      <c r="J20" s="88">
        <f t="shared" si="3"/>
        <v>67</v>
      </c>
      <c r="K20" s="91"/>
      <c r="L20" s="92">
        <v>633</v>
      </c>
    </row>
    <row r="21" spans="1:12" ht="20.100000000000001" customHeight="1">
      <c r="A21" s="321" t="s">
        <v>19</v>
      </c>
      <c r="B21" s="90" t="s">
        <v>298</v>
      </c>
      <c r="C21" s="90" t="s">
        <v>195</v>
      </c>
      <c r="D21" s="91"/>
      <c r="E21" s="91"/>
      <c r="F21" s="91"/>
      <c r="G21" s="91"/>
      <c r="H21" s="91">
        <v>43</v>
      </c>
      <c r="I21" s="88">
        <f t="shared" si="2"/>
        <v>43</v>
      </c>
      <c r="J21" s="88">
        <f t="shared" si="3"/>
        <v>43</v>
      </c>
      <c r="K21" s="91"/>
      <c r="L21" s="92"/>
    </row>
    <row r="22" spans="1:12" ht="20.100000000000001" customHeight="1" thickBot="1">
      <c r="A22" s="321" t="s">
        <v>20</v>
      </c>
      <c r="B22" s="90" t="s">
        <v>196</v>
      </c>
      <c r="C22" s="90" t="s">
        <v>197</v>
      </c>
      <c r="D22" s="91">
        <v>100</v>
      </c>
      <c r="E22" s="91">
        <v>100</v>
      </c>
      <c r="F22" s="95"/>
      <c r="G22" s="95"/>
      <c r="H22" s="95">
        <v>-43</v>
      </c>
      <c r="I22" s="88">
        <f t="shared" si="2"/>
        <v>57</v>
      </c>
      <c r="J22" s="115">
        <f t="shared" si="3"/>
        <v>57</v>
      </c>
      <c r="K22" s="91"/>
      <c r="L22" s="92"/>
    </row>
    <row r="23" spans="1:12" ht="20.100000000000001" customHeight="1" thickBot="1">
      <c r="A23" s="197" t="s">
        <v>21</v>
      </c>
      <c r="B23" s="96" t="s">
        <v>198</v>
      </c>
      <c r="C23" s="97" t="s">
        <v>155</v>
      </c>
      <c r="D23" s="104">
        <f>SUM(D24:D33)</f>
        <v>205</v>
      </c>
      <c r="E23" s="104">
        <f>SUM(E24:E33)</f>
        <v>205</v>
      </c>
      <c r="F23" s="104">
        <f>SUM(F24:F33)</f>
        <v>0</v>
      </c>
      <c r="G23" s="104">
        <f>SUM(G24:G33)</f>
        <v>0</v>
      </c>
      <c r="H23" s="104">
        <f>SUM(H24:H33)</f>
        <v>210</v>
      </c>
      <c r="I23" s="98">
        <f>SUM(E23:H23)</f>
        <v>415</v>
      </c>
      <c r="J23" s="104">
        <f>SUM(J24:J33)</f>
        <v>415</v>
      </c>
      <c r="K23" s="104">
        <f>SUM(K24:K33)</f>
        <v>0</v>
      </c>
      <c r="L23" s="125">
        <f>SUM(L24:L33)</f>
        <v>0</v>
      </c>
    </row>
    <row r="24" spans="1:12" ht="20.100000000000001" customHeight="1">
      <c r="A24" s="321" t="s">
        <v>22</v>
      </c>
      <c r="B24" s="105" t="s">
        <v>199</v>
      </c>
      <c r="C24" s="105" t="s">
        <v>201</v>
      </c>
      <c r="D24" s="106"/>
      <c r="E24" s="106"/>
      <c r="F24" s="106"/>
      <c r="G24" s="106"/>
      <c r="H24" s="106"/>
      <c r="I24" s="88">
        <f t="shared" ref="I24:I33" si="4">SUM(E24:H24)</f>
        <v>0</v>
      </c>
      <c r="J24" s="88">
        <f t="shared" si="3"/>
        <v>0</v>
      </c>
      <c r="K24" s="107"/>
      <c r="L24" s="108"/>
    </row>
    <row r="25" spans="1:12" ht="20.100000000000001" customHeight="1">
      <c r="A25" s="321" t="s">
        <v>23</v>
      </c>
      <c r="B25" s="90" t="s">
        <v>200</v>
      </c>
      <c r="C25" s="90" t="s">
        <v>208</v>
      </c>
      <c r="D25" s="91">
        <v>200</v>
      </c>
      <c r="E25" s="91">
        <v>200</v>
      </c>
      <c r="F25" s="91"/>
      <c r="G25" s="91"/>
      <c r="H25" s="91"/>
      <c r="I25" s="88">
        <f t="shared" si="4"/>
        <v>200</v>
      </c>
      <c r="J25" s="88">
        <f t="shared" si="3"/>
        <v>200</v>
      </c>
      <c r="K25" s="91"/>
      <c r="L25" s="109"/>
    </row>
    <row r="26" spans="1:12" ht="20.100000000000001" customHeight="1">
      <c r="A26" s="321" t="s">
        <v>24</v>
      </c>
      <c r="B26" s="90" t="s">
        <v>202</v>
      </c>
      <c r="C26" s="90" t="s">
        <v>299</v>
      </c>
      <c r="D26" s="95"/>
      <c r="E26" s="95"/>
      <c r="F26" s="95"/>
      <c r="G26" s="95"/>
      <c r="H26" s="95">
        <v>80</v>
      </c>
      <c r="I26" s="88">
        <f t="shared" si="4"/>
        <v>80</v>
      </c>
      <c r="J26" s="88">
        <f t="shared" si="3"/>
        <v>80</v>
      </c>
      <c r="K26" s="91"/>
      <c r="L26" s="110"/>
    </row>
    <row r="27" spans="1:12" ht="20.100000000000001" customHeight="1">
      <c r="A27" s="321" t="s">
        <v>25</v>
      </c>
      <c r="B27" s="90" t="s">
        <v>203</v>
      </c>
      <c r="C27" s="90" t="s">
        <v>209</v>
      </c>
      <c r="D27" s="91"/>
      <c r="E27" s="91"/>
      <c r="F27" s="91"/>
      <c r="G27" s="91"/>
      <c r="H27" s="91">
        <v>130</v>
      </c>
      <c r="I27" s="88">
        <f t="shared" si="4"/>
        <v>130</v>
      </c>
      <c r="J27" s="88">
        <f t="shared" si="3"/>
        <v>130</v>
      </c>
      <c r="K27" s="91"/>
      <c r="L27" s="109"/>
    </row>
    <row r="28" spans="1:12" ht="20.100000000000001" customHeight="1">
      <c r="A28" s="321" t="s">
        <v>26</v>
      </c>
      <c r="B28" s="90" t="s">
        <v>204</v>
      </c>
      <c r="C28" s="90" t="s">
        <v>210</v>
      </c>
      <c r="D28" s="91"/>
      <c r="E28" s="91"/>
      <c r="F28" s="91"/>
      <c r="G28" s="91"/>
      <c r="H28" s="91"/>
      <c r="I28" s="91">
        <f t="shared" si="4"/>
        <v>0</v>
      </c>
      <c r="J28" s="88">
        <f t="shared" si="3"/>
        <v>0</v>
      </c>
      <c r="K28" s="91"/>
      <c r="L28" s="111"/>
    </row>
    <row r="29" spans="1:12" ht="20.100000000000001" customHeight="1">
      <c r="A29" s="321" t="s">
        <v>27</v>
      </c>
      <c r="B29" s="90" t="s">
        <v>205</v>
      </c>
      <c r="C29" s="90" t="s">
        <v>211</v>
      </c>
      <c r="D29" s="91"/>
      <c r="E29" s="91"/>
      <c r="F29" s="91"/>
      <c r="G29" s="91"/>
      <c r="H29" s="91"/>
      <c r="I29" s="91">
        <f t="shared" si="4"/>
        <v>0</v>
      </c>
      <c r="J29" s="91">
        <f t="shared" si="3"/>
        <v>0</v>
      </c>
      <c r="K29" s="91"/>
      <c r="L29" s="111"/>
    </row>
    <row r="30" spans="1:12" ht="20.100000000000001" customHeight="1">
      <c r="A30" s="321" t="s">
        <v>133</v>
      </c>
      <c r="B30" s="90" t="s">
        <v>206</v>
      </c>
      <c r="C30" s="90" t="s">
        <v>212</v>
      </c>
      <c r="D30" s="91"/>
      <c r="E30" s="91"/>
      <c r="F30" s="91"/>
      <c r="G30" s="91"/>
      <c r="H30" s="91"/>
      <c r="I30" s="88">
        <f t="shared" si="4"/>
        <v>0</v>
      </c>
      <c r="J30" s="88">
        <f t="shared" si="3"/>
        <v>0</v>
      </c>
      <c r="K30" s="91"/>
      <c r="L30" s="111"/>
    </row>
    <row r="31" spans="1:12" ht="20.100000000000001" customHeight="1">
      <c r="A31" s="321" t="s">
        <v>227</v>
      </c>
      <c r="B31" s="90" t="s">
        <v>223</v>
      </c>
      <c r="C31" s="90" t="s">
        <v>213</v>
      </c>
      <c r="D31" s="91">
        <v>5</v>
      </c>
      <c r="E31" s="91">
        <v>5</v>
      </c>
      <c r="F31" s="91"/>
      <c r="G31" s="91"/>
      <c r="H31" s="91"/>
      <c r="I31" s="88">
        <f t="shared" si="4"/>
        <v>5</v>
      </c>
      <c r="J31" s="88">
        <f t="shared" si="3"/>
        <v>5</v>
      </c>
      <c r="K31" s="91"/>
      <c r="L31" s="111"/>
    </row>
    <row r="32" spans="1:12" ht="20.100000000000001" customHeight="1">
      <c r="A32" s="321" t="s">
        <v>228</v>
      </c>
      <c r="B32" s="90" t="s">
        <v>207</v>
      </c>
      <c r="C32" s="90" t="s">
        <v>214</v>
      </c>
      <c r="D32" s="91"/>
      <c r="E32" s="91"/>
      <c r="F32" s="91"/>
      <c r="G32" s="91"/>
      <c r="H32" s="91"/>
      <c r="I32" s="88">
        <f t="shared" si="4"/>
        <v>0</v>
      </c>
      <c r="J32" s="88">
        <f t="shared" si="3"/>
        <v>0</v>
      </c>
      <c r="K32" s="91"/>
      <c r="L32" s="109"/>
    </row>
    <row r="33" spans="1:12" ht="20.100000000000001" customHeight="1" thickBot="1">
      <c r="A33" s="321" t="s">
        <v>229</v>
      </c>
      <c r="B33" s="112" t="s">
        <v>59</v>
      </c>
      <c r="C33" s="113" t="s">
        <v>215</v>
      </c>
      <c r="D33" s="114"/>
      <c r="E33" s="114"/>
      <c r="F33" s="115"/>
      <c r="G33" s="115"/>
      <c r="H33" s="115"/>
      <c r="I33" s="88">
        <f t="shared" si="4"/>
        <v>0</v>
      </c>
      <c r="J33" s="88">
        <f t="shared" si="3"/>
        <v>0</v>
      </c>
      <c r="K33" s="115"/>
      <c r="L33" s="116"/>
    </row>
    <row r="34" spans="1:12" ht="20.100000000000001" customHeight="1" thickBot="1">
      <c r="A34" s="197" t="s">
        <v>230</v>
      </c>
      <c r="B34" s="96" t="s">
        <v>216</v>
      </c>
      <c r="C34" s="97" t="s">
        <v>156</v>
      </c>
      <c r="D34" s="117">
        <f>SUM(D35:D37)</f>
        <v>3756</v>
      </c>
      <c r="E34" s="117">
        <f>SUM(E35:E37)</f>
        <v>3756</v>
      </c>
      <c r="F34" s="117"/>
      <c r="G34" s="117"/>
      <c r="H34" s="117"/>
      <c r="I34" s="98">
        <f>SUM(E34:H34)</f>
        <v>3756</v>
      </c>
      <c r="J34" s="117">
        <f>SUM(J35:J37)</f>
        <v>0</v>
      </c>
      <c r="K34" s="117">
        <f>SUM(K35:K37)</f>
        <v>0</v>
      </c>
      <c r="L34" s="99">
        <f>SUM(L35:L37)</f>
        <v>3756</v>
      </c>
    </row>
    <row r="35" spans="1:12" ht="20.100000000000001" customHeight="1">
      <c r="A35" s="321" t="s">
        <v>231</v>
      </c>
      <c r="B35" s="87" t="s">
        <v>217</v>
      </c>
      <c r="C35" s="87" t="s">
        <v>218</v>
      </c>
      <c r="D35" s="88">
        <v>3756</v>
      </c>
      <c r="E35" s="88">
        <v>3756</v>
      </c>
      <c r="F35" s="88"/>
      <c r="G35" s="88"/>
      <c r="H35" s="88"/>
      <c r="I35" s="88">
        <f t="shared" ref="I35:I41" si="5">SUM(E35:H35)</f>
        <v>3756</v>
      </c>
      <c r="J35" s="88">
        <f t="shared" si="3"/>
        <v>0</v>
      </c>
      <c r="K35" s="88"/>
      <c r="L35" s="118">
        <v>3756</v>
      </c>
    </row>
    <row r="36" spans="1:12" ht="20.100000000000001" customHeight="1">
      <c r="A36" s="321" t="s">
        <v>232</v>
      </c>
      <c r="B36" s="90" t="s">
        <v>219</v>
      </c>
      <c r="C36" s="90" t="s">
        <v>220</v>
      </c>
      <c r="D36" s="95"/>
      <c r="E36" s="95"/>
      <c r="F36" s="95"/>
      <c r="G36" s="95"/>
      <c r="H36" s="95"/>
      <c r="I36" s="88">
        <f t="shared" si="5"/>
        <v>0</v>
      </c>
      <c r="J36" s="88">
        <f t="shared" si="3"/>
        <v>0</v>
      </c>
      <c r="K36" s="95"/>
      <c r="L36" s="119"/>
    </row>
    <row r="37" spans="1:12" ht="20.100000000000001" customHeight="1" thickBot="1">
      <c r="A37" s="321" t="s">
        <v>233</v>
      </c>
      <c r="B37" s="120" t="s">
        <v>221</v>
      </c>
      <c r="C37" s="121" t="s">
        <v>222</v>
      </c>
      <c r="D37" s="93"/>
      <c r="E37" s="93"/>
      <c r="F37" s="93"/>
      <c r="G37" s="93"/>
      <c r="H37" s="93"/>
      <c r="I37" s="88">
        <f t="shared" si="5"/>
        <v>0</v>
      </c>
      <c r="J37" s="88">
        <f t="shared" si="3"/>
        <v>0</v>
      </c>
      <c r="K37" s="93"/>
      <c r="L37" s="122"/>
    </row>
    <row r="38" spans="1:12" ht="20.100000000000001" customHeight="1" thickBot="1">
      <c r="A38" s="197" t="s">
        <v>234</v>
      </c>
      <c r="B38" s="158" t="s">
        <v>250</v>
      </c>
      <c r="C38" s="97" t="s">
        <v>157</v>
      </c>
      <c r="D38" s="104"/>
      <c r="E38" s="104"/>
      <c r="F38" s="104"/>
      <c r="G38" s="104"/>
      <c r="H38" s="104">
        <v>137</v>
      </c>
      <c r="I38" s="98">
        <f t="shared" si="5"/>
        <v>137</v>
      </c>
      <c r="J38" s="104">
        <f>I38-K38-L38</f>
        <v>137</v>
      </c>
      <c r="K38" s="123"/>
      <c r="L38" s="124"/>
    </row>
    <row r="39" spans="1:12" ht="20.100000000000001" customHeight="1" thickBot="1">
      <c r="A39" s="197" t="s">
        <v>235</v>
      </c>
      <c r="B39" s="190" t="s">
        <v>251</v>
      </c>
      <c r="C39" s="96" t="s">
        <v>158</v>
      </c>
      <c r="D39" s="123"/>
      <c r="E39" s="123"/>
      <c r="F39" s="123"/>
      <c r="G39" s="123"/>
      <c r="H39" s="123">
        <v>92</v>
      </c>
      <c r="I39" s="98">
        <f t="shared" si="5"/>
        <v>92</v>
      </c>
      <c r="J39" s="104">
        <f>I39-K39-L39</f>
        <v>0</v>
      </c>
      <c r="K39" s="123"/>
      <c r="L39" s="125">
        <v>92</v>
      </c>
    </row>
    <row r="40" spans="1:12" ht="20.100000000000001" customHeight="1" thickBot="1">
      <c r="A40" s="197" t="s">
        <v>236</v>
      </c>
      <c r="B40" s="201" t="s">
        <v>113</v>
      </c>
      <c r="C40" s="78" t="s">
        <v>224</v>
      </c>
      <c r="D40" s="128">
        <f>SUM(D5,D14,D15,D23,D34,D38,D39)</f>
        <v>28807</v>
      </c>
      <c r="E40" s="128">
        <f>SUM(E5,E14,E15,E23,E34,E38,E39)</f>
        <v>28807</v>
      </c>
      <c r="F40" s="128">
        <f>SUM(F5,F14,F15,F23,F34,F38,F39)</f>
        <v>0</v>
      </c>
      <c r="G40" s="128">
        <f>SUM(G5,G14,G15,G23,G34,G38,G39)</f>
        <v>0</v>
      </c>
      <c r="H40" s="128">
        <f>SUM(H5,H14,H15,H23,H34,H38,H39)</f>
        <v>146</v>
      </c>
      <c r="I40" s="423">
        <f t="shared" si="5"/>
        <v>28953</v>
      </c>
      <c r="J40" s="128">
        <f>SUM(J5,J14,J15,J23,J34,J38,J39)</f>
        <v>20972</v>
      </c>
      <c r="K40" s="128">
        <f>SUM(K5,K14,K15,K23,K34,K38,K39)</f>
        <v>0</v>
      </c>
      <c r="L40" s="303">
        <f>SUM(L5,L14,L15,L23,L34,L38,L39)</f>
        <v>7981</v>
      </c>
    </row>
    <row r="41" spans="1:12" ht="20.100000000000001" customHeight="1" thickBot="1">
      <c r="A41" s="197" t="s">
        <v>237</v>
      </c>
      <c r="B41" s="96" t="s">
        <v>134</v>
      </c>
      <c r="C41" s="97" t="s">
        <v>225</v>
      </c>
      <c r="D41" s="104">
        <f>SUM(D42:D44)</f>
        <v>11336</v>
      </c>
      <c r="E41" s="104">
        <f>SUM(E42:E44)</f>
        <v>16601</v>
      </c>
      <c r="F41" s="104">
        <f>SUM(F42:F44)</f>
        <v>0</v>
      </c>
      <c r="G41" s="104">
        <f>SUM(G42:G44)</f>
        <v>0</v>
      </c>
      <c r="H41" s="104">
        <f>SUM(H42:H44)</f>
        <v>0</v>
      </c>
      <c r="I41" s="98">
        <f t="shared" si="5"/>
        <v>16601</v>
      </c>
      <c r="J41" s="104">
        <f>SUM(J42:J44)</f>
        <v>758</v>
      </c>
      <c r="K41" s="104">
        <f>SUM(K42:K44)</f>
        <v>0</v>
      </c>
      <c r="L41" s="125">
        <f>SUM(L42:L44)</f>
        <v>15843</v>
      </c>
    </row>
    <row r="42" spans="1:12" ht="20.100000000000001" customHeight="1">
      <c r="A42" s="321" t="s">
        <v>238</v>
      </c>
      <c r="B42" s="129" t="s">
        <v>252</v>
      </c>
      <c r="C42" s="105"/>
      <c r="D42" s="107">
        <v>11000</v>
      </c>
      <c r="E42" s="107">
        <v>16265</v>
      </c>
      <c r="F42" s="107"/>
      <c r="G42" s="107"/>
      <c r="H42" s="107"/>
      <c r="I42" s="88">
        <f>SUM(E42:H42)</f>
        <v>16265</v>
      </c>
      <c r="J42" s="88">
        <f>I42-K42-L42</f>
        <v>422</v>
      </c>
      <c r="K42" s="107"/>
      <c r="L42" s="130">
        <v>15843</v>
      </c>
    </row>
    <row r="43" spans="1:12" ht="20.100000000000001" customHeight="1">
      <c r="A43" s="321" t="s">
        <v>239</v>
      </c>
      <c r="B43" s="131" t="s">
        <v>272</v>
      </c>
      <c r="C43" s="101"/>
      <c r="D43" s="95">
        <v>336</v>
      </c>
      <c r="E43" s="95">
        <v>336</v>
      </c>
      <c r="F43" s="95"/>
      <c r="G43" s="95"/>
      <c r="H43" s="95"/>
      <c r="I43" s="88">
        <f>SUM(E43:H43)</f>
        <v>336</v>
      </c>
      <c r="J43" s="88">
        <f>I43-K43-L43</f>
        <v>336</v>
      </c>
      <c r="K43" s="95"/>
      <c r="L43" s="132"/>
    </row>
    <row r="44" spans="1:12" ht="20.100000000000001" customHeight="1" thickBot="1">
      <c r="A44" s="321" t="s">
        <v>240</v>
      </c>
      <c r="B44" s="133" t="s">
        <v>135</v>
      </c>
      <c r="C44" s="134"/>
      <c r="D44" s="135"/>
      <c r="E44" s="135"/>
      <c r="F44" s="135"/>
      <c r="G44" s="135"/>
      <c r="H44" s="135"/>
      <c r="I44" s="88">
        <f>SUM(E44:H44)</f>
        <v>0</v>
      </c>
      <c r="J44" s="88">
        <f>I44-K44-L44</f>
        <v>0</v>
      </c>
      <c r="K44" s="91"/>
      <c r="L44" s="92"/>
    </row>
    <row r="45" spans="1:12" ht="20.100000000000001" customHeight="1" thickBot="1">
      <c r="A45" s="197" t="s">
        <v>266</v>
      </c>
      <c r="B45" s="96" t="s">
        <v>112</v>
      </c>
      <c r="C45" s="191" t="s">
        <v>226</v>
      </c>
      <c r="D45" s="104">
        <f>+D40+D41</f>
        <v>40143</v>
      </c>
      <c r="E45" s="104">
        <f>+E40+E41</f>
        <v>45408</v>
      </c>
      <c r="F45" s="104">
        <f>+F40+F41</f>
        <v>0</v>
      </c>
      <c r="G45" s="104">
        <f>+G40+G41</f>
        <v>0</v>
      </c>
      <c r="H45" s="104">
        <f>+H40+H41</f>
        <v>146</v>
      </c>
      <c r="I45" s="98">
        <f>SUM(E45:H45)</f>
        <v>45554</v>
      </c>
      <c r="J45" s="123">
        <f>+J40+J41</f>
        <v>21730</v>
      </c>
      <c r="K45" s="123">
        <f>+K40+K41</f>
        <v>0</v>
      </c>
      <c r="L45" s="124">
        <f>+L40+L41</f>
        <v>23824</v>
      </c>
    </row>
    <row r="46" spans="1:12" ht="20.100000000000001" customHeight="1">
      <c r="A46" s="456"/>
      <c r="B46" s="456"/>
      <c r="C46" s="456"/>
      <c r="D46" s="456"/>
      <c r="E46" s="136"/>
      <c r="F46" s="136"/>
      <c r="G46" s="136"/>
      <c r="H46" s="136"/>
      <c r="I46" s="136"/>
      <c r="J46" s="136"/>
    </row>
    <row r="47" spans="1:12" ht="18" customHeight="1" thickBot="1">
      <c r="A47" s="454" t="s">
        <v>28</v>
      </c>
      <c r="B47" s="454"/>
      <c r="C47" s="454"/>
      <c r="D47" s="454"/>
      <c r="E47" s="63"/>
      <c r="F47" s="63"/>
      <c r="G47" s="63"/>
      <c r="H47" s="63"/>
      <c r="I47" s="63"/>
      <c r="J47" s="63"/>
    </row>
    <row r="48" spans="1:12" ht="67.5" customHeight="1" thickBot="1">
      <c r="A48" s="193" t="s">
        <v>104</v>
      </c>
      <c r="B48" s="46" t="s">
        <v>29</v>
      </c>
      <c r="C48" s="77" t="s">
        <v>149</v>
      </c>
      <c r="D48" s="77" t="s">
        <v>280</v>
      </c>
      <c r="E48" s="77" t="s">
        <v>281</v>
      </c>
      <c r="F48" s="77" t="s">
        <v>282</v>
      </c>
      <c r="G48" s="77" t="s">
        <v>283</v>
      </c>
      <c r="H48" s="77" t="s">
        <v>284</v>
      </c>
      <c r="I48" s="77" t="s">
        <v>285</v>
      </c>
      <c r="J48" s="46" t="s">
        <v>142</v>
      </c>
      <c r="K48" s="46" t="s">
        <v>143</v>
      </c>
      <c r="L48" s="81" t="s">
        <v>144</v>
      </c>
    </row>
    <row r="49" spans="1:12" ht="20.100000000000001" customHeight="1" thickBot="1">
      <c r="A49" s="192">
        <v>1</v>
      </c>
      <c r="B49" s="137">
        <v>2</v>
      </c>
      <c r="C49" s="138">
        <v>3</v>
      </c>
      <c r="D49" s="137">
        <v>4</v>
      </c>
      <c r="E49" s="137">
        <v>5</v>
      </c>
      <c r="F49" s="137">
        <v>6</v>
      </c>
      <c r="G49" s="137">
        <v>7</v>
      </c>
      <c r="H49" s="137">
        <v>8</v>
      </c>
      <c r="I49" s="137">
        <v>9</v>
      </c>
      <c r="J49" s="137">
        <v>10</v>
      </c>
      <c r="K49" s="137">
        <v>11</v>
      </c>
      <c r="L49" s="139">
        <v>12</v>
      </c>
    </row>
    <row r="50" spans="1:12" ht="20.100000000000001" customHeight="1" thickBot="1">
      <c r="A50" s="196" t="s">
        <v>3</v>
      </c>
      <c r="B50" s="140" t="s">
        <v>110</v>
      </c>
      <c r="C50" s="141" t="s">
        <v>241</v>
      </c>
      <c r="D50" s="142">
        <f>SUM(D51:D55)</f>
        <v>20598</v>
      </c>
      <c r="E50" s="142">
        <f>SUM(E51:E55)</f>
        <v>21048</v>
      </c>
      <c r="F50" s="142">
        <f>SUM(F51:F55)</f>
        <v>0</v>
      </c>
      <c r="G50" s="142">
        <f>SUM(G51:G55)</f>
        <v>0</v>
      </c>
      <c r="H50" s="142">
        <f>SUM(H51:H55)</f>
        <v>146</v>
      </c>
      <c r="I50" s="98">
        <f>SUM(E50:H50)</f>
        <v>21194</v>
      </c>
      <c r="J50" s="161">
        <f>SUM(J51:J55)</f>
        <v>20691</v>
      </c>
      <c r="K50" s="143">
        <f>SUM(K51:K55)</f>
        <v>0</v>
      </c>
      <c r="L50" s="144">
        <f>SUM(L51:L55)</f>
        <v>503</v>
      </c>
    </row>
    <row r="51" spans="1:12" ht="20.100000000000001" customHeight="1">
      <c r="A51" s="312" t="s">
        <v>4</v>
      </c>
      <c r="B51" s="105" t="s">
        <v>30</v>
      </c>
      <c r="C51" s="145" t="s">
        <v>163</v>
      </c>
      <c r="D51" s="146">
        <v>6626</v>
      </c>
      <c r="E51" s="146">
        <v>6626</v>
      </c>
      <c r="F51" s="146"/>
      <c r="G51" s="146"/>
      <c r="H51" s="146">
        <v>192</v>
      </c>
      <c r="I51" s="88">
        <f t="shared" ref="I51:I58" si="6">SUM(E51:H51)</f>
        <v>6818</v>
      </c>
      <c r="J51" s="88">
        <f t="shared" ref="J51:J59" si="7">I51-K51-L51</f>
        <v>6818</v>
      </c>
      <c r="K51" s="147"/>
      <c r="L51" s="148"/>
    </row>
    <row r="52" spans="1:12" ht="20.100000000000001" customHeight="1">
      <c r="A52" s="314" t="s">
        <v>5</v>
      </c>
      <c r="B52" s="222" t="s">
        <v>260</v>
      </c>
      <c r="C52" s="134" t="s">
        <v>164</v>
      </c>
      <c r="D52" s="149">
        <v>1967</v>
      </c>
      <c r="E52" s="149">
        <v>1967</v>
      </c>
      <c r="F52" s="149"/>
      <c r="G52" s="149"/>
      <c r="H52" s="149"/>
      <c r="I52" s="88">
        <f t="shared" si="6"/>
        <v>1967</v>
      </c>
      <c r="J52" s="88">
        <f t="shared" si="7"/>
        <v>1967</v>
      </c>
      <c r="K52" s="150"/>
      <c r="L52" s="151"/>
    </row>
    <row r="53" spans="1:12" ht="20.100000000000001" customHeight="1">
      <c r="A53" s="315" t="s">
        <v>6</v>
      </c>
      <c r="B53" s="90" t="s">
        <v>56</v>
      </c>
      <c r="C53" s="152" t="s">
        <v>165</v>
      </c>
      <c r="D53" s="153">
        <v>7582</v>
      </c>
      <c r="E53" s="153">
        <v>7582</v>
      </c>
      <c r="F53" s="153"/>
      <c r="G53" s="153"/>
      <c r="H53" s="153">
        <v>883</v>
      </c>
      <c r="I53" s="88">
        <f t="shared" si="6"/>
        <v>8465</v>
      </c>
      <c r="J53" s="88">
        <f t="shared" si="7"/>
        <v>8465</v>
      </c>
      <c r="K53" s="154"/>
      <c r="L53" s="155"/>
    </row>
    <row r="54" spans="1:12" ht="20.100000000000001" customHeight="1">
      <c r="A54" s="314" t="s">
        <v>7</v>
      </c>
      <c r="B54" s="156" t="s">
        <v>62</v>
      </c>
      <c r="C54" s="90" t="s">
        <v>166</v>
      </c>
      <c r="D54" s="153">
        <v>380</v>
      </c>
      <c r="E54" s="153">
        <v>380</v>
      </c>
      <c r="F54" s="153"/>
      <c r="G54" s="153"/>
      <c r="H54" s="153">
        <v>1012</v>
      </c>
      <c r="I54" s="88">
        <f t="shared" si="6"/>
        <v>1392</v>
      </c>
      <c r="J54" s="88">
        <f t="shared" si="7"/>
        <v>1392</v>
      </c>
      <c r="K54" s="154"/>
      <c r="L54" s="157"/>
    </row>
    <row r="55" spans="1:12" ht="20.100000000000001" customHeight="1">
      <c r="A55" s="314" t="s">
        <v>8</v>
      </c>
      <c r="B55" s="414" t="s">
        <v>63</v>
      </c>
      <c r="C55" s="415" t="s">
        <v>167</v>
      </c>
      <c r="D55" s="419">
        <v>4043</v>
      </c>
      <c r="E55" s="419">
        <v>4493</v>
      </c>
      <c r="F55" s="419"/>
      <c r="G55" s="419"/>
      <c r="H55" s="419">
        <v>-1941</v>
      </c>
      <c r="I55" s="91">
        <f t="shared" si="6"/>
        <v>2552</v>
      </c>
      <c r="J55" s="88">
        <f t="shared" si="7"/>
        <v>2049</v>
      </c>
      <c r="K55" s="419"/>
      <c r="L55" s="421">
        <v>503</v>
      </c>
    </row>
    <row r="56" spans="1:12" ht="20.100000000000001" customHeight="1">
      <c r="A56" s="314"/>
      <c r="B56" s="416" t="s">
        <v>288</v>
      </c>
      <c r="C56" s="416" t="s">
        <v>289</v>
      </c>
      <c r="D56" s="153">
        <v>0</v>
      </c>
      <c r="E56" s="153">
        <v>450</v>
      </c>
      <c r="F56" s="153"/>
      <c r="G56" s="153"/>
      <c r="H56" s="153"/>
      <c r="I56" s="88">
        <f t="shared" si="6"/>
        <v>450</v>
      </c>
      <c r="J56" s="88">
        <f t="shared" si="7"/>
        <v>450</v>
      </c>
      <c r="K56" s="154"/>
      <c r="L56" s="157"/>
    </row>
    <row r="57" spans="1:12" ht="20.100000000000001" customHeight="1">
      <c r="A57" s="314"/>
      <c r="B57" s="417" t="s">
        <v>290</v>
      </c>
      <c r="C57" s="416" t="s">
        <v>291</v>
      </c>
      <c r="D57" s="419">
        <v>2043</v>
      </c>
      <c r="E57" s="419">
        <v>2043</v>
      </c>
      <c r="F57" s="419"/>
      <c r="G57" s="419"/>
      <c r="H57" s="419">
        <v>-175</v>
      </c>
      <c r="I57" s="91">
        <f t="shared" si="6"/>
        <v>1868</v>
      </c>
      <c r="J57" s="88">
        <f t="shared" si="7"/>
        <v>1365</v>
      </c>
      <c r="K57" s="419"/>
      <c r="L57" s="421">
        <v>503</v>
      </c>
    </row>
    <row r="58" spans="1:12" ht="20.100000000000001" customHeight="1">
      <c r="A58" s="314"/>
      <c r="B58" s="417" t="s">
        <v>292</v>
      </c>
      <c r="C58" s="416" t="s">
        <v>293</v>
      </c>
      <c r="D58" s="419">
        <v>2000</v>
      </c>
      <c r="E58" s="419">
        <v>2000</v>
      </c>
      <c r="F58" s="419"/>
      <c r="G58" s="419"/>
      <c r="H58" s="419">
        <v>-1766</v>
      </c>
      <c r="I58" s="91">
        <f t="shared" si="6"/>
        <v>234</v>
      </c>
      <c r="J58" s="88">
        <f t="shared" si="7"/>
        <v>234</v>
      </c>
      <c r="K58" s="419"/>
      <c r="L58" s="421"/>
    </row>
    <row r="59" spans="1:12" ht="20.100000000000001" customHeight="1" thickBot="1">
      <c r="A59" s="316"/>
      <c r="B59" s="416" t="s">
        <v>294</v>
      </c>
      <c r="C59" s="418" t="s">
        <v>293</v>
      </c>
      <c r="D59" s="420"/>
      <c r="E59" s="420"/>
      <c r="F59" s="420"/>
      <c r="G59" s="420"/>
      <c r="H59" s="420"/>
      <c r="I59" s="114"/>
      <c r="J59" s="88">
        <f t="shared" si="7"/>
        <v>0</v>
      </c>
      <c r="K59" s="420"/>
      <c r="L59" s="422"/>
    </row>
    <row r="60" spans="1:12" ht="20.100000000000001" customHeight="1" thickBot="1">
      <c r="A60" s="196" t="s">
        <v>9</v>
      </c>
      <c r="B60" s="158" t="s">
        <v>111</v>
      </c>
      <c r="C60" s="159" t="s">
        <v>242</v>
      </c>
      <c r="D60" s="160">
        <f t="shared" ref="D60:I60" si="8">SUM(D61:D64)</f>
        <v>18256</v>
      </c>
      <c r="E60" s="160">
        <f t="shared" si="8"/>
        <v>23071</v>
      </c>
      <c r="F60" s="160">
        <f t="shared" si="8"/>
        <v>0</v>
      </c>
      <c r="G60" s="160">
        <f t="shared" si="8"/>
        <v>0</v>
      </c>
      <c r="H60" s="160">
        <f t="shared" si="8"/>
        <v>0</v>
      </c>
      <c r="I60" s="160">
        <f t="shared" si="8"/>
        <v>23071</v>
      </c>
      <c r="J60" s="161">
        <f>SUM(J61:J63)</f>
        <v>0</v>
      </c>
      <c r="K60" s="161">
        <f>SUM(K61:K63)</f>
        <v>0</v>
      </c>
      <c r="L60" s="162">
        <f>SUM(L61:L64)</f>
        <v>23071</v>
      </c>
    </row>
    <row r="61" spans="1:12" ht="20.100000000000001" customHeight="1">
      <c r="A61" s="312" t="s">
        <v>10</v>
      </c>
      <c r="B61" s="90" t="s">
        <v>86</v>
      </c>
      <c r="C61" s="163" t="s">
        <v>168</v>
      </c>
      <c r="D61" s="164">
        <v>10350</v>
      </c>
      <c r="E61" s="164">
        <v>10350</v>
      </c>
      <c r="F61" s="164"/>
      <c r="G61" s="164"/>
      <c r="H61" s="164"/>
      <c r="I61" s="88">
        <f t="shared" ref="I61:I78" si="9">SUM(E61:H61)</f>
        <v>10350</v>
      </c>
      <c r="J61" s="88">
        <f>I61-K61-L61</f>
        <v>0</v>
      </c>
      <c r="K61" s="165"/>
      <c r="L61" s="166">
        <v>10350</v>
      </c>
    </row>
    <row r="62" spans="1:12" ht="20.100000000000001" customHeight="1">
      <c r="A62" s="314" t="s">
        <v>11</v>
      </c>
      <c r="B62" s="90" t="s">
        <v>64</v>
      </c>
      <c r="C62" s="134" t="s">
        <v>169</v>
      </c>
      <c r="D62" s="149">
        <v>5906</v>
      </c>
      <c r="E62" s="149">
        <v>5906</v>
      </c>
      <c r="F62" s="149"/>
      <c r="G62" s="149"/>
      <c r="H62" s="149"/>
      <c r="I62" s="88">
        <f t="shared" si="9"/>
        <v>5906</v>
      </c>
      <c r="J62" s="88">
        <f>I62-K62-L62</f>
        <v>0</v>
      </c>
      <c r="K62" s="150"/>
      <c r="L62" s="157">
        <v>5906</v>
      </c>
    </row>
    <row r="63" spans="1:12" ht="20.100000000000001" customHeight="1">
      <c r="A63" s="314" t="s">
        <v>12</v>
      </c>
      <c r="B63" s="90" t="s">
        <v>65</v>
      </c>
      <c r="C63" s="134" t="s">
        <v>170</v>
      </c>
      <c r="D63" s="149"/>
      <c r="E63" s="149"/>
      <c r="F63" s="149"/>
      <c r="G63" s="149"/>
      <c r="H63" s="149"/>
      <c r="I63" s="88">
        <f t="shared" si="9"/>
        <v>0</v>
      </c>
      <c r="J63" s="88">
        <f>I63-K63-L63</f>
        <v>0</v>
      </c>
      <c r="K63" s="150"/>
      <c r="L63" s="157"/>
    </row>
    <row r="64" spans="1:12" ht="20.100000000000001" customHeight="1" thickBot="1">
      <c r="A64" s="316" t="s">
        <v>13</v>
      </c>
      <c r="B64" s="416" t="s">
        <v>295</v>
      </c>
      <c r="C64" s="416" t="s">
        <v>293</v>
      </c>
      <c r="D64" s="172">
        <v>2000</v>
      </c>
      <c r="E64" s="172">
        <v>6815</v>
      </c>
      <c r="F64" s="172"/>
      <c r="G64" s="172"/>
      <c r="H64" s="172"/>
      <c r="I64" s="88">
        <f t="shared" si="9"/>
        <v>6815</v>
      </c>
      <c r="J64" s="88">
        <f>I64-K64-L64</f>
        <v>0</v>
      </c>
      <c r="K64" s="172"/>
      <c r="L64" s="413">
        <v>6815</v>
      </c>
    </row>
    <row r="65" spans="1:16" ht="20.100000000000001" customHeight="1" thickBot="1">
      <c r="A65" s="196" t="s">
        <v>14</v>
      </c>
      <c r="B65" s="126" t="s">
        <v>109</v>
      </c>
      <c r="C65" s="127"/>
      <c r="D65" s="160">
        <f>+D50+D60</f>
        <v>38854</v>
      </c>
      <c r="E65" s="160">
        <f t="shared" ref="E65:L65" si="10">+E50+E60</f>
        <v>44119</v>
      </c>
      <c r="F65" s="160">
        <f t="shared" si="10"/>
        <v>0</v>
      </c>
      <c r="G65" s="160">
        <f t="shared" si="10"/>
        <v>0</v>
      </c>
      <c r="H65" s="160">
        <f t="shared" si="10"/>
        <v>146</v>
      </c>
      <c r="I65" s="160">
        <f t="shared" si="10"/>
        <v>44265</v>
      </c>
      <c r="J65" s="160">
        <f t="shared" si="10"/>
        <v>20691</v>
      </c>
      <c r="K65" s="160">
        <f t="shared" si="10"/>
        <v>0</v>
      </c>
      <c r="L65" s="162">
        <f t="shared" si="10"/>
        <v>23574</v>
      </c>
    </row>
    <row r="66" spans="1:16" ht="20.100000000000001" customHeight="1" thickBot="1">
      <c r="A66" s="196" t="s">
        <v>15</v>
      </c>
      <c r="B66" s="158" t="s">
        <v>136</v>
      </c>
      <c r="C66" s="77" t="s">
        <v>243</v>
      </c>
      <c r="D66" s="160">
        <f>SUM(D67,D72)</f>
        <v>1289</v>
      </c>
      <c r="E66" s="160">
        <f>SUM(E67,E72)</f>
        <v>1289</v>
      </c>
      <c r="F66" s="160">
        <f>SUM(F67,F72)</f>
        <v>0</v>
      </c>
      <c r="G66" s="160">
        <f>SUM(G67,G72)</f>
        <v>0</v>
      </c>
      <c r="H66" s="160">
        <f>SUM(H67,H72)</f>
        <v>0</v>
      </c>
      <c r="I66" s="98">
        <f t="shared" si="9"/>
        <v>1289</v>
      </c>
      <c r="J66" s="161">
        <f>SUM(J67,J72)</f>
        <v>1039</v>
      </c>
      <c r="K66" s="161">
        <f>SUM(K67,K72)</f>
        <v>0</v>
      </c>
      <c r="L66" s="167">
        <f>SUM(L67,L72)</f>
        <v>250</v>
      </c>
    </row>
    <row r="67" spans="1:16" ht="20.100000000000001" customHeight="1" thickBot="1">
      <c r="A67" s="196" t="s">
        <v>16</v>
      </c>
      <c r="B67" s="306" t="s">
        <v>137</v>
      </c>
      <c r="C67" s="307"/>
      <c r="D67" s="308">
        <f>SUM(D68:D71)</f>
        <v>1039</v>
      </c>
      <c r="E67" s="308">
        <f>SUM(E68:E71)</f>
        <v>1039</v>
      </c>
      <c r="F67" s="308">
        <f>SUM(F68:F71)</f>
        <v>0</v>
      </c>
      <c r="G67" s="308">
        <f>SUM(G68:G71)</f>
        <v>0</v>
      </c>
      <c r="H67" s="308">
        <f>SUM(H68:H71)</f>
        <v>0</v>
      </c>
      <c r="I67" s="98">
        <f t="shared" si="9"/>
        <v>1039</v>
      </c>
      <c r="J67" s="309">
        <f>SUM(J68:J71)</f>
        <v>1039</v>
      </c>
      <c r="K67" s="309">
        <f>SUM(K68:K71)</f>
        <v>0</v>
      </c>
      <c r="L67" s="310">
        <f>SUM(L68:L71)</f>
        <v>0</v>
      </c>
    </row>
    <row r="68" spans="1:16" ht="20.100000000000001" customHeight="1">
      <c r="A68" s="312" t="s">
        <v>17</v>
      </c>
      <c r="B68" s="169" t="s">
        <v>270</v>
      </c>
      <c r="C68" s="170"/>
      <c r="D68" s="164">
        <v>1039</v>
      </c>
      <c r="E68" s="164">
        <v>1039</v>
      </c>
      <c r="F68" s="164"/>
      <c r="G68" s="164"/>
      <c r="H68" s="164"/>
      <c r="I68" s="88">
        <f t="shared" si="9"/>
        <v>1039</v>
      </c>
      <c r="J68" s="88">
        <f>I68-K68-L68</f>
        <v>1039</v>
      </c>
      <c r="K68" s="165"/>
      <c r="L68" s="168"/>
    </row>
    <row r="69" spans="1:16" ht="20.100000000000001" customHeight="1">
      <c r="A69" s="314" t="s">
        <v>18</v>
      </c>
      <c r="B69" s="169" t="s">
        <v>66</v>
      </c>
      <c r="C69" s="170"/>
      <c r="D69" s="149"/>
      <c r="E69" s="149"/>
      <c r="F69" s="149"/>
      <c r="G69" s="149"/>
      <c r="H69" s="149"/>
      <c r="I69" s="88">
        <f t="shared" si="9"/>
        <v>0</v>
      </c>
      <c r="J69" s="88">
        <f>I69-K69-L69</f>
        <v>0</v>
      </c>
      <c r="K69" s="150"/>
      <c r="L69" s="151"/>
    </row>
    <row r="70" spans="1:16" ht="20.100000000000001" customHeight="1">
      <c r="A70" s="315" t="s">
        <v>19</v>
      </c>
      <c r="B70" s="169" t="s">
        <v>74</v>
      </c>
      <c r="C70" s="170"/>
      <c r="D70" s="149"/>
      <c r="E70" s="149"/>
      <c r="F70" s="149"/>
      <c r="G70" s="149"/>
      <c r="H70" s="149"/>
      <c r="I70" s="88">
        <f t="shared" si="9"/>
        <v>0</v>
      </c>
      <c r="J70" s="88">
        <f>I70-K70-L70</f>
        <v>0</v>
      </c>
      <c r="K70" s="150"/>
      <c r="L70" s="151"/>
    </row>
    <row r="71" spans="1:16" ht="20.100000000000001" customHeight="1" thickBot="1">
      <c r="A71" s="316" t="s">
        <v>20</v>
      </c>
      <c r="B71" s="311" t="s">
        <v>67</v>
      </c>
      <c r="C71" s="171"/>
      <c r="D71" s="153"/>
      <c r="E71" s="153"/>
      <c r="F71" s="153"/>
      <c r="G71" s="153"/>
      <c r="H71" s="153"/>
      <c r="I71" s="88">
        <f t="shared" si="9"/>
        <v>0</v>
      </c>
      <c r="J71" s="88">
        <f>I71-K71-L71</f>
        <v>0</v>
      </c>
      <c r="K71" s="154"/>
      <c r="L71" s="155"/>
    </row>
    <row r="72" spans="1:16" ht="20.100000000000001" customHeight="1" thickBot="1">
      <c r="A72" s="196" t="s">
        <v>21</v>
      </c>
      <c r="B72" s="306" t="s">
        <v>138</v>
      </c>
      <c r="C72" s="307"/>
      <c r="D72" s="308">
        <f>SUM(D73:D77)</f>
        <v>250</v>
      </c>
      <c r="E72" s="308">
        <f>SUM(E73:E77)</f>
        <v>250</v>
      </c>
      <c r="F72" s="308">
        <f>SUM(F73:F77)</f>
        <v>0</v>
      </c>
      <c r="G72" s="308">
        <f>SUM(G73:G77)</f>
        <v>0</v>
      </c>
      <c r="H72" s="308">
        <f>SUM(H73:H77)</f>
        <v>0</v>
      </c>
      <c r="I72" s="98">
        <f t="shared" si="9"/>
        <v>250</v>
      </c>
      <c r="J72" s="309">
        <f>SUM(J73:J77)</f>
        <v>0</v>
      </c>
      <c r="K72" s="309">
        <f>SUM(K73:K77)</f>
        <v>0</v>
      </c>
      <c r="L72" s="310">
        <f>SUM(L73:L77)</f>
        <v>250</v>
      </c>
    </row>
    <row r="73" spans="1:16" ht="20.100000000000001" customHeight="1">
      <c r="A73" s="312" t="s">
        <v>22</v>
      </c>
      <c r="B73" s="169" t="s">
        <v>57</v>
      </c>
      <c r="C73" s="169"/>
      <c r="D73" s="172">
        <v>250</v>
      </c>
      <c r="E73" s="172">
        <v>250</v>
      </c>
      <c r="F73" s="172"/>
      <c r="G73" s="172"/>
      <c r="H73" s="172"/>
      <c r="I73" s="88">
        <f t="shared" si="9"/>
        <v>250</v>
      </c>
      <c r="J73" s="88">
        <f>I73-K73-L73</f>
        <v>0</v>
      </c>
      <c r="K73" s="173"/>
      <c r="L73" s="174">
        <v>250</v>
      </c>
    </row>
    <row r="74" spans="1:16" ht="20.100000000000001" customHeight="1">
      <c r="A74" s="314" t="s">
        <v>23</v>
      </c>
      <c r="B74" s="169" t="s">
        <v>66</v>
      </c>
      <c r="C74" s="198"/>
      <c r="D74" s="149"/>
      <c r="E74" s="149"/>
      <c r="F74" s="149"/>
      <c r="G74" s="149"/>
      <c r="H74" s="149"/>
      <c r="I74" s="88">
        <f t="shared" si="9"/>
        <v>0</v>
      </c>
      <c r="J74" s="88">
        <f>I74-K74-L74</f>
        <v>0</v>
      </c>
      <c r="K74" s="150"/>
      <c r="L74" s="151"/>
    </row>
    <row r="75" spans="1:16" ht="20.100000000000001" customHeight="1">
      <c r="A75" s="315" t="s">
        <v>24</v>
      </c>
      <c r="B75" s="169" t="s">
        <v>75</v>
      </c>
      <c r="C75" s="198"/>
      <c r="D75" s="153"/>
      <c r="E75" s="153"/>
      <c r="F75" s="153"/>
      <c r="G75" s="153"/>
      <c r="H75" s="153"/>
      <c r="I75" s="88">
        <f t="shared" si="9"/>
        <v>0</v>
      </c>
      <c r="J75" s="88">
        <f>I75-K75-L75</f>
        <v>0</v>
      </c>
      <c r="K75" s="154"/>
      <c r="L75" s="155"/>
    </row>
    <row r="76" spans="1:16" ht="20.100000000000001" customHeight="1">
      <c r="A76" s="314" t="s">
        <v>25</v>
      </c>
      <c r="B76" s="169" t="s">
        <v>67</v>
      </c>
      <c r="C76" s="198"/>
      <c r="D76" s="153"/>
      <c r="E76" s="153"/>
      <c r="F76" s="153"/>
      <c r="G76" s="153"/>
      <c r="H76" s="153"/>
      <c r="I76" s="88">
        <f t="shared" si="9"/>
        <v>0</v>
      </c>
      <c r="J76" s="88">
        <f>I76-K76-L76</f>
        <v>0</v>
      </c>
      <c r="K76" s="154"/>
      <c r="L76" s="155"/>
    </row>
    <row r="77" spans="1:16" ht="20.100000000000001" customHeight="1" thickBot="1">
      <c r="A77" s="315" t="s">
        <v>26</v>
      </c>
      <c r="B77" s="169" t="s">
        <v>68</v>
      </c>
      <c r="C77" s="171"/>
      <c r="D77" s="175"/>
      <c r="E77" s="175"/>
      <c r="F77" s="175"/>
      <c r="G77" s="175"/>
      <c r="H77" s="175"/>
      <c r="I77" s="88">
        <f t="shared" si="9"/>
        <v>0</v>
      </c>
      <c r="J77" s="88">
        <f>I77-K77-L77</f>
        <v>0</v>
      </c>
      <c r="K77" s="176"/>
      <c r="L77" s="177"/>
    </row>
    <row r="78" spans="1:16" ht="20.100000000000001" customHeight="1" thickBot="1">
      <c r="A78" s="196" t="s">
        <v>27</v>
      </c>
      <c r="B78" s="158" t="s">
        <v>108</v>
      </c>
      <c r="C78" s="159" t="s">
        <v>244</v>
      </c>
      <c r="D78" s="160">
        <f>SUM(D65,D66)</f>
        <v>40143</v>
      </c>
      <c r="E78" s="160">
        <f>SUM(E65,E66)</f>
        <v>45408</v>
      </c>
      <c r="F78" s="160">
        <f>SUM(F65,F66)</f>
        <v>0</v>
      </c>
      <c r="G78" s="160">
        <f>SUM(G65,G66)</f>
        <v>0</v>
      </c>
      <c r="H78" s="160">
        <f>SUM(H65,H66)</f>
        <v>146</v>
      </c>
      <c r="I78" s="98">
        <f t="shared" si="9"/>
        <v>45554</v>
      </c>
      <c r="J78" s="161">
        <f>SUM(J65,J66)</f>
        <v>21730</v>
      </c>
      <c r="K78" s="161">
        <f>SUM(K65,K66)</f>
        <v>0</v>
      </c>
      <c r="L78" s="162">
        <f>SUM(L65,L66)</f>
        <v>23824</v>
      </c>
      <c r="M78" s="178"/>
      <c r="N78" s="179"/>
      <c r="O78" s="179"/>
      <c r="P78" s="179"/>
    </row>
    <row r="79" spans="1:16" ht="20.100000000000001" customHeight="1">
      <c r="A79" s="456"/>
      <c r="B79" s="456"/>
      <c r="C79" s="456"/>
      <c r="D79" s="456"/>
      <c r="E79" s="136"/>
      <c r="F79" s="136"/>
      <c r="G79" s="136"/>
      <c r="H79" s="136"/>
      <c r="I79" s="136"/>
      <c r="J79" s="136"/>
    </row>
    <row r="80" spans="1:16" ht="20.100000000000001" customHeight="1" thickBot="1">
      <c r="A80" s="457" t="s">
        <v>58</v>
      </c>
      <c r="B80" s="457"/>
      <c r="C80" s="457"/>
      <c r="D80" s="457"/>
      <c r="E80" s="180"/>
      <c r="F80" s="180"/>
      <c r="G80" s="180"/>
      <c r="H80" s="180"/>
      <c r="I80" s="180"/>
      <c r="J80" s="180"/>
    </row>
    <row r="81" spans="1:12" ht="30.75" customHeight="1" thickBot="1">
      <c r="A81" s="197" t="s">
        <v>133</v>
      </c>
      <c r="B81" s="158" t="s">
        <v>296</v>
      </c>
      <c r="C81" s="160"/>
      <c r="D81" s="160">
        <f>D40-D65</f>
        <v>-10047</v>
      </c>
      <c r="E81" s="160">
        <f>E40-E65</f>
        <v>-15312</v>
      </c>
      <c r="F81" s="160">
        <f>F40-F65</f>
        <v>0</v>
      </c>
      <c r="G81" s="160">
        <f>G40-G65</f>
        <v>0</v>
      </c>
      <c r="H81" s="160">
        <f>H40-H65</f>
        <v>0</v>
      </c>
      <c r="I81" s="98">
        <f>SUM(E81:H81)</f>
        <v>-15312</v>
      </c>
      <c r="J81" s="160">
        <f>J40-J65</f>
        <v>281</v>
      </c>
      <c r="K81" s="160">
        <f>K40-K65</f>
        <v>0</v>
      </c>
      <c r="L81" s="162">
        <f>L40-L65</f>
        <v>-15593</v>
      </c>
    </row>
    <row r="82" spans="1:12" ht="20.100000000000001" customHeight="1">
      <c r="A82" s="458" t="s">
        <v>139</v>
      </c>
      <c r="B82" s="458"/>
      <c r="C82" s="458"/>
      <c r="D82" s="458"/>
      <c r="E82" s="181"/>
      <c r="F82" s="181"/>
      <c r="G82" s="181"/>
      <c r="H82" s="181"/>
      <c r="I82" s="181"/>
      <c r="J82" s="181"/>
    </row>
    <row r="83" spans="1:12" ht="20.100000000000001" customHeight="1" thickBot="1">
      <c r="A83" s="453"/>
      <c r="B83" s="453"/>
      <c r="C83" s="182"/>
    </row>
    <row r="84" spans="1:12" ht="20.100000000000001" customHeight="1" thickBot="1">
      <c r="A84" s="197" t="s">
        <v>227</v>
      </c>
      <c r="B84" s="202" t="s">
        <v>124</v>
      </c>
      <c r="C84" s="158"/>
      <c r="D84" s="183">
        <f>D85-D88</f>
        <v>10047</v>
      </c>
      <c r="E84" s="183">
        <f>E85-E88</f>
        <v>15312</v>
      </c>
      <c r="F84" s="341">
        <f>F85-F88</f>
        <v>0</v>
      </c>
      <c r="G84" s="341">
        <f>G85-G88</f>
        <v>0</v>
      </c>
      <c r="H84" s="341">
        <f>H85-H88</f>
        <v>0</v>
      </c>
      <c r="I84" s="349">
        <f>SUM(E84:H84)</f>
        <v>15312</v>
      </c>
      <c r="J84" s="342">
        <f>J85-J88</f>
        <v>-281</v>
      </c>
      <c r="K84" s="341">
        <f>K85-K88</f>
        <v>0</v>
      </c>
      <c r="L84" s="343">
        <f>L85-L88</f>
        <v>15593</v>
      </c>
    </row>
    <row r="85" spans="1:12" ht="20.100000000000001" customHeight="1">
      <c r="A85" s="312" t="s">
        <v>228</v>
      </c>
      <c r="B85" s="105" t="s">
        <v>140</v>
      </c>
      <c r="C85" s="105"/>
      <c r="D85" s="199">
        <f>D41</f>
        <v>11336</v>
      </c>
      <c r="E85" s="345">
        <f>E41</f>
        <v>16601</v>
      </c>
      <c r="F85" s="345">
        <f>F41</f>
        <v>0</v>
      </c>
      <c r="G85" s="345">
        <f>G41</f>
        <v>0</v>
      </c>
      <c r="H85" s="345">
        <f>H41</f>
        <v>0</v>
      </c>
      <c r="I85" s="107">
        <f t="shared" ref="I85:I90" si="11">SUM(E85:H85)</f>
        <v>16601</v>
      </c>
      <c r="J85" s="350">
        <f>J41</f>
        <v>758</v>
      </c>
      <c r="K85" s="350">
        <f>K41</f>
        <v>0</v>
      </c>
      <c r="L85" s="351">
        <f>L41</f>
        <v>15843</v>
      </c>
    </row>
    <row r="86" spans="1:12" ht="20.100000000000001" customHeight="1">
      <c r="A86" s="314" t="s">
        <v>229</v>
      </c>
      <c r="B86" s="101" t="s">
        <v>245</v>
      </c>
      <c r="C86" s="101"/>
      <c r="D86" s="184">
        <f t="shared" ref="D86:H87" si="12">SUM(D42)</f>
        <v>11000</v>
      </c>
      <c r="E86" s="346">
        <f t="shared" si="12"/>
        <v>16265</v>
      </c>
      <c r="F86" s="344">
        <f t="shared" si="12"/>
        <v>0</v>
      </c>
      <c r="G86" s="344">
        <f t="shared" si="12"/>
        <v>0</v>
      </c>
      <c r="H86" s="344">
        <f t="shared" si="12"/>
        <v>0</v>
      </c>
      <c r="I86" s="340">
        <f t="shared" si="11"/>
        <v>16265</v>
      </c>
      <c r="J86" s="344">
        <f t="shared" ref="J86:L87" si="13">SUM(J42)</f>
        <v>422</v>
      </c>
      <c r="K86" s="344">
        <f t="shared" si="13"/>
        <v>0</v>
      </c>
      <c r="L86" s="352">
        <f t="shared" si="13"/>
        <v>15843</v>
      </c>
    </row>
    <row r="87" spans="1:12" ht="20.100000000000001" customHeight="1">
      <c r="A87" s="315" t="s">
        <v>230</v>
      </c>
      <c r="B87" s="185" t="s">
        <v>246</v>
      </c>
      <c r="C87" s="185"/>
      <c r="D87" s="184">
        <f t="shared" si="12"/>
        <v>336</v>
      </c>
      <c r="E87" s="346">
        <f t="shared" si="12"/>
        <v>336</v>
      </c>
      <c r="F87" s="344">
        <f t="shared" si="12"/>
        <v>0</v>
      </c>
      <c r="G87" s="344">
        <f t="shared" si="12"/>
        <v>0</v>
      </c>
      <c r="H87" s="344">
        <f t="shared" si="12"/>
        <v>0</v>
      </c>
      <c r="I87" s="340">
        <f t="shared" si="11"/>
        <v>336</v>
      </c>
      <c r="J87" s="344">
        <f t="shared" si="13"/>
        <v>336</v>
      </c>
      <c r="K87" s="344">
        <f t="shared" si="13"/>
        <v>0</v>
      </c>
      <c r="L87" s="352">
        <f t="shared" si="13"/>
        <v>0</v>
      </c>
    </row>
    <row r="88" spans="1:12" ht="20.100000000000001" customHeight="1">
      <c r="A88" s="314" t="s">
        <v>231</v>
      </c>
      <c r="B88" s="186" t="s">
        <v>141</v>
      </c>
      <c r="C88" s="186"/>
      <c r="D88" s="187">
        <f t="shared" ref="D88:H89" si="14">+D66</f>
        <v>1289</v>
      </c>
      <c r="E88" s="347">
        <f t="shared" si="14"/>
        <v>1289</v>
      </c>
      <c r="F88" s="344">
        <f t="shared" si="14"/>
        <v>0</v>
      </c>
      <c r="G88" s="344">
        <f t="shared" si="14"/>
        <v>0</v>
      </c>
      <c r="H88" s="344">
        <f t="shared" si="14"/>
        <v>0</v>
      </c>
      <c r="I88" s="340">
        <f t="shared" si="11"/>
        <v>1289</v>
      </c>
      <c r="J88" s="344">
        <f t="shared" ref="J88:L89" si="15">+J66</f>
        <v>1039</v>
      </c>
      <c r="K88" s="344">
        <f t="shared" si="15"/>
        <v>0</v>
      </c>
      <c r="L88" s="352">
        <f t="shared" si="15"/>
        <v>250</v>
      </c>
    </row>
    <row r="89" spans="1:12" ht="20.100000000000001" customHeight="1">
      <c r="A89" s="314" t="s">
        <v>232</v>
      </c>
      <c r="B89" s="90" t="s">
        <v>247</v>
      </c>
      <c r="C89" s="186"/>
      <c r="D89" s="187">
        <f t="shared" si="14"/>
        <v>1039</v>
      </c>
      <c r="E89" s="347">
        <f t="shared" si="14"/>
        <v>1039</v>
      </c>
      <c r="F89" s="344">
        <f t="shared" si="14"/>
        <v>0</v>
      </c>
      <c r="G89" s="344">
        <f t="shared" si="14"/>
        <v>0</v>
      </c>
      <c r="H89" s="344">
        <f t="shared" si="14"/>
        <v>0</v>
      </c>
      <c r="I89" s="340">
        <f t="shared" si="11"/>
        <v>1039</v>
      </c>
      <c r="J89" s="344">
        <f t="shared" si="15"/>
        <v>1039</v>
      </c>
      <c r="K89" s="344">
        <f t="shared" si="15"/>
        <v>0</v>
      </c>
      <c r="L89" s="352">
        <f t="shared" si="15"/>
        <v>0</v>
      </c>
    </row>
    <row r="90" spans="1:12" ht="20.100000000000001" customHeight="1" thickBot="1">
      <c r="A90" s="313" t="s">
        <v>233</v>
      </c>
      <c r="B90" s="188" t="s">
        <v>248</v>
      </c>
      <c r="C90" s="188"/>
      <c r="D90" s="189">
        <f>+D72</f>
        <v>250</v>
      </c>
      <c r="E90" s="348">
        <f>+E72</f>
        <v>250</v>
      </c>
      <c r="F90" s="353">
        <f>+F72</f>
        <v>0</v>
      </c>
      <c r="G90" s="353">
        <f>+G72</f>
        <v>0</v>
      </c>
      <c r="H90" s="353">
        <f>+H72</f>
        <v>0</v>
      </c>
      <c r="I90" s="354">
        <f t="shared" si="11"/>
        <v>250</v>
      </c>
      <c r="J90" s="353">
        <f>+J72</f>
        <v>0</v>
      </c>
      <c r="K90" s="353">
        <f>+K72</f>
        <v>0</v>
      </c>
      <c r="L90" s="355">
        <f>+L72</f>
        <v>250</v>
      </c>
    </row>
  </sheetData>
  <mergeCells count="7">
    <mergeCell ref="A83:B83"/>
    <mergeCell ref="A1:D1"/>
    <mergeCell ref="A46:D46"/>
    <mergeCell ref="A47:D47"/>
    <mergeCell ref="A79:D79"/>
    <mergeCell ref="A80:D80"/>
    <mergeCell ref="A82:D82"/>
  </mergeCells>
  <phoneticPr fontId="17" type="noConversion"/>
  <printOptions horizontalCentered="1"/>
  <pageMargins left="0.31496062992125984" right="0.47244094488188981" top="0.94488188976377963" bottom="0.11811023622047245" header="0.27559055118110237" footer="7.874015748031496E-2"/>
  <pageSetup paperSize="9" scale="73" firstPageNumber="2" fitToHeight="0" orientation="landscape" useFirstPageNumber="1" r:id="rId1"/>
  <headerFooter alignWithMargins="0">
    <oddHeader xml:space="preserve">&amp;C&amp;"Times New Roman CE,Félkövér"&amp;12RAPOSKA KÖZSÉG ÖNKORMÁNYZATA 2016. ÉVI KÖLTSÉGVETÉSE
ÖNKORMÁNYZATI NETTÓSÍTÁSBAN&amp;R2.melléklet a 14/2016. (XI.29.)
önkormányzati rendelethez
&amp;"Times New Roman CE,Dőlt"Ezer forintban!&amp;"Times New Roman CE,Normál" </oddHeader>
    <oddFooter>&amp;C&amp;P. oldal</oddFooter>
  </headerFooter>
  <rowBreaks count="2" manualBreakCount="2">
    <brk id="28" max="11" man="1"/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C25"/>
  <sheetViews>
    <sheetView tabSelected="1" zoomScaleNormal="100" zoomScaleSheetLayoutView="100" workbookViewId="0">
      <selection activeCell="F12" sqref="F12"/>
    </sheetView>
  </sheetViews>
  <sheetFormatPr defaultRowHeight="15.75"/>
  <cols>
    <col min="1" max="1" width="4.6640625" style="425" customWidth="1"/>
    <col min="2" max="2" width="68.83203125" style="425" customWidth="1"/>
    <col min="3" max="3" width="15.33203125" style="437" customWidth="1"/>
    <col min="4" max="8" width="15.33203125" style="425" customWidth="1"/>
    <col min="9" max="16384" width="9.33203125" style="425"/>
  </cols>
  <sheetData>
    <row r="1" spans="1:159" ht="60" customHeight="1">
      <c r="A1" s="446" t="s">
        <v>87</v>
      </c>
      <c r="B1" s="445" t="s">
        <v>39</v>
      </c>
      <c r="C1" s="364" t="s">
        <v>274</v>
      </c>
      <c r="D1" s="339" t="s">
        <v>287</v>
      </c>
      <c r="E1" s="356" t="s">
        <v>282</v>
      </c>
      <c r="F1" s="356" t="s">
        <v>283</v>
      </c>
      <c r="G1" s="356" t="s">
        <v>284</v>
      </c>
      <c r="H1" s="447" t="s">
        <v>285</v>
      </c>
      <c r="I1" s="424"/>
      <c r="J1" s="424"/>
      <c r="K1" s="424"/>
      <c r="L1" s="424"/>
      <c r="M1" s="424"/>
      <c r="N1" s="424"/>
      <c r="O1" s="424"/>
      <c r="P1" s="424"/>
      <c r="Q1" s="424"/>
      <c r="R1" s="424"/>
      <c r="S1" s="424"/>
      <c r="T1" s="424"/>
      <c r="U1" s="424"/>
      <c r="V1" s="424"/>
      <c r="W1" s="424"/>
      <c r="X1" s="424"/>
      <c r="Y1" s="424"/>
      <c r="Z1" s="424"/>
      <c r="AA1" s="424"/>
      <c r="AB1" s="424"/>
      <c r="AC1" s="424"/>
      <c r="AD1" s="424"/>
      <c r="AE1" s="424"/>
      <c r="AF1" s="424"/>
      <c r="AG1" s="424"/>
      <c r="AH1" s="424"/>
      <c r="AI1" s="424"/>
      <c r="AJ1" s="424"/>
      <c r="AK1" s="424"/>
      <c r="AL1" s="424"/>
      <c r="AM1" s="424"/>
      <c r="AN1" s="424"/>
      <c r="AO1" s="424"/>
      <c r="AP1" s="424"/>
      <c r="AQ1" s="424"/>
      <c r="AR1" s="424"/>
      <c r="AS1" s="424"/>
      <c r="AT1" s="424"/>
      <c r="AU1" s="424"/>
      <c r="AV1" s="424"/>
      <c r="AW1" s="424"/>
      <c r="AX1" s="424"/>
      <c r="AY1" s="424"/>
      <c r="AZ1" s="424"/>
      <c r="BA1" s="424"/>
      <c r="BB1" s="424"/>
      <c r="BC1" s="424"/>
      <c r="BD1" s="424"/>
      <c r="BE1" s="424"/>
      <c r="BF1" s="424"/>
      <c r="BG1" s="424"/>
      <c r="BH1" s="424"/>
      <c r="BI1" s="424"/>
      <c r="BJ1" s="424"/>
      <c r="BK1" s="424"/>
      <c r="BL1" s="424"/>
      <c r="BM1" s="424"/>
      <c r="BN1" s="424"/>
      <c r="BO1" s="424"/>
      <c r="BP1" s="424"/>
      <c r="BQ1" s="424"/>
      <c r="BR1" s="424"/>
      <c r="BS1" s="424"/>
      <c r="BT1" s="424"/>
      <c r="BU1" s="424"/>
      <c r="BV1" s="424"/>
      <c r="BW1" s="424"/>
      <c r="BX1" s="424"/>
      <c r="BY1" s="424"/>
      <c r="BZ1" s="424"/>
      <c r="CA1" s="424"/>
      <c r="CB1" s="424"/>
      <c r="CC1" s="424"/>
      <c r="CD1" s="424"/>
      <c r="CE1" s="424"/>
      <c r="CF1" s="424"/>
      <c r="CG1" s="424"/>
      <c r="CH1" s="424"/>
      <c r="CI1" s="424"/>
      <c r="CJ1" s="424"/>
      <c r="CK1" s="424"/>
      <c r="CL1" s="424"/>
      <c r="CM1" s="424"/>
      <c r="CN1" s="424"/>
      <c r="CO1" s="424"/>
      <c r="CP1" s="424"/>
      <c r="CQ1" s="424"/>
      <c r="CR1" s="424"/>
      <c r="CS1" s="424"/>
      <c r="CT1" s="424"/>
      <c r="CU1" s="424"/>
      <c r="CV1" s="424"/>
      <c r="CW1" s="424"/>
      <c r="CX1" s="424"/>
      <c r="CY1" s="424"/>
      <c r="CZ1" s="424"/>
      <c r="DA1" s="424"/>
      <c r="DB1" s="424"/>
      <c r="DC1" s="424"/>
      <c r="DD1" s="424"/>
      <c r="DE1" s="424"/>
      <c r="DF1" s="424"/>
      <c r="DG1" s="424"/>
      <c r="DH1" s="424"/>
      <c r="DI1" s="424"/>
      <c r="DJ1" s="424"/>
      <c r="DK1" s="424"/>
      <c r="DL1" s="424"/>
      <c r="DM1" s="424"/>
      <c r="DN1" s="424"/>
      <c r="DO1" s="424"/>
      <c r="DP1" s="424"/>
      <c r="DQ1" s="424"/>
      <c r="DR1" s="424"/>
      <c r="DS1" s="424"/>
      <c r="DT1" s="424"/>
      <c r="DU1" s="424"/>
      <c r="DV1" s="424"/>
      <c r="DW1" s="424"/>
      <c r="DX1" s="424"/>
      <c r="DY1" s="424"/>
      <c r="DZ1" s="424"/>
      <c r="EA1" s="424"/>
      <c r="EB1" s="424"/>
      <c r="EC1" s="424"/>
      <c r="ED1" s="424"/>
      <c r="EE1" s="424"/>
      <c r="EF1" s="424"/>
      <c r="EG1" s="424"/>
      <c r="EH1" s="424"/>
      <c r="EI1" s="424"/>
      <c r="EJ1" s="424"/>
      <c r="EK1" s="424"/>
      <c r="EL1" s="424"/>
      <c r="EM1" s="424"/>
      <c r="EN1" s="424"/>
      <c r="EO1" s="424"/>
      <c r="EP1" s="424"/>
      <c r="EQ1" s="424"/>
      <c r="ER1" s="424"/>
      <c r="ES1" s="424"/>
      <c r="ET1" s="424"/>
      <c r="EU1" s="424"/>
      <c r="EV1" s="424"/>
      <c r="EW1" s="424"/>
      <c r="EX1" s="424"/>
      <c r="EY1" s="424"/>
      <c r="EZ1" s="424"/>
      <c r="FA1" s="424"/>
      <c r="FB1" s="424"/>
      <c r="FC1" s="424"/>
    </row>
    <row r="2" spans="1:159" ht="15" customHeight="1">
      <c r="A2" s="426" t="s">
        <v>3</v>
      </c>
      <c r="B2" s="427" t="s">
        <v>4</v>
      </c>
      <c r="C2" s="428" t="s">
        <v>5</v>
      </c>
      <c r="D2" s="429" t="s">
        <v>6</v>
      </c>
      <c r="E2" s="429" t="s">
        <v>7</v>
      </c>
      <c r="F2" s="429" t="s">
        <v>8</v>
      </c>
      <c r="G2" s="429" t="s">
        <v>9</v>
      </c>
      <c r="H2" s="429" t="s">
        <v>10</v>
      </c>
      <c r="I2" s="424"/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4"/>
      <c r="AF2" s="424"/>
      <c r="AG2" s="424"/>
      <c r="AH2" s="424"/>
      <c r="AI2" s="424"/>
      <c r="AJ2" s="424"/>
      <c r="AK2" s="424"/>
      <c r="AL2" s="424"/>
      <c r="AM2" s="424"/>
      <c r="AN2" s="424"/>
      <c r="AO2" s="424"/>
      <c r="AP2" s="424"/>
      <c r="AQ2" s="424"/>
      <c r="AR2" s="424"/>
      <c r="AS2" s="424"/>
      <c r="AT2" s="424"/>
      <c r="AU2" s="424"/>
      <c r="AV2" s="424"/>
      <c r="AW2" s="424"/>
      <c r="AX2" s="424"/>
      <c r="AY2" s="424"/>
      <c r="AZ2" s="424"/>
      <c r="BA2" s="424"/>
      <c r="BB2" s="424"/>
      <c r="BC2" s="424"/>
      <c r="BD2" s="424"/>
      <c r="BE2" s="424"/>
      <c r="BF2" s="424"/>
      <c r="BG2" s="424"/>
      <c r="BH2" s="424"/>
      <c r="BI2" s="424"/>
      <c r="BJ2" s="424"/>
      <c r="BK2" s="424"/>
      <c r="BL2" s="424"/>
      <c r="BM2" s="424"/>
      <c r="BN2" s="424"/>
      <c r="BO2" s="424"/>
      <c r="BP2" s="424"/>
      <c r="BQ2" s="424"/>
      <c r="BR2" s="424"/>
      <c r="BS2" s="424"/>
      <c r="BT2" s="424"/>
      <c r="BU2" s="424"/>
      <c r="BV2" s="424"/>
      <c r="BW2" s="424"/>
      <c r="BX2" s="424"/>
      <c r="BY2" s="424"/>
      <c r="BZ2" s="424"/>
      <c r="CA2" s="424"/>
      <c r="CB2" s="424"/>
      <c r="CC2" s="424"/>
      <c r="CD2" s="424"/>
      <c r="CE2" s="424"/>
      <c r="CF2" s="424"/>
      <c r="CG2" s="424"/>
      <c r="CH2" s="424"/>
      <c r="CI2" s="424"/>
      <c r="CJ2" s="424"/>
      <c r="CK2" s="424"/>
      <c r="CL2" s="424"/>
      <c r="CM2" s="424"/>
      <c r="CN2" s="424"/>
      <c r="CO2" s="424"/>
      <c r="CP2" s="424"/>
      <c r="CQ2" s="424"/>
      <c r="CR2" s="424"/>
      <c r="CS2" s="424"/>
      <c r="CT2" s="424"/>
      <c r="CU2" s="424"/>
      <c r="CV2" s="424"/>
      <c r="CW2" s="424"/>
      <c r="CX2" s="424"/>
      <c r="CY2" s="424"/>
      <c r="CZ2" s="424"/>
      <c r="DA2" s="424"/>
      <c r="DB2" s="424"/>
      <c r="DC2" s="424"/>
      <c r="DD2" s="424"/>
      <c r="DE2" s="424"/>
      <c r="DF2" s="424"/>
      <c r="DG2" s="424"/>
      <c r="DH2" s="424"/>
      <c r="DI2" s="424"/>
      <c r="DJ2" s="424"/>
      <c r="DK2" s="424"/>
      <c r="DL2" s="424"/>
      <c r="DM2" s="424"/>
      <c r="DN2" s="424"/>
      <c r="DO2" s="424"/>
      <c r="DP2" s="424"/>
      <c r="DQ2" s="424"/>
      <c r="DR2" s="424"/>
      <c r="DS2" s="424"/>
      <c r="DT2" s="424"/>
      <c r="DU2" s="424"/>
      <c r="DV2" s="424"/>
      <c r="DW2" s="424"/>
      <c r="DX2" s="424"/>
      <c r="DY2" s="424"/>
      <c r="DZ2" s="424"/>
      <c r="EA2" s="424"/>
      <c r="EB2" s="424"/>
      <c r="EC2" s="424"/>
      <c r="ED2" s="424"/>
      <c r="EE2" s="424"/>
      <c r="EF2" s="424"/>
      <c r="EG2" s="424"/>
      <c r="EH2" s="424"/>
      <c r="EI2" s="424"/>
      <c r="EJ2" s="424"/>
      <c r="EK2" s="424"/>
      <c r="EL2" s="424"/>
      <c r="EM2" s="424"/>
      <c r="EN2" s="424"/>
      <c r="EO2" s="424"/>
      <c r="EP2" s="424"/>
      <c r="EQ2" s="424"/>
      <c r="ER2" s="424"/>
      <c r="ES2" s="424"/>
      <c r="ET2" s="424"/>
      <c r="EU2" s="424"/>
      <c r="EV2" s="424"/>
      <c r="EW2" s="424"/>
      <c r="EX2" s="424"/>
      <c r="EY2" s="424"/>
      <c r="EZ2" s="424"/>
      <c r="FA2" s="424"/>
      <c r="FB2" s="424"/>
      <c r="FC2" s="424"/>
    </row>
    <row r="3" spans="1:159" ht="15" customHeight="1">
      <c r="A3" s="430"/>
      <c r="B3" s="431" t="s">
        <v>300</v>
      </c>
      <c r="C3" s="432">
        <f t="shared" ref="C3:H3" si="0">SUM(C4:C9)</f>
        <v>1660</v>
      </c>
      <c r="D3" s="432">
        <f t="shared" si="0"/>
        <v>1660</v>
      </c>
      <c r="E3" s="432">
        <f t="shared" si="0"/>
        <v>0</v>
      </c>
      <c r="F3" s="432">
        <f t="shared" si="0"/>
        <v>0</v>
      </c>
      <c r="G3" s="432">
        <f t="shared" si="0"/>
        <v>-295</v>
      </c>
      <c r="H3" s="432">
        <f t="shared" si="0"/>
        <v>1365</v>
      </c>
      <c r="I3" s="424"/>
      <c r="J3" s="424"/>
      <c r="K3" s="424"/>
      <c r="L3" s="424"/>
      <c r="M3" s="424"/>
      <c r="N3" s="424"/>
      <c r="O3" s="424"/>
      <c r="P3" s="424"/>
      <c r="Q3" s="424"/>
      <c r="R3" s="424"/>
      <c r="S3" s="424"/>
      <c r="T3" s="424"/>
      <c r="U3" s="424"/>
      <c r="V3" s="424"/>
      <c r="W3" s="424"/>
      <c r="X3" s="424"/>
      <c r="Y3" s="424"/>
      <c r="Z3" s="424"/>
      <c r="AA3" s="424"/>
      <c r="AB3" s="424"/>
      <c r="AC3" s="424"/>
      <c r="AD3" s="424"/>
      <c r="AE3" s="424"/>
      <c r="AF3" s="424"/>
      <c r="AG3" s="424"/>
      <c r="AH3" s="424"/>
      <c r="AI3" s="424"/>
      <c r="AJ3" s="424"/>
      <c r="AK3" s="424"/>
      <c r="AL3" s="424"/>
      <c r="AM3" s="424"/>
      <c r="AN3" s="424"/>
      <c r="AO3" s="424"/>
      <c r="AP3" s="424"/>
      <c r="AQ3" s="424"/>
      <c r="AR3" s="424"/>
      <c r="AS3" s="424"/>
      <c r="AT3" s="424"/>
      <c r="AU3" s="424"/>
      <c r="AV3" s="424"/>
      <c r="AW3" s="424"/>
      <c r="AX3" s="424"/>
      <c r="AY3" s="424"/>
      <c r="AZ3" s="424"/>
      <c r="BA3" s="424"/>
      <c r="BB3" s="424"/>
      <c r="BC3" s="424"/>
      <c r="BD3" s="424"/>
      <c r="BE3" s="424"/>
      <c r="BF3" s="424"/>
      <c r="BG3" s="424"/>
      <c r="BH3" s="424"/>
      <c r="BI3" s="424"/>
      <c r="BJ3" s="424"/>
      <c r="BK3" s="424"/>
      <c r="BL3" s="424"/>
      <c r="BM3" s="424"/>
      <c r="BN3" s="424"/>
      <c r="BO3" s="424"/>
      <c r="BP3" s="424"/>
      <c r="BQ3" s="424"/>
      <c r="BR3" s="424"/>
      <c r="BS3" s="424"/>
      <c r="BT3" s="424"/>
      <c r="BU3" s="424"/>
      <c r="BV3" s="424"/>
      <c r="BW3" s="424"/>
      <c r="BX3" s="424"/>
      <c r="BY3" s="424"/>
      <c r="BZ3" s="424"/>
      <c r="CA3" s="424"/>
      <c r="CB3" s="424"/>
      <c r="CC3" s="424"/>
      <c r="CD3" s="424"/>
      <c r="CE3" s="424"/>
      <c r="CF3" s="424"/>
      <c r="CG3" s="424"/>
      <c r="CH3" s="424"/>
      <c r="CI3" s="424"/>
      <c r="CJ3" s="424"/>
      <c r="CK3" s="424"/>
      <c r="CL3" s="424"/>
      <c r="CM3" s="424"/>
      <c r="CN3" s="424"/>
      <c r="CO3" s="424"/>
      <c r="CP3" s="424"/>
      <c r="CQ3" s="424"/>
      <c r="CR3" s="424"/>
      <c r="CS3" s="424"/>
      <c r="CT3" s="424"/>
      <c r="CU3" s="424"/>
      <c r="CV3" s="424"/>
      <c r="CW3" s="424"/>
      <c r="CX3" s="424"/>
      <c r="CY3" s="424"/>
      <c r="CZ3" s="424"/>
      <c r="DA3" s="424"/>
      <c r="DB3" s="424"/>
      <c r="DC3" s="424"/>
      <c r="DD3" s="424"/>
      <c r="DE3" s="424"/>
      <c r="DF3" s="424"/>
      <c r="DG3" s="424"/>
      <c r="DH3" s="424"/>
      <c r="DI3" s="424"/>
      <c r="DJ3" s="424"/>
      <c r="DK3" s="424"/>
      <c r="DL3" s="424"/>
      <c r="DM3" s="424"/>
      <c r="DN3" s="424"/>
      <c r="DO3" s="424"/>
      <c r="DP3" s="424"/>
      <c r="DQ3" s="424"/>
      <c r="DR3" s="424"/>
      <c r="DS3" s="424"/>
      <c r="DT3" s="424"/>
      <c r="DU3" s="424"/>
      <c r="DV3" s="424"/>
      <c r="DW3" s="424"/>
      <c r="DX3" s="424"/>
      <c r="DY3" s="424"/>
      <c r="DZ3" s="424"/>
      <c r="EA3" s="424"/>
      <c r="EB3" s="424"/>
      <c r="EC3" s="424"/>
      <c r="ED3" s="424"/>
      <c r="EE3" s="424"/>
      <c r="EF3" s="424"/>
      <c r="EG3" s="424"/>
      <c r="EH3" s="424"/>
      <c r="EI3" s="424"/>
      <c r="EJ3" s="424"/>
      <c r="EK3" s="424"/>
      <c r="EL3" s="424"/>
      <c r="EM3" s="424"/>
      <c r="EN3" s="424"/>
      <c r="EO3" s="424"/>
      <c r="EP3" s="424"/>
      <c r="EQ3" s="424"/>
      <c r="ER3" s="424"/>
      <c r="ES3" s="424"/>
      <c r="ET3" s="424"/>
      <c r="EU3" s="424"/>
      <c r="EV3" s="424"/>
      <c r="EW3" s="424"/>
      <c r="EX3" s="424"/>
      <c r="EY3" s="424"/>
      <c r="EZ3" s="424"/>
      <c r="FA3" s="424"/>
      <c r="FB3" s="424"/>
      <c r="FC3" s="424"/>
    </row>
    <row r="4" spans="1:159">
      <c r="A4" s="433">
        <v>1</v>
      </c>
      <c r="B4" s="424" t="s">
        <v>301</v>
      </c>
      <c r="C4" s="425">
        <v>58</v>
      </c>
      <c r="D4" s="425">
        <v>58</v>
      </c>
      <c r="E4" s="424"/>
      <c r="F4" s="424"/>
      <c r="G4" s="424">
        <v>-58</v>
      </c>
      <c r="H4" s="424">
        <f t="shared" ref="H4:H9" si="1">SUM(D4:G4)</f>
        <v>0</v>
      </c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4"/>
      <c r="T4" s="424"/>
      <c r="U4" s="424"/>
      <c r="V4" s="424"/>
      <c r="W4" s="424"/>
      <c r="X4" s="424"/>
      <c r="Y4" s="424"/>
      <c r="Z4" s="424"/>
      <c r="AA4" s="424"/>
      <c r="AB4" s="424"/>
      <c r="AC4" s="424"/>
      <c r="AD4" s="424"/>
      <c r="AE4" s="424"/>
      <c r="AF4" s="424"/>
      <c r="AG4" s="424"/>
      <c r="AH4" s="424"/>
      <c r="AI4" s="424"/>
      <c r="AJ4" s="424"/>
      <c r="AK4" s="424"/>
      <c r="AL4" s="424"/>
      <c r="AM4" s="424"/>
      <c r="AN4" s="424"/>
      <c r="AO4" s="424"/>
      <c r="AP4" s="424"/>
      <c r="AQ4" s="424"/>
      <c r="AR4" s="424"/>
      <c r="AS4" s="424"/>
      <c r="AT4" s="424"/>
      <c r="AU4" s="424"/>
      <c r="AV4" s="424"/>
      <c r="AW4" s="424"/>
      <c r="AX4" s="424"/>
      <c r="AY4" s="424"/>
      <c r="AZ4" s="424"/>
      <c r="BA4" s="424"/>
      <c r="BB4" s="424"/>
      <c r="BC4" s="424"/>
      <c r="BD4" s="424"/>
      <c r="BE4" s="424"/>
      <c r="BF4" s="424"/>
      <c r="BG4" s="424"/>
      <c r="BH4" s="424"/>
      <c r="BI4" s="424"/>
      <c r="BJ4" s="424"/>
      <c r="BK4" s="424"/>
      <c r="BL4" s="424"/>
      <c r="BM4" s="424"/>
      <c r="BN4" s="424"/>
      <c r="BO4" s="424"/>
      <c r="BP4" s="424"/>
      <c r="BQ4" s="424"/>
      <c r="BR4" s="424"/>
      <c r="BS4" s="424"/>
      <c r="BT4" s="424"/>
      <c r="BU4" s="424"/>
      <c r="BV4" s="424"/>
      <c r="BW4" s="424"/>
      <c r="BX4" s="424"/>
      <c r="BY4" s="424"/>
      <c r="BZ4" s="424"/>
      <c r="CA4" s="424"/>
      <c r="CB4" s="424"/>
      <c r="CC4" s="424"/>
      <c r="CD4" s="424"/>
      <c r="CE4" s="424"/>
      <c r="CF4" s="424"/>
      <c r="CG4" s="424"/>
      <c r="CH4" s="424"/>
      <c r="CI4" s="424"/>
      <c r="CJ4" s="424"/>
      <c r="CK4" s="424"/>
      <c r="CL4" s="424"/>
      <c r="CM4" s="424"/>
      <c r="CN4" s="424"/>
      <c r="CO4" s="424"/>
      <c r="CP4" s="424"/>
      <c r="CQ4" s="424"/>
      <c r="CR4" s="424"/>
      <c r="CS4" s="424"/>
      <c r="CT4" s="424"/>
      <c r="CU4" s="424"/>
      <c r="CV4" s="424"/>
      <c r="CW4" s="424"/>
      <c r="CX4" s="424"/>
      <c r="CY4" s="424"/>
      <c r="CZ4" s="424"/>
      <c r="DA4" s="424"/>
      <c r="DB4" s="424"/>
      <c r="DC4" s="424"/>
      <c r="DD4" s="424"/>
      <c r="DE4" s="424"/>
      <c r="DF4" s="424"/>
      <c r="DG4" s="424"/>
      <c r="DH4" s="424"/>
      <c r="DI4" s="424"/>
      <c r="DJ4" s="424"/>
      <c r="DK4" s="424"/>
      <c r="DL4" s="424"/>
      <c r="DM4" s="424"/>
      <c r="DN4" s="424"/>
      <c r="DO4" s="424"/>
      <c r="DP4" s="424"/>
      <c r="DQ4" s="424"/>
      <c r="DR4" s="424"/>
      <c r="DS4" s="424"/>
      <c r="DT4" s="424"/>
      <c r="DU4" s="424"/>
      <c r="DV4" s="424"/>
      <c r="DW4" s="424"/>
      <c r="DX4" s="424"/>
      <c r="DY4" s="424"/>
      <c r="DZ4" s="424"/>
      <c r="EA4" s="424"/>
      <c r="EB4" s="424"/>
      <c r="EC4" s="424"/>
      <c r="ED4" s="424"/>
      <c r="EE4" s="424"/>
      <c r="EF4" s="424"/>
      <c r="EG4" s="424"/>
      <c r="EH4" s="424"/>
      <c r="EI4" s="424"/>
      <c r="EJ4" s="424"/>
      <c r="EK4" s="424"/>
      <c r="EL4" s="424"/>
      <c r="EM4" s="424"/>
      <c r="EN4" s="424"/>
      <c r="EO4" s="424"/>
      <c r="EP4" s="424"/>
      <c r="EQ4" s="424"/>
      <c r="ER4" s="424"/>
      <c r="ES4" s="424"/>
      <c r="ET4" s="424"/>
      <c r="EU4" s="424"/>
      <c r="EV4" s="424"/>
      <c r="EW4" s="424"/>
      <c r="EX4" s="424"/>
      <c r="EY4" s="424"/>
      <c r="EZ4" s="424"/>
      <c r="FA4" s="424"/>
      <c r="FB4" s="424"/>
      <c r="FC4" s="424"/>
    </row>
    <row r="5" spans="1:159" ht="15" customHeight="1">
      <c r="A5" s="433">
        <v>2</v>
      </c>
      <c r="B5" s="424" t="s">
        <v>302</v>
      </c>
      <c r="C5" s="434">
        <v>1065</v>
      </c>
      <c r="D5" s="434">
        <v>1065</v>
      </c>
      <c r="E5" s="424"/>
      <c r="F5" s="424"/>
      <c r="G5" s="424">
        <v>-77</v>
      </c>
      <c r="H5" s="424">
        <f t="shared" si="1"/>
        <v>988</v>
      </c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4"/>
      <c r="T5" s="424"/>
      <c r="U5" s="424"/>
      <c r="V5" s="424"/>
      <c r="W5" s="424"/>
      <c r="X5" s="424"/>
      <c r="Y5" s="424"/>
      <c r="Z5" s="424"/>
      <c r="AA5" s="424"/>
      <c r="AB5" s="424"/>
      <c r="AC5" s="424"/>
      <c r="AD5" s="424"/>
      <c r="AE5" s="424"/>
      <c r="AF5" s="424"/>
      <c r="AG5" s="424"/>
      <c r="AH5" s="424"/>
      <c r="AI5" s="424"/>
      <c r="AJ5" s="424"/>
      <c r="AK5" s="424"/>
      <c r="AL5" s="424"/>
      <c r="AM5" s="424"/>
      <c r="AN5" s="424"/>
      <c r="AO5" s="424"/>
      <c r="AP5" s="424"/>
      <c r="AQ5" s="424"/>
      <c r="AR5" s="424"/>
      <c r="AS5" s="424"/>
      <c r="AT5" s="424"/>
      <c r="AU5" s="424"/>
      <c r="AV5" s="424"/>
      <c r="AW5" s="424"/>
      <c r="AX5" s="424"/>
      <c r="AY5" s="424"/>
      <c r="AZ5" s="424"/>
      <c r="BA5" s="424"/>
      <c r="BB5" s="424"/>
      <c r="BC5" s="424"/>
      <c r="BD5" s="424"/>
      <c r="BE5" s="424"/>
      <c r="BF5" s="424"/>
      <c r="BG5" s="424"/>
      <c r="BH5" s="424"/>
      <c r="BI5" s="424"/>
      <c r="BJ5" s="424"/>
      <c r="BK5" s="424"/>
      <c r="BL5" s="424"/>
      <c r="BM5" s="424"/>
      <c r="BN5" s="424"/>
      <c r="BO5" s="424"/>
      <c r="BP5" s="424"/>
      <c r="BQ5" s="424"/>
      <c r="BR5" s="424"/>
      <c r="BS5" s="424"/>
      <c r="BT5" s="424"/>
      <c r="BU5" s="424"/>
      <c r="BV5" s="424"/>
      <c r="BW5" s="424"/>
      <c r="BX5" s="424"/>
      <c r="BY5" s="424"/>
      <c r="BZ5" s="424"/>
      <c r="CA5" s="424"/>
      <c r="CB5" s="424"/>
      <c r="CC5" s="424"/>
      <c r="CD5" s="424"/>
      <c r="CE5" s="424"/>
      <c r="CF5" s="424"/>
      <c r="CG5" s="424"/>
      <c r="CH5" s="424"/>
      <c r="CI5" s="424"/>
      <c r="CJ5" s="424"/>
      <c r="CK5" s="424"/>
      <c r="CL5" s="424"/>
      <c r="CM5" s="424"/>
      <c r="CN5" s="424"/>
      <c r="CO5" s="424"/>
      <c r="CP5" s="424"/>
      <c r="CQ5" s="424"/>
      <c r="CR5" s="424"/>
      <c r="CS5" s="424"/>
      <c r="CT5" s="424"/>
      <c r="CU5" s="424"/>
      <c r="CV5" s="424"/>
      <c r="CW5" s="424"/>
      <c r="CX5" s="424"/>
      <c r="CY5" s="424"/>
      <c r="CZ5" s="424"/>
      <c r="DA5" s="424"/>
      <c r="DB5" s="424"/>
      <c r="DC5" s="424"/>
      <c r="DD5" s="424"/>
      <c r="DE5" s="424"/>
      <c r="DF5" s="424"/>
      <c r="DG5" s="424"/>
      <c r="DH5" s="424"/>
      <c r="DI5" s="424"/>
      <c r="DJ5" s="424"/>
      <c r="DK5" s="424"/>
      <c r="DL5" s="424"/>
      <c r="DM5" s="424"/>
      <c r="DN5" s="424"/>
      <c r="DO5" s="424"/>
      <c r="DP5" s="424"/>
      <c r="DQ5" s="424"/>
      <c r="DR5" s="424"/>
      <c r="DS5" s="424"/>
      <c r="DT5" s="424"/>
      <c r="DU5" s="424"/>
      <c r="DV5" s="424"/>
      <c r="DW5" s="424"/>
      <c r="DX5" s="424"/>
      <c r="DY5" s="424"/>
      <c r="DZ5" s="424"/>
      <c r="EA5" s="424"/>
      <c r="EB5" s="424"/>
      <c r="EC5" s="424"/>
      <c r="ED5" s="424"/>
      <c r="EE5" s="424"/>
      <c r="EF5" s="424"/>
      <c r="EG5" s="424"/>
      <c r="EH5" s="424"/>
      <c r="EI5" s="424"/>
      <c r="EJ5" s="424"/>
      <c r="EK5" s="424"/>
      <c r="EL5" s="424"/>
      <c r="EM5" s="424"/>
      <c r="EN5" s="424"/>
      <c r="EO5" s="424"/>
      <c r="EP5" s="424"/>
      <c r="EQ5" s="424"/>
      <c r="ER5" s="424"/>
      <c r="ES5" s="424"/>
      <c r="ET5" s="424"/>
      <c r="EU5" s="424"/>
      <c r="EV5" s="424"/>
      <c r="EW5" s="424"/>
      <c r="EX5" s="424"/>
      <c r="EY5" s="424"/>
      <c r="EZ5" s="424"/>
      <c r="FA5" s="424"/>
      <c r="FB5" s="424"/>
      <c r="FC5" s="424"/>
    </row>
    <row r="6" spans="1:159" ht="12.75" customHeight="1">
      <c r="A6" s="433">
        <v>3</v>
      </c>
      <c r="B6" s="424" t="s">
        <v>303</v>
      </c>
      <c r="C6" s="434">
        <v>300</v>
      </c>
      <c r="D6" s="434">
        <v>300</v>
      </c>
      <c r="E6" s="424"/>
      <c r="F6" s="424"/>
      <c r="G6" s="424">
        <v>-230</v>
      </c>
      <c r="H6" s="424">
        <f t="shared" si="1"/>
        <v>70</v>
      </c>
      <c r="I6" s="424"/>
      <c r="J6" s="424"/>
      <c r="K6" s="424"/>
      <c r="L6" s="424"/>
      <c r="M6" s="424"/>
      <c r="N6" s="424"/>
      <c r="O6" s="424"/>
      <c r="P6" s="424"/>
      <c r="Q6" s="424"/>
      <c r="R6" s="424"/>
      <c r="S6" s="424"/>
      <c r="T6" s="424"/>
      <c r="U6" s="424"/>
      <c r="V6" s="424"/>
      <c r="W6" s="424"/>
      <c r="X6" s="424"/>
      <c r="Y6" s="424"/>
      <c r="Z6" s="424"/>
      <c r="AA6" s="424"/>
      <c r="AB6" s="424"/>
      <c r="AC6" s="424"/>
      <c r="AD6" s="424"/>
      <c r="AE6" s="424"/>
      <c r="AF6" s="424"/>
      <c r="AG6" s="424"/>
      <c r="AH6" s="424"/>
      <c r="AI6" s="424"/>
      <c r="AJ6" s="424"/>
      <c r="AK6" s="424"/>
      <c r="AL6" s="424"/>
      <c r="AM6" s="424"/>
      <c r="AN6" s="424"/>
      <c r="AO6" s="424"/>
      <c r="AP6" s="424"/>
      <c r="AQ6" s="424"/>
      <c r="AR6" s="424"/>
      <c r="AS6" s="424"/>
      <c r="AT6" s="424"/>
      <c r="AU6" s="424"/>
      <c r="AV6" s="424"/>
      <c r="AW6" s="424"/>
      <c r="AX6" s="424"/>
      <c r="AY6" s="424"/>
      <c r="AZ6" s="424"/>
      <c r="BA6" s="424"/>
      <c r="BB6" s="424"/>
      <c r="BC6" s="424"/>
      <c r="BD6" s="424"/>
      <c r="BE6" s="424"/>
      <c r="BF6" s="424"/>
      <c r="BG6" s="424"/>
      <c r="BH6" s="424"/>
      <c r="BI6" s="424"/>
      <c r="BJ6" s="424"/>
      <c r="BK6" s="424"/>
      <c r="BL6" s="424"/>
      <c r="BM6" s="424"/>
      <c r="BN6" s="424"/>
      <c r="BO6" s="424"/>
      <c r="BP6" s="424"/>
      <c r="BQ6" s="424"/>
      <c r="BR6" s="424"/>
      <c r="BS6" s="424"/>
      <c r="BT6" s="424"/>
      <c r="BU6" s="424"/>
      <c r="BV6" s="424"/>
      <c r="BW6" s="424"/>
      <c r="BX6" s="424"/>
      <c r="BY6" s="424"/>
      <c r="BZ6" s="424"/>
      <c r="CA6" s="424"/>
      <c r="CB6" s="424"/>
      <c r="CC6" s="424"/>
      <c r="CD6" s="424"/>
      <c r="CE6" s="424"/>
      <c r="CF6" s="424"/>
      <c r="CG6" s="424"/>
      <c r="CH6" s="424"/>
      <c r="CI6" s="424"/>
      <c r="CJ6" s="424"/>
      <c r="CK6" s="424"/>
      <c r="CL6" s="424"/>
      <c r="CM6" s="424"/>
      <c r="CN6" s="424"/>
      <c r="CO6" s="424"/>
      <c r="CP6" s="424"/>
      <c r="CQ6" s="424"/>
      <c r="CR6" s="424"/>
      <c r="CS6" s="424"/>
      <c r="CT6" s="424"/>
      <c r="CU6" s="424"/>
      <c r="CV6" s="424"/>
      <c r="CW6" s="424"/>
      <c r="CX6" s="424"/>
      <c r="CY6" s="424"/>
      <c r="CZ6" s="424"/>
      <c r="DA6" s="424"/>
      <c r="DB6" s="424"/>
      <c r="DC6" s="424"/>
      <c r="DD6" s="424"/>
      <c r="DE6" s="424"/>
      <c r="DF6" s="424"/>
      <c r="DG6" s="424"/>
      <c r="DH6" s="424"/>
      <c r="DI6" s="424"/>
      <c r="DJ6" s="424"/>
      <c r="DK6" s="424"/>
      <c r="DL6" s="424"/>
      <c r="DM6" s="424"/>
      <c r="DN6" s="424"/>
      <c r="DO6" s="424"/>
      <c r="DP6" s="424"/>
      <c r="DQ6" s="424"/>
      <c r="DR6" s="424"/>
      <c r="DS6" s="424"/>
      <c r="DT6" s="424"/>
      <c r="DU6" s="424"/>
      <c r="DV6" s="424"/>
      <c r="DW6" s="424"/>
      <c r="DX6" s="424"/>
      <c r="DY6" s="424"/>
      <c r="DZ6" s="424"/>
      <c r="EA6" s="424"/>
      <c r="EB6" s="424"/>
      <c r="EC6" s="424"/>
      <c r="ED6" s="424"/>
      <c r="EE6" s="424"/>
      <c r="EF6" s="424"/>
      <c r="EG6" s="424"/>
      <c r="EH6" s="424"/>
      <c r="EI6" s="424"/>
      <c r="EJ6" s="424"/>
      <c r="EK6" s="424"/>
      <c r="EL6" s="424"/>
      <c r="EM6" s="424"/>
      <c r="EN6" s="424"/>
      <c r="EO6" s="424"/>
      <c r="EP6" s="424"/>
      <c r="EQ6" s="424"/>
      <c r="ER6" s="424"/>
      <c r="ES6" s="424"/>
      <c r="ET6" s="424"/>
      <c r="EU6" s="424"/>
      <c r="EV6" s="424"/>
      <c r="EW6" s="424"/>
      <c r="EX6" s="424"/>
      <c r="EY6" s="424"/>
      <c r="EZ6" s="424"/>
      <c r="FA6" s="424"/>
      <c r="FB6" s="424"/>
      <c r="FC6" s="424"/>
    </row>
    <row r="7" spans="1:159" ht="12.75" customHeight="1">
      <c r="A7" s="433">
        <v>4</v>
      </c>
      <c r="B7" s="424" t="s">
        <v>304</v>
      </c>
      <c r="C7" s="434"/>
      <c r="D7" s="434"/>
      <c r="E7" s="424"/>
      <c r="F7" s="424"/>
      <c r="G7" s="424"/>
      <c r="H7" s="424">
        <f t="shared" si="1"/>
        <v>0</v>
      </c>
      <c r="I7" s="424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/>
      <c r="W7" s="424"/>
      <c r="X7" s="424"/>
      <c r="Y7" s="424"/>
      <c r="Z7" s="424"/>
      <c r="AA7" s="424"/>
      <c r="AB7" s="424"/>
      <c r="AC7" s="424"/>
      <c r="AD7" s="424"/>
      <c r="AE7" s="424"/>
      <c r="AF7" s="424"/>
      <c r="AG7" s="424"/>
      <c r="AH7" s="424"/>
      <c r="AI7" s="424"/>
      <c r="AJ7" s="424"/>
      <c r="AK7" s="424"/>
      <c r="AL7" s="424"/>
      <c r="AM7" s="424"/>
      <c r="AN7" s="424"/>
      <c r="AO7" s="424"/>
      <c r="AP7" s="424"/>
      <c r="AQ7" s="424"/>
      <c r="AR7" s="424"/>
      <c r="AS7" s="424"/>
      <c r="AT7" s="424"/>
      <c r="AU7" s="424"/>
      <c r="AV7" s="424"/>
      <c r="AW7" s="424"/>
      <c r="AX7" s="424"/>
      <c r="AY7" s="424"/>
      <c r="AZ7" s="424"/>
      <c r="BA7" s="424"/>
      <c r="BB7" s="424"/>
      <c r="BC7" s="424"/>
      <c r="BD7" s="424"/>
      <c r="BE7" s="424"/>
      <c r="BF7" s="424"/>
      <c r="BG7" s="424"/>
      <c r="BH7" s="424"/>
      <c r="BI7" s="424"/>
      <c r="BJ7" s="424"/>
      <c r="BK7" s="424"/>
      <c r="BL7" s="424"/>
      <c r="BM7" s="424"/>
      <c r="BN7" s="424"/>
      <c r="BO7" s="424"/>
      <c r="BP7" s="424"/>
      <c r="BQ7" s="424"/>
      <c r="BR7" s="424"/>
      <c r="BS7" s="424"/>
      <c r="BT7" s="424"/>
      <c r="BU7" s="424"/>
      <c r="BV7" s="424"/>
      <c r="BW7" s="424"/>
      <c r="BX7" s="424"/>
      <c r="BY7" s="424"/>
      <c r="BZ7" s="424"/>
      <c r="CA7" s="424"/>
      <c r="CB7" s="424"/>
      <c r="CC7" s="424"/>
      <c r="CD7" s="424"/>
      <c r="CE7" s="424"/>
      <c r="CF7" s="424"/>
      <c r="CG7" s="424"/>
      <c r="CH7" s="424"/>
      <c r="CI7" s="424"/>
      <c r="CJ7" s="424"/>
      <c r="CK7" s="424"/>
      <c r="CL7" s="424"/>
      <c r="CM7" s="424"/>
      <c r="CN7" s="424"/>
      <c r="CO7" s="424"/>
      <c r="CP7" s="424"/>
      <c r="CQ7" s="424"/>
      <c r="CR7" s="424"/>
      <c r="CS7" s="424"/>
      <c r="CT7" s="424"/>
      <c r="CU7" s="424"/>
      <c r="CV7" s="424"/>
      <c r="CW7" s="424"/>
      <c r="CX7" s="424"/>
      <c r="CY7" s="424"/>
      <c r="CZ7" s="424"/>
      <c r="DA7" s="424"/>
      <c r="DB7" s="424"/>
      <c r="DC7" s="424"/>
      <c r="DD7" s="424"/>
      <c r="DE7" s="424"/>
      <c r="DF7" s="424"/>
      <c r="DG7" s="424"/>
      <c r="DH7" s="424"/>
      <c r="DI7" s="424"/>
      <c r="DJ7" s="424"/>
      <c r="DK7" s="424"/>
      <c r="DL7" s="424"/>
      <c r="DM7" s="424"/>
      <c r="DN7" s="424"/>
      <c r="DO7" s="424"/>
      <c r="DP7" s="424"/>
      <c r="DQ7" s="424"/>
      <c r="DR7" s="424"/>
      <c r="DS7" s="424"/>
      <c r="DT7" s="424"/>
      <c r="DU7" s="424"/>
      <c r="DV7" s="424"/>
      <c r="DW7" s="424"/>
      <c r="DX7" s="424"/>
      <c r="DY7" s="424"/>
      <c r="DZ7" s="424"/>
      <c r="EA7" s="424"/>
      <c r="EB7" s="424"/>
      <c r="EC7" s="424"/>
      <c r="ED7" s="424"/>
      <c r="EE7" s="424"/>
      <c r="EF7" s="424"/>
      <c r="EG7" s="424"/>
      <c r="EH7" s="424"/>
      <c r="EI7" s="424"/>
      <c r="EJ7" s="424"/>
      <c r="EK7" s="424"/>
      <c r="EL7" s="424"/>
      <c r="EM7" s="424"/>
      <c r="EN7" s="424"/>
      <c r="EO7" s="424"/>
      <c r="EP7" s="424"/>
      <c r="EQ7" s="424"/>
      <c r="ER7" s="424"/>
      <c r="ES7" s="424"/>
      <c r="ET7" s="424"/>
      <c r="EU7" s="424"/>
      <c r="EV7" s="424"/>
      <c r="EW7" s="424"/>
      <c r="EX7" s="424"/>
      <c r="EY7" s="424"/>
      <c r="EZ7" s="424"/>
      <c r="FA7" s="424"/>
      <c r="FB7" s="424"/>
      <c r="FC7" s="424"/>
    </row>
    <row r="8" spans="1:159" ht="15.75" customHeight="1">
      <c r="A8" s="433">
        <v>5</v>
      </c>
      <c r="B8" s="424" t="s">
        <v>305</v>
      </c>
      <c r="C8" s="434">
        <v>237</v>
      </c>
      <c r="D8" s="434">
        <v>237</v>
      </c>
      <c r="E8" s="424"/>
      <c r="F8" s="424"/>
      <c r="G8" s="424">
        <v>1</v>
      </c>
      <c r="H8" s="424">
        <f t="shared" si="1"/>
        <v>238</v>
      </c>
      <c r="I8" s="424"/>
      <c r="J8" s="424"/>
      <c r="K8" s="424"/>
      <c r="L8" s="424"/>
      <c r="M8" s="424"/>
      <c r="N8" s="424"/>
      <c r="O8" s="424"/>
      <c r="P8" s="424"/>
      <c r="Q8" s="424"/>
      <c r="R8" s="424"/>
      <c r="S8" s="424"/>
      <c r="T8" s="424"/>
      <c r="U8" s="424"/>
      <c r="V8" s="424"/>
      <c r="W8" s="424"/>
      <c r="X8" s="424"/>
      <c r="Y8" s="424"/>
      <c r="Z8" s="424"/>
      <c r="AA8" s="424"/>
      <c r="AB8" s="424"/>
      <c r="AC8" s="424"/>
      <c r="AD8" s="424"/>
      <c r="AE8" s="424"/>
      <c r="AF8" s="424"/>
      <c r="AG8" s="424"/>
      <c r="AH8" s="424"/>
      <c r="AI8" s="424"/>
      <c r="AJ8" s="424"/>
      <c r="AK8" s="424"/>
      <c r="AL8" s="424"/>
      <c r="AM8" s="424"/>
      <c r="AN8" s="424"/>
      <c r="AO8" s="424"/>
      <c r="AP8" s="424"/>
      <c r="AQ8" s="424"/>
      <c r="AR8" s="424"/>
      <c r="AS8" s="424"/>
      <c r="AT8" s="424"/>
      <c r="AU8" s="424"/>
      <c r="AV8" s="424"/>
      <c r="AW8" s="424"/>
      <c r="AX8" s="424"/>
      <c r="AY8" s="424"/>
      <c r="AZ8" s="424"/>
      <c r="BA8" s="424"/>
      <c r="BB8" s="424"/>
      <c r="BC8" s="424"/>
      <c r="BD8" s="424"/>
      <c r="BE8" s="424"/>
      <c r="BF8" s="424"/>
      <c r="BG8" s="424"/>
      <c r="BH8" s="424"/>
      <c r="BI8" s="424"/>
      <c r="BJ8" s="424"/>
      <c r="BK8" s="424"/>
      <c r="BL8" s="424"/>
      <c r="BM8" s="424"/>
      <c r="BN8" s="424"/>
      <c r="BO8" s="424"/>
      <c r="BP8" s="424"/>
      <c r="BQ8" s="424"/>
      <c r="BR8" s="424"/>
      <c r="BS8" s="424"/>
      <c r="BT8" s="424"/>
      <c r="BU8" s="424"/>
      <c r="BV8" s="424"/>
      <c r="BW8" s="424"/>
      <c r="BX8" s="424"/>
      <c r="BY8" s="424"/>
      <c r="BZ8" s="424"/>
      <c r="CA8" s="424"/>
      <c r="CB8" s="424"/>
      <c r="CC8" s="424"/>
      <c r="CD8" s="424"/>
      <c r="CE8" s="424"/>
      <c r="CF8" s="424"/>
      <c r="CG8" s="424"/>
      <c r="CH8" s="424"/>
      <c r="CI8" s="424"/>
      <c r="CJ8" s="424"/>
      <c r="CK8" s="424"/>
      <c r="CL8" s="424"/>
      <c r="CM8" s="424"/>
      <c r="CN8" s="424"/>
      <c r="CO8" s="424"/>
      <c r="CP8" s="424"/>
      <c r="CQ8" s="424"/>
      <c r="CR8" s="424"/>
      <c r="CS8" s="424"/>
      <c r="CT8" s="424"/>
      <c r="CU8" s="424"/>
      <c r="CV8" s="424"/>
      <c r="CW8" s="424"/>
      <c r="CX8" s="424"/>
      <c r="CY8" s="424"/>
      <c r="CZ8" s="424"/>
      <c r="DA8" s="424"/>
      <c r="DB8" s="424"/>
      <c r="DC8" s="424"/>
      <c r="DD8" s="424"/>
      <c r="DE8" s="424"/>
      <c r="DF8" s="424"/>
      <c r="DG8" s="424"/>
      <c r="DH8" s="424"/>
      <c r="DI8" s="424"/>
      <c r="DJ8" s="424"/>
      <c r="DK8" s="424"/>
      <c r="DL8" s="424"/>
      <c r="DM8" s="424"/>
      <c r="DN8" s="424"/>
      <c r="DO8" s="424"/>
      <c r="DP8" s="424"/>
      <c r="DQ8" s="424"/>
      <c r="DR8" s="424"/>
      <c r="DS8" s="424"/>
      <c r="DT8" s="424"/>
      <c r="DU8" s="424"/>
      <c r="DV8" s="424"/>
      <c r="DW8" s="424"/>
      <c r="DX8" s="424"/>
      <c r="DY8" s="424"/>
      <c r="DZ8" s="424"/>
      <c r="EA8" s="424"/>
      <c r="EB8" s="424"/>
      <c r="EC8" s="424"/>
      <c r="ED8" s="424"/>
      <c r="EE8" s="424"/>
      <c r="EF8" s="424"/>
      <c r="EG8" s="424"/>
      <c r="EH8" s="424"/>
      <c r="EI8" s="424"/>
      <c r="EJ8" s="424"/>
      <c r="EK8" s="424"/>
      <c r="EL8" s="424"/>
      <c r="EM8" s="424"/>
      <c r="EN8" s="424"/>
      <c r="EO8" s="424"/>
      <c r="EP8" s="424"/>
      <c r="EQ8" s="424"/>
      <c r="ER8" s="424"/>
      <c r="ES8" s="424"/>
      <c r="ET8" s="424"/>
      <c r="EU8" s="424"/>
      <c r="EV8" s="424"/>
      <c r="EW8" s="424"/>
      <c r="EX8" s="424"/>
      <c r="EY8" s="424"/>
      <c r="EZ8" s="424"/>
      <c r="FA8" s="424"/>
      <c r="FB8" s="424"/>
      <c r="FC8" s="424"/>
    </row>
    <row r="9" spans="1:159" ht="15.75" customHeight="1">
      <c r="A9" s="433">
        <v>6</v>
      </c>
      <c r="B9" s="424" t="s">
        <v>319</v>
      </c>
      <c r="C9" s="434">
        <v>0</v>
      </c>
      <c r="D9" s="434">
        <v>0</v>
      </c>
      <c r="E9" s="424"/>
      <c r="F9" s="424"/>
      <c r="G9" s="424">
        <v>69</v>
      </c>
      <c r="H9" s="424">
        <f t="shared" si="1"/>
        <v>69</v>
      </c>
      <c r="I9" s="424"/>
      <c r="J9" s="424"/>
      <c r="K9" s="424"/>
      <c r="L9" s="424"/>
      <c r="M9" s="424"/>
      <c r="N9" s="424"/>
      <c r="O9" s="424"/>
      <c r="P9" s="424"/>
      <c r="Q9" s="424"/>
      <c r="R9" s="424"/>
      <c r="S9" s="424"/>
      <c r="T9" s="424"/>
      <c r="U9" s="424"/>
      <c r="V9" s="424"/>
      <c r="W9" s="424"/>
      <c r="X9" s="424"/>
      <c r="Y9" s="424"/>
      <c r="Z9" s="424"/>
      <c r="AA9" s="424"/>
      <c r="AB9" s="424"/>
      <c r="AC9" s="424"/>
      <c r="AD9" s="424"/>
      <c r="AE9" s="424"/>
      <c r="AF9" s="424"/>
      <c r="AG9" s="424"/>
      <c r="AH9" s="424"/>
      <c r="AI9" s="424"/>
      <c r="AJ9" s="424"/>
      <c r="AK9" s="424"/>
      <c r="AL9" s="424"/>
      <c r="AM9" s="424"/>
      <c r="AN9" s="424"/>
      <c r="AO9" s="424"/>
      <c r="AP9" s="424"/>
      <c r="AQ9" s="424"/>
      <c r="AR9" s="424"/>
      <c r="AS9" s="424"/>
      <c r="AT9" s="424"/>
      <c r="AU9" s="424"/>
      <c r="AV9" s="424"/>
      <c r="AW9" s="424"/>
      <c r="AX9" s="424"/>
      <c r="AY9" s="424"/>
      <c r="AZ9" s="424"/>
      <c r="BA9" s="424"/>
      <c r="BB9" s="424"/>
      <c r="BC9" s="424"/>
      <c r="BD9" s="424"/>
      <c r="BE9" s="424"/>
      <c r="BF9" s="424"/>
      <c r="BG9" s="424"/>
      <c r="BH9" s="424"/>
      <c r="BI9" s="424"/>
      <c r="BJ9" s="424"/>
      <c r="BK9" s="424"/>
      <c r="BL9" s="424"/>
      <c r="BM9" s="424"/>
      <c r="BN9" s="424"/>
      <c r="BO9" s="424"/>
      <c r="BP9" s="424"/>
      <c r="BQ9" s="424"/>
      <c r="BR9" s="424"/>
      <c r="BS9" s="424"/>
      <c r="BT9" s="424"/>
      <c r="BU9" s="424"/>
      <c r="BV9" s="424"/>
      <c r="BW9" s="424"/>
      <c r="BX9" s="424"/>
      <c r="BY9" s="424"/>
      <c r="BZ9" s="424"/>
      <c r="CA9" s="424"/>
      <c r="CB9" s="424"/>
      <c r="CC9" s="424"/>
      <c r="CD9" s="424"/>
      <c r="CE9" s="424"/>
      <c r="CF9" s="424"/>
      <c r="CG9" s="424"/>
      <c r="CH9" s="424"/>
      <c r="CI9" s="424"/>
      <c r="CJ9" s="424"/>
      <c r="CK9" s="424"/>
      <c r="CL9" s="424"/>
      <c r="CM9" s="424"/>
      <c r="CN9" s="424"/>
      <c r="CO9" s="424"/>
      <c r="CP9" s="424"/>
      <c r="CQ9" s="424"/>
      <c r="CR9" s="424"/>
      <c r="CS9" s="424"/>
      <c r="CT9" s="424"/>
      <c r="CU9" s="424"/>
      <c r="CV9" s="424"/>
      <c r="CW9" s="424"/>
      <c r="CX9" s="424"/>
      <c r="CY9" s="424"/>
      <c r="CZ9" s="424"/>
      <c r="DA9" s="424"/>
      <c r="DB9" s="424"/>
      <c r="DC9" s="424"/>
      <c r="DD9" s="424"/>
      <c r="DE9" s="424"/>
      <c r="DF9" s="424"/>
      <c r="DG9" s="424"/>
      <c r="DH9" s="424"/>
      <c r="DI9" s="424"/>
      <c r="DJ9" s="424"/>
      <c r="DK9" s="424"/>
      <c r="DL9" s="424"/>
      <c r="DM9" s="424"/>
      <c r="DN9" s="424"/>
      <c r="DO9" s="424"/>
      <c r="DP9" s="424"/>
      <c r="DQ9" s="424"/>
      <c r="DR9" s="424"/>
      <c r="DS9" s="424"/>
      <c r="DT9" s="424"/>
      <c r="DU9" s="424"/>
      <c r="DV9" s="424"/>
      <c r="DW9" s="424"/>
      <c r="DX9" s="424"/>
      <c r="DY9" s="424"/>
      <c r="DZ9" s="424"/>
      <c r="EA9" s="424"/>
      <c r="EB9" s="424"/>
      <c r="EC9" s="424"/>
      <c r="ED9" s="424"/>
      <c r="EE9" s="424"/>
      <c r="EF9" s="424"/>
      <c r="EG9" s="424"/>
      <c r="EH9" s="424"/>
      <c r="EI9" s="424"/>
      <c r="EJ9" s="424"/>
      <c r="EK9" s="424"/>
      <c r="EL9" s="424"/>
      <c r="EM9" s="424"/>
      <c r="EN9" s="424"/>
      <c r="EO9" s="424"/>
      <c r="EP9" s="424"/>
      <c r="EQ9" s="424"/>
      <c r="ER9" s="424"/>
      <c r="ES9" s="424"/>
      <c r="ET9" s="424"/>
      <c r="EU9" s="424"/>
      <c r="EV9" s="424"/>
      <c r="EW9" s="424"/>
      <c r="EX9" s="424"/>
      <c r="EY9" s="424"/>
      <c r="EZ9" s="424"/>
      <c r="FA9" s="424"/>
      <c r="FB9" s="424"/>
      <c r="FC9" s="424"/>
    </row>
    <row r="10" spans="1:159" ht="35.25" customHeight="1">
      <c r="A10" s="435"/>
      <c r="B10" s="431" t="s">
        <v>306</v>
      </c>
      <c r="C10" s="436">
        <f t="shared" ref="C10:H10" si="2">SUM(C11:C19)</f>
        <v>383</v>
      </c>
      <c r="D10" s="436">
        <f t="shared" si="2"/>
        <v>383</v>
      </c>
      <c r="E10" s="436">
        <f t="shared" si="2"/>
        <v>0</v>
      </c>
      <c r="F10" s="436">
        <f t="shared" si="2"/>
        <v>0</v>
      </c>
      <c r="G10" s="436">
        <f t="shared" si="2"/>
        <v>120</v>
      </c>
      <c r="H10" s="436">
        <f t="shared" si="2"/>
        <v>503</v>
      </c>
      <c r="I10" s="424"/>
      <c r="J10" s="424"/>
      <c r="K10" s="424"/>
      <c r="L10" s="424"/>
      <c r="M10" s="424"/>
      <c r="N10" s="424"/>
      <c r="O10" s="424"/>
      <c r="P10" s="424"/>
      <c r="Q10" s="424"/>
      <c r="R10" s="424"/>
      <c r="S10" s="424"/>
      <c r="T10" s="424"/>
      <c r="U10" s="424"/>
      <c r="V10" s="424"/>
      <c r="W10" s="424"/>
      <c r="X10" s="424"/>
      <c r="Y10" s="424"/>
      <c r="Z10" s="424"/>
      <c r="AA10" s="424"/>
      <c r="AB10" s="424"/>
      <c r="AC10" s="424"/>
      <c r="AD10" s="424"/>
      <c r="AE10" s="424"/>
      <c r="AF10" s="424"/>
      <c r="AG10" s="424"/>
      <c r="AH10" s="424"/>
      <c r="AI10" s="424"/>
      <c r="AJ10" s="424"/>
      <c r="AK10" s="424"/>
      <c r="AL10" s="424"/>
      <c r="AM10" s="424"/>
      <c r="AN10" s="424"/>
      <c r="AO10" s="424"/>
      <c r="AP10" s="424"/>
      <c r="AQ10" s="424"/>
      <c r="AR10" s="424"/>
      <c r="AS10" s="424"/>
      <c r="AT10" s="424"/>
      <c r="AU10" s="424"/>
      <c r="AV10" s="424"/>
      <c r="AW10" s="424"/>
      <c r="AX10" s="424"/>
      <c r="AY10" s="424"/>
      <c r="AZ10" s="424"/>
      <c r="BA10" s="424"/>
      <c r="BB10" s="424"/>
      <c r="BC10" s="424"/>
      <c r="BD10" s="424"/>
      <c r="BE10" s="424"/>
      <c r="BF10" s="424"/>
      <c r="BG10" s="424"/>
      <c r="BH10" s="424"/>
      <c r="BI10" s="424"/>
      <c r="BJ10" s="424"/>
      <c r="BK10" s="424"/>
      <c r="BL10" s="424"/>
      <c r="BM10" s="424"/>
      <c r="BN10" s="424"/>
      <c r="BO10" s="424"/>
      <c r="BP10" s="424"/>
      <c r="BQ10" s="424"/>
      <c r="BR10" s="424"/>
      <c r="BS10" s="424"/>
      <c r="BT10" s="424"/>
      <c r="BU10" s="424"/>
      <c r="BV10" s="424"/>
      <c r="BW10" s="424"/>
      <c r="BX10" s="424"/>
      <c r="BY10" s="424"/>
      <c r="BZ10" s="424"/>
      <c r="CA10" s="424"/>
      <c r="CB10" s="424"/>
      <c r="CC10" s="424"/>
      <c r="CD10" s="424"/>
      <c r="CE10" s="424"/>
      <c r="CF10" s="424"/>
      <c r="CG10" s="424"/>
      <c r="CH10" s="424"/>
      <c r="CI10" s="424"/>
      <c r="CJ10" s="424"/>
      <c r="CK10" s="424"/>
      <c r="CL10" s="424"/>
      <c r="CM10" s="424"/>
      <c r="CN10" s="424"/>
      <c r="CO10" s="424"/>
      <c r="CP10" s="424"/>
      <c r="CQ10" s="424"/>
      <c r="CR10" s="424"/>
      <c r="CS10" s="424"/>
      <c r="CT10" s="424"/>
      <c r="CU10" s="424"/>
      <c r="CV10" s="424"/>
      <c r="CW10" s="424"/>
      <c r="CX10" s="424"/>
      <c r="CY10" s="424"/>
      <c r="CZ10" s="424"/>
      <c r="DA10" s="424"/>
      <c r="DB10" s="424"/>
      <c r="DC10" s="424"/>
      <c r="DD10" s="424"/>
      <c r="DE10" s="424"/>
      <c r="DF10" s="424"/>
      <c r="DG10" s="424"/>
      <c r="DH10" s="424"/>
      <c r="DI10" s="424"/>
      <c r="DJ10" s="424"/>
      <c r="DK10" s="424"/>
      <c r="DL10" s="424"/>
      <c r="DM10" s="424"/>
      <c r="DN10" s="424"/>
      <c r="DO10" s="424"/>
      <c r="DP10" s="424"/>
      <c r="DQ10" s="424"/>
      <c r="DR10" s="424"/>
      <c r="DS10" s="424"/>
      <c r="DT10" s="424"/>
      <c r="DU10" s="424"/>
      <c r="DV10" s="424"/>
      <c r="DW10" s="424"/>
      <c r="DX10" s="424"/>
      <c r="DY10" s="424"/>
      <c r="DZ10" s="424"/>
      <c r="EA10" s="424"/>
      <c r="EB10" s="424"/>
      <c r="EC10" s="424"/>
      <c r="ED10" s="424"/>
      <c r="EE10" s="424"/>
      <c r="EF10" s="424"/>
      <c r="EG10" s="424"/>
      <c r="EH10" s="424"/>
      <c r="EI10" s="424"/>
      <c r="EJ10" s="424"/>
      <c r="EK10" s="424"/>
      <c r="EL10" s="424"/>
      <c r="EM10" s="424"/>
      <c r="EN10" s="424"/>
      <c r="EO10" s="424"/>
      <c r="EP10" s="424"/>
      <c r="EQ10" s="424"/>
      <c r="ER10" s="424"/>
      <c r="ES10" s="424"/>
      <c r="ET10" s="424"/>
      <c r="EU10" s="424"/>
      <c r="EV10" s="424"/>
      <c r="EW10" s="424"/>
      <c r="EX10" s="424"/>
      <c r="EY10" s="424"/>
      <c r="EZ10" s="424"/>
      <c r="FA10" s="424"/>
      <c r="FB10" s="424"/>
      <c r="FC10" s="424"/>
    </row>
    <row r="11" spans="1:159">
      <c r="A11" s="433">
        <v>6</v>
      </c>
      <c r="B11" s="424" t="s">
        <v>307</v>
      </c>
      <c r="C11" s="434">
        <v>104</v>
      </c>
      <c r="D11" s="434">
        <v>104</v>
      </c>
      <c r="E11" s="424"/>
      <c r="F11" s="424"/>
      <c r="G11" s="424"/>
      <c r="H11" s="424">
        <f t="shared" ref="H11:H19" si="3">SUM(D11:G11)</f>
        <v>104</v>
      </c>
      <c r="I11" s="424"/>
      <c r="J11" s="424"/>
      <c r="K11" s="424"/>
      <c r="L11" s="424"/>
      <c r="M11" s="424"/>
      <c r="N11" s="424"/>
      <c r="O11" s="424"/>
      <c r="P11" s="424"/>
      <c r="Q11" s="424"/>
      <c r="R11" s="424"/>
      <c r="S11" s="424"/>
      <c r="T11" s="424"/>
      <c r="U11" s="424"/>
      <c r="V11" s="424"/>
      <c r="W11" s="424"/>
      <c r="X11" s="424"/>
      <c r="Y11" s="424"/>
      <c r="Z11" s="424"/>
      <c r="AA11" s="424"/>
      <c r="AB11" s="424"/>
      <c r="AC11" s="424"/>
      <c r="AD11" s="424"/>
      <c r="AE11" s="424"/>
      <c r="AF11" s="424"/>
      <c r="AG11" s="424"/>
      <c r="AH11" s="424"/>
      <c r="AI11" s="424"/>
      <c r="AJ11" s="424"/>
      <c r="AK11" s="424"/>
      <c r="AL11" s="424"/>
      <c r="AM11" s="424"/>
      <c r="AN11" s="424"/>
      <c r="AO11" s="424"/>
      <c r="AP11" s="424"/>
      <c r="AQ11" s="424"/>
      <c r="AR11" s="424"/>
      <c r="AS11" s="424"/>
      <c r="AT11" s="424"/>
      <c r="AU11" s="424"/>
      <c r="AV11" s="424"/>
      <c r="AW11" s="424"/>
      <c r="AX11" s="424"/>
      <c r="AY11" s="424"/>
      <c r="AZ11" s="424"/>
      <c r="BA11" s="424"/>
      <c r="BB11" s="424"/>
      <c r="BC11" s="424"/>
      <c r="BD11" s="424"/>
      <c r="BE11" s="424"/>
      <c r="BF11" s="424"/>
      <c r="BG11" s="424"/>
      <c r="BH11" s="424"/>
      <c r="BI11" s="424"/>
      <c r="BJ11" s="424"/>
      <c r="BK11" s="424"/>
      <c r="BL11" s="424"/>
      <c r="BM11" s="424"/>
      <c r="BN11" s="424"/>
      <c r="BO11" s="424"/>
      <c r="BP11" s="424"/>
      <c r="BQ11" s="424"/>
      <c r="BR11" s="424"/>
      <c r="BS11" s="424"/>
      <c r="BT11" s="424"/>
      <c r="BU11" s="424"/>
      <c r="BV11" s="424"/>
      <c r="BW11" s="424"/>
      <c r="BX11" s="424"/>
      <c r="BY11" s="424"/>
      <c r="BZ11" s="424"/>
      <c r="CA11" s="424"/>
      <c r="CB11" s="424"/>
      <c r="CC11" s="424"/>
      <c r="CD11" s="424"/>
      <c r="CE11" s="424"/>
      <c r="CF11" s="424"/>
      <c r="CG11" s="424"/>
      <c r="CH11" s="424"/>
      <c r="CI11" s="424"/>
      <c r="CJ11" s="424"/>
      <c r="CK11" s="424"/>
      <c r="CL11" s="424"/>
      <c r="CM11" s="424"/>
      <c r="CN11" s="424"/>
      <c r="CO11" s="424"/>
      <c r="CP11" s="424"/>
      <c r="CQ11" s="424"/>
      <c r="CR11" s="424"/>
      <c r="CS11" s="424"/>
      <c r="CT11" s="424"/>
      <c r="CU11" s="424"/>
      <c r="CV11" s="424"/>
      <c r="CW11" s="424"/>
      <c r="CX11" s="424"/>
      <c r="CY11" s="424"/>
      <c r="CZ11" s="424"/>
      <c r="DA11" s="424"/>
      <c r="DB11" s="424"/>
      <c r="DC11" s="424"/>
      <c r="DD11" s="424"/>
      <c r="DE11" s="424"/>
      <c r="DF11" s="424"/>
      <c r="DG11" s="424"/>
      <c r="DH11" s="424"/>
      <c r="DI11" s="424"/>
      <c r="DJ11" s="424"/>
      <c r="DK11" s="424"/>
      <c r="DL11" s="424"/>
      <c r="DM11" s="424"/>
      <c r="DN11" s="424"/>
      <c r="DO11" s="424"/>
      <c r="DP11" s="424"/>
      <c r="DQ11" s="424"/>
      <c r="DR11" s="424"/>
      <c r="DS11" s="424"/>
      <c r="DT11" s="424"/>
      <c r="DU11" s="424"/>
      <c r="DV11" s="424"/>
      <c r="DW11" s="424"/>
      <c r="DX11" s="424"/>
      <c r="DY11" s="424"/>
      <c r="DZ11" s="424"/>
      <c r="EA11" s="424"/>
      <c r="EB11" s="424"/>
      <c r="EC11" s="424"/>
      <c r="ED11" s="424"/>
      <c r="EE11" s="424"/>
      <c r="EF11" s="424"/>
      <c r="EG11" s="424"/>
      <c r="EH11" s="424"/>
      <c r="EI11" s="424"/>
      <c r="EJ11" s="424"/>
      <c r="EK11" s="424"/>
      <c r="EL11" s="424"/>
      <c r="EM11" s="424"/>
      <c r="EN11" s="424"/>
      <c r="EO11" s="424"/>
      <c r="EP11" s="424"/>
      <c r="EQ11" s="424"/>
      <c r="ER11" s="424"/>
      <c r="ES11" s="424"/>
      <c r="ET11" s="424"/>
      <c r="EU11" s="424"/>
      <c r="EV11" s="424"/>
      <c r="EW11" s="424"/>
      <c r="EX11" s="424"/>
      <c r="EY11" s="424"/>
      <c r="EZ11" s="424"/>
      <c r="FA11" s="424"/>
      <c r="FB11" s="424"/>
      <c r="FC11" s="424"/>
    </row>
    <row r="12" spans="1:159">
      <c r="A12" s="433">
        <v>7</v>
      </c>
      <c r="B12" s="424" t="s">
        <v>308</v>
      </c>
      <c r="C12" s="434">
        <v>50</v>
      </c>
      <c r="D12" s="434">
        <v>50</v>
      </c>
      <c r="E12" s="424"/>
      <c r="F12" s="424"/>
      <c r="G12" s="424">
        <v>-50</v>
      </c>
      <c r="H12" s="424">
        <f t="shared" si="3"/>
        <v>0</v>
      </c>
      <c r="I12" s="424"/>
      <c r="J12" s="424"/>
      <c r="K12" s="424"/>
      <c r="L12" s="424"/>
      <c r="M12" s="424"/>
      <c r="N12" s="424"/>
      <c r="O12" s="424"/>
      <c r="P12" s="424"/>
      <c r="Q12" s="424"/>
      <c r="R12" s="424"/>
      <c r="S12" s="424"/>
      <c r="T12" s="424"/>
      <c r="U12" s="424"/>
      <c r="V12" s="424"/>
      <c r="W12" s="424"/>
      <c r="X12" s="424"/>
      <c r="Y12" s="424"/>
      <c r="Z12" s="424"/>
      <c r="AA12" s="424"/>
      <c r="AB12" s="424"/>
      <c r="AC12" s="424"/>
      <c r="AD12" s="424"/>
      <c r="AE12" s="424"/>
      <c r="AF12" s="424"/>
      <c r="AG12" s="424"/>
      <c r="AH12" s="424"/>
      <c r="AI12" s="424"/>
      <c r="AJ12" s="424"/>
      <c r="AK12" s="424"/>
      <c r="AL12" s="424"/>
      <c r="AM12" s="424"/>
      <c r="AN12" s="424"/>
      <c r="AO12" s="424"/>
      <c r="AP12" s="424"/>
      <c r="AQ12" s="424"/>
      <c r="AR12" s="424"/>
      <c r="AS12" s="424"/>
      <c r="AT12" s="424"/>
      <c r="AU12" s="424"/>
      <c r="AV12" s="424"/>
      <c r="AW12" s="424"/>
      <c r="AX12" s="424"/>
      <c r="AY12" s="424"/>
      <c r="AZ12" s="424"/>
      <c r="BA12" s="424"/>
      <c r="BB12" s="424"/>
      <c r="BC12" s="424"/>
      <c r="BD12" s="424"/>
      <c r="BE12" s="424"/>
      <c r="BF12" s="424"/>
      <c r="BG12" s="424"/>
      <c r="BH12" s="424"/>
      <c r="BI12" s="424"/>
      <c r="BJ12" s="424"/>
      <c r="BK12" s="424"/>
      <c r="BL12" s="424"/>
      <c r="BM12" s="424"/>
      <c r="BN12" s="424"/>
      <c r="BO12" s="424"/>
      <c r="BP12" s="424"/>
      <c r="BQ12" s="424"/>
      <c r="BR12" s="424"/>
      <c r="BS12" s="424"/>
      <c r="BT12" s="424"/>
      <c r="BU12" s="424"/>
      <c r="BV12" s="424"/>
      <c r="BW12" s="424"/>
      <c r="BX12" s="424"/>
      <c r="BY12" s="424"/>
      <c r="BZ12" s="424"/>
      <c r="CA12" s="424"/>
      <c r="CB12" s="424"/>
      <c r="CC12" s="424"/>
      <c r="CD12" s="424"/>
      <c r="CE12" s="424"/>
      <c r="CF12" s="424"/>
      <c r="CG12" s="424"/>
      <c r="CH12" s="424"/>
      <c r="CI12" s="424"/>
      <c r="CJ12" s="424"/>
      <c r="CK12" s="424"/>
      <c r="CL12" s="424"/>
      <c r="CM12" s="424"/>
      <c r="CN12" s="424"/>
      <c r="CO12" s="424"/>
      <c r="CP12" s="424"/>
      <c r="CQ12" s="424"/>
      <c r="CR12" s="424"/>
      <c r="CS12" s="424"/>
      <c r="CT12" s="424"/>
      <c r="CU12" s="424"/>
      <c r="CV12" s="424"/>
      <c r="CW12" s="424"/>
      <c r="CX12" s="424"/>
      <c r="CY12" s="424"/>
      <c r="CZ12" s="424"/>
      <c r="DA12" s="424"/>
      <c r="DB12" s="424"/>
      <c r="DC12" s="424"/>
      <c r="DD12" s="424"/>
      <c r="DE12" s="424"/>
      <c r="DF12" s="424"/>
      <c r="DG12" s="424"/>
      <c r="DH12" s="424"/>
      <c r="DI12" s="424"/>
      <c r="DJ12" s="424"/>
      <c r="DK12" s="424"/>
      <c r="DL12" s="424"/>
      <c r="DM12" s="424"/>
      <c r="DN12" s="424"/>
      <c r="DO12" s="424"/>
      <c r="DP12" s="424"/>
      <c r="DQ12" s="424"/>
      <c r="DR12" s="424"/>
      <c r="DS12" s="424"/>
      <c r="DT12" s="424"/>
      <c r="DU12" s="424"/>
      <c r="DV12" s="424"/>
      <c r="DW12" s="424"/>
      <c r="DX12" s="424"/>
      <c r="DY12" s="424"/>
      <c r="DZ12" s="424"/>
      <c r="EA12" s="424"/>
      <c r="EB12" s="424"/>
      <c r="EC12" s="424"/>
      <c r="ED12" s="424"/>
      <c r="EE12" s="424"/>
      <c r="EF12" s="424"/>
      <c r="EG12" s="424"/>
      <c r="EH12" s="424"/>
      <c r="EI12" s="424"/>
      <c r="EJ12" s="424"/>
      <c r="EK12" s="424"/>
      <c r="EL12" s="424"/>
      <c r="EM12" s="424"/>
      <c r="EN12" s="424"/>
      <c r="EO12" s="424"/>
      <c r="EP12" s="424"/>
      <c r="EQ12" s="424"/>
      <c r="ER12" s="424"/>
      <c r="ES12" s="424"/>
      <c r="ET12" s="424"/>
      <c r="EU12" s="424"/>
      <c r="EV12" s="424"/>
      <c r="EW12" s="424"/>
      <c r="EX12" s="424"/>
      <c r="EY12" s="424"/>
      <c r="EZ12" s="424"/>
      <c r="FA12" s="424"/>
      <c r="FB12" s="424"/>
      <c r="FC12" s="424"/>
    </row>
    <row r="13" spans="1:159">
      <c r="A13" s="433">
        <v>8</v>
      </c>
      <c r="B13" s="424" t="s">
        <v>309</v>
      </c>
      <c r="C13" s="425">
        <v>11</v>
      </c>
      <c r="D13" s="425">
        <v>11</v>
      </c>
      <c r="E13" s="424"/>
      <c r="F13" s="424"/>
      <c r="G13" s="424"/>
      <c r="H13" s="424">
        <f t="shared" si="3"/>
        <v>11</v>
      </c>
      <c r="I13" s="424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424"/>
      <c r="V13" s="424"/>
      <c r="W13" s="424"/>
      <c r="X13" s="424"/>
      <c r="Y13" s="424"/>
      <c r="Z13" s="424"/>
      <c r="AA13" s="424"/>
      <c r="AB13" s="424"/>
      <c r="AC13" s="424"/>
      <c r="AD13" s="424"/>
      <c r="AE13" s="424"/>
      <c r="AF13" s="424"/>
      <c r="AG13" s="424"/>
      <c r="AH13" s="424"/>
      <c r="AI13" s="424"/>
      <c r="AJ13" s="424"/>
      <c r="AK13" s="424"/>
      <c r="AL13" s="424"/>
      <c r="AM13" s="424"/>
      <c r="AN13" s="424"/>
      <c r="AO13" s="424"/>
      <c r="AP13" s="424"/>
      <c r="AQ13" s="424"/>
      <c r="AR13" s="424"/>
      <c r="AS13" s="424"/>
      <c r="AT13" s="424"/>
      <c r="AU13" s="424"/>
      <c r="AV13" s="424"/>
      <c r="AW13" s="424"/>
      <c r="AX13" s="424"/>
      <c r="AY13" s="424"/>
      <c r="AZ13" s="424"/>
      <c r="BA13" s="424"/>
      <c r="BB13" s="424"/>
      <c r="BC13" s="424"/>
      <c r="BD13" s="424"/>
      <c r="BE13" s="424"/>
      <c r="BF13" s="424"/>
      <c r="BG13" s="424"/>
      <c r="BH13" s="424"/>
      <c r="BI13" s="424"/>
      <c r="BJ13" s="424"/>
      <c r="BK13" s="424"/>
      <c r="BL13" s="424"/>
      <c r="BM13" s="424"/>
      <c r="BN13" s="424"/>
      <c r="BO13" s="424"/>
      <c r="BP13" s="424"/>
      <c r="BQ13" s="424"/>
      <c r="BR13" s="424"/>
      <c r="BS13" s="424"/>
      <c r="BT13" s="424"/>
      <c r="BU13" s="424"/>
      <c r="BV13" s="424"/>
      <c r="BW13" s="424"/>
      <c r="BX13" s="424"/>
      <c r="BY13" s="424"/>
      <c r="BZ13" s="424"/>
      <c r="CA13" s="424"/>
      <c r="CB13" s="424"/>
      <c r="CC13" s="424"/>
      <c r="CD13" s="424"/>
      <c r="CE13" s="424"/>
      <c r="CF13" s="424"/>
      <c r="CG13" s="424"/>
      <c r="CH13" s="424"/>
      <c r="CI13" s="424"/>
      <c r="CJ13" s="424"/>
      <c r="CK13" s="424"/>
      <c r="CL13" s="424"/>
      <c r="CM13" s="424"/>
      <c r="CN13" s="424"/>
      <c r="CO13" s="424"/>
      <c r="CP13" s="424"/>
      <c r="CQ13" s="424"/>
      <c r="CR13" s="424"/>
      <c r="CS13" s="424"/>
      <c r="CT13" s="424"/>
      <c r="CU13" s="424"/>
      <c r="CV13" s="424"/>
      <c r="CW13" s="424"/>
      <c r="CX13" s="424"/>
      <c r="CY13" s="424"/>
      <c r="CZ13" s="424"/>
      <c r="DA13" s="424"/>
      <c r="DB13" s="424"/>
      <c r="DC13" s="424"/>
      <c r="DD13" s="424"/>
      <c r="DE13" s="424"/>
      <c r="DF13" s="424"/>
      <c r="DG13" s="424"/>
      <c r="DH13" s="424"/>
      <c r="DI13" s="424"/>
      <c r="DJ13" s="424"/>
      <c r="DK13" s="424"/>
      <c r="DL13" s="424"/>
      <c r="DM13" s="424"/>
      <c r="DN13" s="424"/>
      <c r="DO13" s="424"/>
      <c r="DP13" s="424"/>
      <c r="DQ13" s="424"/>
      <c r="DR13" s="424"/>
      <c r="DS13" s="424"/>
      <c r="DT13" s="424"/>
      <c r="DU13" s="424"/>
      <c r="DV13" s="424"/>
      <c r="DW13" s="424"/>
      <c r="DX13" s="424"/>
      <c r="DY13" s="424"/>
      <c r="DZ13" s="424"/>
      <c r="EA13" s="424"/>
      <c r="EB13" s="424"/>
      <c r="EC13" s="424"/>
      <c r="ED13" s="424"/>
      <c r="EE13" s="424"/>
      <c r="EF13" s="424"/>
      <c r="EG13" s="424"/>
      <c r="EH13" s="424"/>
      <c r="EI13" s="424"/>
      <c r="EJ13" s="424"/>
      <c r="EK13" s="424"/>
      <c r="EL13" s="424"/>
      <c r="EM13" s="424"/>
      <c r="EN13" s="424"/>
      <c r="EO13" s="424"/>
      <c r="EP13" s="424"/>
      <c r="EQ13" s="424"/>
      <c r="ER13" s="424"/>
      <c r="ES13" s="424"/>
      <c r="ET13" s="424"/>
      <c r="EU13" s="424"/>
      <c r="EV13" s="424"/>
      <c r="EW13" s="424"/>
      <c r="EX13" s="424"/>
      <c r="EY13" s="424"/>
      <c r="EZ13" s="424"/>
      <c r="FA13" s="424"/>
      <c r="FB13" s="424"/>
      <c r="FC13" s="424"/>
    </row>
    <row r="14" spans="1:159">
      <c r="A14" s="433">
        <v>9</v>
      </c>
      <c r="B14" s="424" t="s">
        <v>310</v>
      </c>
      <c r="C14" s="425">
        <v>5</v>
      </c>
      <c r="D14" s="425">
        <v>5</v>
      </c>
      <c r="E14" s="424"/>
      <c r="F14" s="424"/>
      <c r="G14" s="424"/>
      <c r="H14" s="424">
        <f t="shared" si="3"/>
        <v>5</v>
      </c>
      <c r="I14" s="424"/>
      <c r="J14" s="424"/>
      <c r="K14" s="424"/>
      <c r="L14" s="424"/>
      <c r="M14" s="424"/>
      <c r="N14" s="424"/>
      <c r="O14" s="424"/>
      <c r="P14" s="424"/>
      <c r="Q14" s="424"/>
      <c r="R14" s="424"/>
      <c r="S14" s="424"/>
      <c r="T14" s="424"/>
      <c r="U14" s="424"/>
      <c r="V14" s="424"/>
      <c r="W14" s="424"/>
      <c r="X14" s="424"/>
      <c r="Y14" s="424"/>
      <c r="Z14" s="424"/>
      <c r="AA14" s="424"/>
      <c r="AB14" s="424"/>
      <c r="AC14" s="424"/>
      <c r="AD14" s="424"/>
      <c r="AE14" s="424"/>
      <c r="AF14" s="424"/>
      <c r="AG14" s="424"/>
      <c r="AH14" s="424"/>
      <c r="AI14" s="424"/>
      <c r="AJ14" s="424"/>
      <c r="AK14" s="424"/>
      <c r="AL14" s="424"/>
      <c r="AM14" s="424"/>
      <c r="AN14" s="424"/>
      <c r="AO14" s="424"/>
      <c r="AP14" s="424"/>
      <c r="AQ14" s="424"/>
      <c r="AR14" s="424"/>
      <c r="AS14" s="424"/>
      <c r="AT14" s="424"/>
      <c r="AU14" s="424"/>
      <c r="AV14" s="424"/>
      <c r="AW14" s="424"/>
      <c r="AX14" s="424"/>
      <c r="AY14" s="424"/>
      <c r="AZ14" s="424"/>
      <c r="BA14" s="424"/>
      <c r="BB14" s="424"/>
      <c r="BC14" s="424"/>
      <c r="BD14" s="424"/>
      <c r="BE14" s="424"/>
      <c r="BF14" s="424"/>
      <c r="BG14" s="424"/>
      <c r="BH14" s="424"/>
      <c r="BI14" s="424"/>
      <c r="BJ14" s="424"/>
      <c r="BK14" s="424"/>
      <c r="BL14" s="424"/>
      <c r="BM14" s="424"/>
      <c r="BN14" s="424"/>
      <c r="BO14" s="424"/>
      <c r="BP14" s="424"/>
      <c r="BQ14" s="424"/>
      <c r="BR14" s="424"/>
      <c r="BS14" s="424"/>
      <c r="BT14" s="424"/>
      <c r="BU14" s="424"/>
      <c r="BV14" s="424"/>
      <c r="BW14" s="424"/>
      <c r="BX14" s="424"/>
      <c r="BY14" s="424"/>
      <c r="BZ14" s="424"/>
      <c r="CA14" s="424"/>
      <c r="CB14" s="424"/>
      <c r="CC14" s="424"/>
      <c r="CD14" s="424"/>
      <c r="CE14" s="424"/>
      <c r="CF14" s="424"/>
      <c r="CG14" s="424"/>
      <c r="CH14" s="424"/>
      <c r="CI14" s="424"/>
      <c r="CJ14" s="424"/>
      <c r="CK14" s="424"/>
      <c r="CL14" s="424"/>
      <c r="CM14" s="424"/>
      <c r="CN14" s="424"/>
      <c r="CO14" s="424"/>
      <c r="CP14" s="424"/>
      <c r="CQ14" s="424"/>
      <c r="CR14" s="424"/>
      <c r="CS14" s="424"/>
      <c r="CT14" s="424"/>
      <c r="CU14" s="424"/>
      <c r="CV14" s="424"/>
      <c r="CW14" s="424"/>
      <c r="CX14" s="424"/>
      <c r="CY14" s="424"/>
      <c r="CZ14" s="424"/>
      <c r="DA14" s="424"/>
      <c r="DB14" s="424"/>
      <c r="DC14" s="424"/>
      <c r="DD14" s="424"/>
      <c r="DE14" s="424"/>
      <c r="DF14" s="424"/>
      <c r="DG14" s="424"/>
      <c r="DH14" s="424"/>
      <c r="DI14" s="424"/>
      <c r="DJ14" s="424"/>
      <c r="DK14" s="424"/>
      <c r="DL14" s="424"/>
      <c r="DM14" s="424"/>
      <c r="DN14" s="424"/>
      <c r="DO14" s="424"/>
      <c r="DP14" s="424"/>
      <c r="DQ14" s="424"/>
      <c r="DR14" s="424"/>
      <c r="DS14" s="424"/>
      <c r="DT14" s="424"/>
      <c r="DU14" s="424"/>
      <c r="DV14" s="424"/>
      <c r="DW14" s="424"/>
      <c r="DX14" s="424"/>
      <c r="DY14" s="424"/>
      <c r="DZ14" s="424"/>
      <c r="EA14" s="424"/>
      <c r="EB14" s="424"/>
      <c r="EC14" s="424"/>
      <c r="ED14" s="424"/>
      <c r="EE14" s="424"/>
      <c r="EF14" s="424"/>
      <c r="EG14" s="424"/>
      <c r="EH14" s="424"/>
      <c r="EI14" s="424"/>
      <c r="EJ14" s="424"/>
      <c r="EK14" s="424"/>
      <c r="EL14" s="424"/>
      <c r="EM14" s="424"/>
      <c r="EN14" s="424"/>
      <c r="EO14" s="424"/>
      <c r="EP14" s="424"/>
      <c r="EQ14" s="424"/>
      <c r="ER14" s="424"/>
      <c r="ES14" s="424"/>
      <c r="ET14" s="424"/>
      <c r="EU14" s="424"/>
      <c r="EV14" s="424"/>
      <c r="EW14" s="424"/>
      <c r="EX14" s="424"/>
      <c r="EY14" s="424"/>
      <c r="EZ14" s="424"/>
      <c r="FA14" s="424"/>
      <c r="FB14" s="424"/>
      <c r="FC14" s="424"/>
    </row>
    <row r="15" spans="1:159" ht="15" customHeight="1">
      <c r="A15" s="433">
        <v>10</v>
      </c>
      <c r="B15" s="424" t="s">
        <v>311</v>
      </c>
      <c r="C15" s="434">
        <v>30</v>
      </c>
      <c r="D15" s="434">
        <v>30</v>
      </c>
      <c r="E15" s="424"/>
      <c r="F15" s="424"/>
      <c r="G15" s="424"/>
      <c r="H15" s="424">
        <f t="shared" si="3"/>
        <v>30</v>
      </c>
      <c r="I15" s="424"/>
      <c r="J15" s="424"/>
      <c r="K15" s="424"/>
      <c r="L15" s="424"/>
      <c r="M15" s="424"/>
      <c r="N15" s="424"/>
      <c r="O15" s="424"/>
      <c r="P15" s="424"/>
      <c r="Q15" s="424"/>
      <c r="R15" s="424"/>
      <c r="S15" s="424"/>
      <c r="T15" s="424"/>
      <c r="U15" s="424"/>
      <c r="V15" s="424"/>
      <c r="W15" s="424"/>
      <c r="X15" s="424"/>
      <c r="Y15" s="424"/>
      <c r="Z15" s="424"/>
      <c r="AA15" s="424"/>
      <c r="AB15" s="424"/>
      <c r="AC15" s="424"/>
      <c r="AD15" s="424"/>
      <c r="AE15" s="424"/>
      <c r="AF15" s="424"/>
      <c r="AG15" s="424"/>
      <c r="AH15" s="424"/>
      <c r="AI15" s="424"/>
      <c r="AJ15" s="424"/>
      <c r="AK15" s="424"/>
      <c r="AL15" s="424"/>
      <c r="AM15" s="424"/>
      <c r="AN15" s="424"/>
      <c r="AO15" s="424"/>
      <c r="AP15" s="424"/>
      <c r="AQ15" s="424"/>
      <c r="AR15" s="424"/>
      <c r="AS15" s="424"/>
      <c r="AT15" s="424"/>
      <c r="AU15" s="424"/>
      <c r="AV15" s="424"/>
      <c r="AW15" s="424"/>
      <c r="AX15" s="424"/>
      <c r="AY15" s="424"/>
      <c r="AZ15" s="424"/>
      <c r="BA15" s="424"/>
      <c r="BB15" s="424"/>
      <c r="BC15" s="424"/>
      <c r="BD15" s="424"/>
      <c r="BE15" s="424"/>
      <c r="BF15" s="424"/>
      <c r="BG15" s="424"/>
      <c r="BH15" s="424"/>
      <c r="BI15" s="424"/>
      <c r="BJ15" s="424"/>
      <c r="BK15" s="424"/>
      <c r="BL15" s="424"/>
      <c r="BM15" s="424"/>
      <c r="BN15" s="424"/>
      <c r="BO15" s="424"/>
      <c r="BP15" s="424"/>
      <c r="BQ15" s="424"/>
      <c r="BR15" s="424"/>
      <c r="BS15" s="424"/>
      <c r="BT15" s="424"/>
      <c r="BU15" s="424"/>
      <c r="BV15" s="424"/>
      <c r="BW15" s="424"/>
      <c r="BX15" s="424"/>
      <c r="BY15" s="424"/>
      <c r="BZ15" s="424"/>
      <c r="CA15" s="424"/>
      <c r="CB15" s="424"/>
      <c r="CC15" s="424"/>
      <c r="CD15" s="424"/>
      <c r="CE15" s="424"/>
      <c r="CF15" s="424"/>
      <c r="CG15" s="424"/>
      <c r="CH15" s="424"/>
      <c r="CI15" s="424"/>
      <c r="CJ15" s="424"/>
      <c r="CK15" s="424"/>
      <c r="CL15" s="424"/>
      <c r="CM15" s="424"/>
      <c r="CN15" s="424"/>
      <c r="CO15" s="424"/>
      <c r="CP15" s="424"/>
      <c r="CQ15" s="424"/>
      <c r="CR15" s="424"/>
      <c r="CS15" s="424"/>
      <c r="CT15" s="424"/>
      <c r="CU15" s="424"/>
      <c r="CV15" s="424"/>
      <c r="CW15" s="424"/>
      <c r="CX15" s="424"/>
      <c r="CY15" s="424"/>
      <c r="CZ15" s="424"/>
      <c r="DA15" s="424"/>
      <c r="DB15" s="424"/>
      <c r="DC15" s="424"/>
      <c r="DD15" s="424"/>
      <c r="DE15" s="424"/>
      <c r="DF15" s="424"/>
      <c r="DG15" s="424"/>
      <c r="DH15" s="424"/>
      <c r="DI15" s="424"/>
      <c r="DJ15" s="424"/>
      <c r="DK15" s="424"/>
      <c r="DL15" s="424"/>
      <c r="DM15" s="424"/>
      <c r="DN15" s="424"/>
      <c r="DO15" s="424"/>
      <c r="DP15" s="424"/>
      <c r="DQ15" s="424"/>
      <c r="DR15" s="424"/>
      <c r="DS15" s="424"/>
      <c r="DT15" s="424"/>
      <c r="DU15" s="424"/>
      <c r="DV15" s="424"/>
      <c r="DW15" s="424"/>
      <c r="DX15" s="424"/>
      <c r="DY15" s="424"/>
      <c r="DZ15" s="424"/>
      <c r="EA15" s="424"/>
      <c r="EB15" s="424"/>
      <c r="EC15" s="424"/>
      <c r="ED15" s="424"/>
      <c r="EE15" s="424"/>
      <c r="EF15" s="424"/>
      <c r="EG15" s="424"/>
      <c r="EH15" s="424"/>
      <c r="EI15" s="424"/>
      <c r="EJ15" s="424"/>
      <c r="EK15" s="424"/>
      <c r="EL15" s="424"/>
      <c r="EM15" s="424"/>
      <c r="EN15" s="424"/>
      <c r="EO15" s="424"/>
      <c r="EP15" s="424"/>
      <c r="EQ15" s="424"/>
      <c r="ER15" s="424"/>
      <c r="ES15" s="424"/>
      <c r="ET15" s="424"/>
      <c r="EU15" s="424"/>
      <c r="EV15" s="424"/>
      <c r="EW15" s="424"/>
      <c r="EX15" s="424"/>
      <c r="EY15" s="424"/>
      <c r="EZ15" s="424"/>
      <c r="FA15" s="424"/>
      <c r="FB15" s="424"/>
      <c r="FC15" s="424"/>
    </row>
    <row r="16" spans="1:159" ht="15" customHeight="1">
      <c r="A16" s="433">
        <v>11</v>
      </c>
      <c r="B16" s="425" t="s">
        <v>312</v>
      </c>
      <c r="C16" s="434">
        <v>13</v>
      </c>
      <c r="D16" s="434">
        <v>13</v>
      </c>
      <c r="E16" s="424"/>
      <c r="F16" s="424"/>
      <c r="G16" s="424"/>
      <c r="H16" s="424">
        <f t="shared" si="3"/>
        <v>13</v>
      </c>
      <c r="I16" s="424"/>
      <c r="J16" s="424"/>
      <c r="K16" s="424"/>
      <c r="L16" s="424"/>
      <c r="M16" s="424"/>
      <c r="N16" s="424"/>
      <c r="O16" s="424"/>
      <c r="P16" s="424"/>
      <c r="Q16" s="424"/>
      <c r="R16" s="424"/>
      <c r="S16" s="424"/>
      <c r="T16" s="424"/>
      <c r="U16" s="424"/>
      <c r="V16" s="424"/>
      <c r="W16" s="424"/>
      <c r="X16" s="424"/>
      <c r="Y16" s="424"/>
      <c r="Z16" s="424"/>
      <c r="AA16" s="424"/>
      <c r="AB16" s="424"/>
      <c r="AC16" s="424"/>
      <c r="AD16" s="424"/>
      <c r="AE16" s="424"/>
      <c r="AF16" s="424"/>
      <c r="AG16" s="424"/>
      <c r="AH16" s="424"/>
      <c r="AI16" s="424"/>
      <c r="AJ16" s="424"/>
      <c r="AK16" s="424"/>
      <c r="AL16" s="424"/>
      <c r="AM16" s="424"/>
      <c r="AN16" s="424"/>
      <c r="AO16" s="424"/>
      <c r="AP16" s="424"/>
      <c r="AQ16" s="424"/>
      <c r="AR16" s="424"/>
      <c r="AS16" s="424"/>
      <c r="AT16" s="424"/>
      <c r="AU16" s="424"/>
      <c r="AV16" s="424"/>
      <c r="AW16" s="424"/>
      <c r="AX16" s="424"/>
      <c r="AY16" s="424"/>
      <c r="AZ16" s="424"/>
      <c r="BA16" s="424"/>
      <c r="BB16" s="424"/>
      <c r="BC16" s="424"/>
      <c r="BD16" s="424"/>
      <c r="BE16" s="424"/>
      <c r="BF16" s="424"/>
      <c r="BG16" s="424"/>
      <c r="BH16" s="424"/>
      <c r="BI16" s="424"/>
      <c r="BJ16" s="424"/>
      <c r="BK16" s="424"/>
      <c r="BL16" s="424"/>
      <c r="BM16" s="424"/>
      <c r="BN16" s="424"/>
      <c r="BO16" s="424"/>
      <c r="BP16" s="424"/>
      <c r="BQ16" s="424"/>
      <c r="BR16" s="424"/>
      <c r="BS16" s="424"/>
      <c r="BT16" s="424"/>
      <c r="BU16" s="424"/>
      <c r="BV16" s="424"/>
      <c r="BW16" s="424"/>
      <c r="BX16" s="424"/>
      <c r="BY16" s="424"/>
      <c r="BZ16" s="424"/>
      <c r="CA16" s="424"/>
      <c r="CB16" s="424"/>
      <c r="CC16" s="424"/>
      <c r="CD16" s="424"/>
      <c r="CE16" s="424"/>
      <c r="CF16" s="424"/>
      <c r="CG16" s="424"/>
      <c r="CH16" s="424"/>
      <c r="CI16" s="424"/>
      <c r="CJ16" s="424"/>
      <c r="CK16" s="424"/>
      <c r="CL16" s="424"/>
      <c r="CM16" s="424"/>
      <c r="CN16" s="424"/>
      <c r="CO16" s="424"/>
      <c r="CP16" s="424"/>
      <c r="CQ16" s="424"/>
      <c r="CR16" s="424"/>
      <c r="CS16" s="424"/>
      <c r="CT16" s="424"/>
      <c r="CU16" s="424"/>
      <c r="CV16" s="424"/>
      <c r="CW16" s="424"/>
      <c r="CX16" s="424"/>
      <c r="CY16" s="424"/>
      <c r="CZ16" s="424"/>
      <c r="DA16" s="424"/>
      <c r="DB16" s="424"/>
      <c r="DC16" s="424"/>
      <c r="DD16" s="424"/>
      <c r="DE16" s="424"/>
      <c r="DF16" s="424"/>
      <c r="DG16" s="424"/>
      <c r="DH16" s="424"/>
      <c r="DI16" s="424"/>
      <c r="DJ16" s="424"/>
      <c r="DK16" s="424"/>
      <c r="DL16" s="424"/>
      <c r="DM16" s="424"/>
      <c r="DN16" s="424"/>
      <c r="DO16" s="424"/>
      <c r="DP16" s="424"/>
      <c r="DQ16" s="424"/>
      <c r="DR16" s="424"/>
      <c r="DS16" s="424"/>
      <c r="DT16" s="424"/>
      <c r="DU16" s="424"/>
      <c r="DV16" s="424"/>
      <c r="DW16" s="424"/>
      <c r="DX16" s="424"/>
      <c r="DY16" s="424"/>
      <c r="DZ16" s="424"/>
      <c r="EA16" s="424"/>
      <c r="EB16" s="424"/>
      <c r="EC16" s="424"/>
      <c r="ED16" s="424"/>
      <c r="EE16" s="424"/>
      <c r="EF16" s="424"/>
      <c r="EG16" s="424"/>
      <c r="EH16" s="424"/>
      <c r="EI16" s="424"/>
      <c r="EJ16" s="424"/>
      <c r="EK16" s="424"/>
      <c r="EL16" s="424"/>
      <c r="EM16" s="424"/>
      <c r="EN16" s="424"/>
      <c r="EO16" s="424"/>
      <c r="EP16" s="424"/>
      <c r="EQ16" s="424"/>
      <c r="ER16" s="424"/>
      <c r="ES16" s="424"/>
      <c r="ET16" s="424"/>
      <c r="EU16" s="424"/>
      <c r="EV16" s="424"/>
      <c r="EW16" s="424"/>
      <c r="EX16" s="424"/>
      <c r="EY16" s="424"/>
      <c r="EZ16" s="424"/>
      <c r="FA16" s="424"/>
      <c r="FB16" s="424"/>
      <c r="FC16" s="424"/>
    </row>
    <row r="17" spans="1:159" ht="15" customHeight="1">
      <c r="A17" s="433">
        <v>12</v>
      </c>
      <c r="B17" s="425" t="s">
        <v>313</v>
      </c>
      <c r="C17" s="434">
        <v>70</v>
      </c>
      <c r="D17" s="434">
        <v>70</v>
      </c>
      <c r="E17" s="424"/>
      <c r="F17" s="424"/>
      <c r="G17" s="424">
        <v>-70</v>
      </c>
      <c r="H17" s="424">
        <f t="shared" si="3"/>
        <v>0</v>
      </c>
      <c r="I17" s="424"/>
      <c r="J17" s="424"/>
      <c r="K17" s="424"/>
      <c r="L17" s="424"/>
      <c r="M17" s="424"/>
      <c r="N17" s="424"/>
      <c r="O17" s="424"/>
      <c r="P17" s="424"/>
      <c r="Q17" s="424"/>
      <c r="R17" s="424"/>
      <c r="S17" s="424"/>
      <c r="T17" s="424"/>
      <c r="U17" s="424"/>
      <c r="V17" s="424"/>
      <c r="W17" s="424"/>
      <c r="X17" s="424"/>
      <c r="Y17" s="424"/>
      <c r="Z17" s="424"/>
      <c r="AA17" s="424"/>
      <c r="AB17" s="424"/>
      <c r="AC17" s="424"/>
      <c r="AD17" s="424"/>
      <c r="AE17" s="424"/>
      <c r="AF17" s="424"/>
      <c r="AG17" s="424"/>
      <c r="AH17" s="424"/>
      <c r="AI17" s="424"/>
      <c r="AJ17" s="424"/>
      <c r="AK17" s="424"/>
      <c r="AL17" s="424"/>
      <c r="AM17" s="424"/>
      <c r="AN17" s="424"/>
      <c r="AO17" s="424"/>
      <c r="AP17" s="424"/>
      <c r="AQ17" s="424"/>
      <c r="AR17" s="424"/>
      <c r="AS17" s="424"/>
      <c r="AT17" s="424"/>
      <c r="AU17" s="424"/>
      <c r="AV17" s="424"/>
      <c r="AW17" s="424"/>
      <c r="AX17" s="424"/>
      <c r="AY17" s="424"/>
      <c r="AZ17" s="424"/>
      <c r="BA17" s="424"/>
      <c r="BB17" s="424"/>
      <c r="BC17" s="424"/>
      <c r="BD17" s="424"/>
      <c r="BE17" s="424"/>
      <c r="BF17" s="424"/>
      <c r="BG17" s="424"/>
      <c r="BH17" s="424"/>
      <c r="BI17" s="424"/>
      <c r="BJ17" s="424"/>
      <c r="BK17" s="424"/>
      <c r="BL17" s="424"/>
      <c r="BM17" s="424"/>
      <c r="BN17" s="424"/>
      <c r="BO17" s="424"/>
      <c r="BP17" s="424"/>
      <c r="BQ17" s="424"/>
      <c r="BR17" s="424"/>
      <c r="BS17" s="424"/>
      <c r="BT17" s="424"/>
      <c r="BU17" s="424"/>
      <c r="BV17" s="424"/>
      <c r="BW17" s="424"/>
      <c r="BX17" s="424"/>
      <c r="BY17" s="424"/>
      <c r="BZ17" s="424"/>
      <c r="CA17" s="424"/>
      <c r="CB17" s="424"/>
      <c r="CC17" s="424"/>
      <c r="CD17" s="424"/>
      <c r="CE17" s="424"/>
      <c r="CF17" s="424"/>
      <c r="CG17" s="424"/>
      <c r="CH17" s="424"/>
      <c r="CI17" s="424"/>
      <c r="CJ17" s="424"/>
      <c r="CK17" s="424"/>
      <c r="CL17" s="424"/>
      <c r="CM17" s="424"/>
      <c r="CN17" s="424"/>
      <c r="CO17" s="424"/>
      <c r="CP17" s="424"/>
      <c r="CQ17" s="424"/>
      <c r="CR17" s="424"/>
      <c r="CS17" s="424"/>
      <c r="CT17" s="424"/>
      <c r="CU17" s="424"/>
      <c r="CV17" s="424"/>
      <c r="CW17" s="424"/>
      <c r="CX17" s="424"/>
      <c r="CY17" s="424"/>
      <c r="CZ17" s="424"/>
      <c r="DA17" s="424"/>
      <c r="DB17" s="424"/>
      <c r="DC17" s="424"/>
      <c r="DD17" s="424"/>
      <c r="DE17" s="424"/>
      <c r="DF17" s="424"/>
      <c r="DG17" s="424"/>
      <c r="DH17" s="424"/>
      <c r="DI17" s="424"/>
      <c r="DJ17" s="424"/>
      <c r="DK17" s="424"/>
      <c r="DL17" s="424"/>
      <c r="DM17" s="424"/>
      <c r="DN17" s="424"/>
      <c r="DO17" s="424"/>
      <c r="DP17" s="424"/>
      <c r="DQ17" s="424"/>
      <c r="DR17" s="424"/>
      <c r="DS17" s="424"/>
      <c r="DT17" s="424"/>
      <c r="DU17" s="424"/>
      <c r="DV17" s="424"/>
      <c r="DW17" s="424"/>
      <c r="DX17" s="424"/>
      <c r="DY17" s="424"/>
      <c r="DZ17" s="424"/>
      <c r="EA17" s="424"/>
      <c r="EB17" s="424"/>
      <c r="EC17" s="424"/>
      <c r="ED17" s="424"/>
      <c r="EE17" s="424"/>
      <c r="EF17" s="424"/>
      <c r="EG17" s="424"/>
      <c r="EH17" s="424"/>
      <c r="EI17" s="424"/>
      <c r="EJ17" s="424"/>
      <c r="EK17" s="424"/>
      <c r="EL17" s="424"/>
      <c r="EM17" s="424"/>
      <c r="EN17" s="424"/>
      <c r="EO17" s="424"/>
      <c r="EP17" s="424"/>
      <c r="EQ17" s="424"/>
      <c r="ER17" s="424"/>
      <c r="ES17" s="424"/>
      <c r="ET17" s="424"/>
      <c r="EU17" s="424"/>
      <c r="EV17" s="424"/>
      <c r="EW17" s="424"/>
      <c r="EX17" s="424"/>
      <c r="EY17" s="424"/>
      <c r="EZ17" s="424"/>
      <c r="FA17" s="424"/>
      <c r="FB17" s="424"/>
      <c r="FC17" s="424"/>
    </row>
    <row r="18" spans="1:159" ht="15" customHeight="1">
      <c r="A18" s="433">
        <v>13</v>
      </c>
      <c r="B18" s="425" t="s">
        <v>321</v>
      </c>
      <c r="C18" s="437">
        <v>100</v>
      </c>
      <c r="D18" s="437">
        <v>100</v>
      </c>
      <c r="E18" s="424"/>
      <c r="F18" s="424"/>
      <c r="G18" s="424"/>
      <c r="H18" s="424">
        <f>SUM(D18:G18)</f>
        <v>100</v>
      </c>
      <c r="I18" s="424"/>
      <c r="J18" s="424"/>
      <c r="K18" s="424"/>
      <c r="L18" s="424"/>
      <c r="M18" s="424"/>
      <c r="N18" s="424"/>
      <c r="O18" s="424"/>
      <c r="P18" s="424"/>
      <c r="Q18" s="424"/>
      <c r="R18" s="424"/>
      <c r="S18" s="424"/>
      <c r="T18" s="424"/>
      <c r="U18" s="424"/>
      <c r="V18" s="424"/>
      <c r="W18" s="424"/>
      <c r="X18" s="424"/>
      <c r="Y18" s="424"/>
      <c r="Z18" s="424"/>
      <c r="AA18" s="424"/>
      <c r="AB18" s="424"/>
      <c r="AC18" s="424"/>
      <c r="AD18" s="424"/>
      <c r="AE18" s="424"/>
      <c r="AF18" s="424"/>
      <c r="AG18" s="424"/>
      <c r="AH18" s="424"/>
      <c r="AI18" s="424"/>
      <c r="AJ18" s="424"/>
      <c r="AK18" s="424"/>
      <c r="AL18" s="424"/>
      <c r="AM18" s="424"/>
      <c r="AN18" s="424"/>
      <c r="AO18" s="424"/>
      <c r="AP18" s="424"/>
      <c r="AQ18" s="424"/>
      <c r="AR18" s="424"/>
      <c r="AS18" s="424"/>
      <c r="AT18" s="424"/>
      <c r="AU18" s="424"/>
      <c r="AV18" s="424"/>
      <c r="AW18" s="424"/>
      <c r="AX18" s="424"/>
      <c r="AY18" s="424"/>
      <c r="AZ18" s="424"/>
      <c r="BA18" s="424"/>
      <c r="BB18" s="424"/>
      <c r="BC18" s="424"/>
      <c r="BD18" s="424"/>
      <c r="BE18" s="424"/>
      <c r="BF18" s="424"/>
      <c r="BG18" s="424"/>
      <c r="BH18" s="424"/>
      <c r="BI18" s="424"/>
      <c r="BJ18" s="424"/>
      <c r="BK18" s="424"/>
      <c r="BL18" s="424"/>
      <c r="BM18" s="424"/>
      <c r="BN18" s="424"/>
      <c r="BO18" s="424"/>
      <c r="BP18" s="424"/>
      <c r="BQ18" s="424"/>
      <c r="BR18" s="424"/>
      <c r="BS18" s="424"/>
      <c r="BT18" s="424"/>
      <c r="BU18" s="424"/>
      <c r="BV18" s="424"/>
      <c r="BW18" s="424"/>
      <c r="BX18" s="424"/>
      <c r="BY18" s="424"/>
      <c r="BZ18" s="424"/>
      <c r="CA18" s="424"/>
      <c r="CB18" s="424"/>
      <c r="CC18" s="424"/>
      <c r="CD18" s="424"/>
      <c r="CE18" s="424"/>
      <c r="CF18" s="424"/>
      <c r="CG18" s="424"/>
      <c r="CH18" s="424"/>
      <c r="CI18" s="424"/>
      <c r="CJ18" s="424"/>
      <c r="CK18" s="424"/>
      <c r="CL18" s="424"/>
      <c r="CM18" s="424"/>
      <c r="CN18" s="424"/>
      <c r="CO18" s="424"/>
      <c r="CP18" s="424"/>
      <c r="CQ18" s="424"/>
      <c r="CR18" s="424"/>
      <c r="CS18" s="424"/>
      <c r="CT18" s="424"/>
      <c r="CU18" s="424"/>
      <c r="CV18" s="424"/>
      <c r="CW18" s="424"/>
      <c r="CX18" s="424"/>
      <c r="CY18" s="424"/>
      <c r="CZ18" s="424"/>
      <c r="DA18" s="424"/>
      <c r="DB18" s="424"/>
      <c r="DC18" s="424"/>
      <c r="DD18" s="424"/>
      <c r="DE18" s="424"/>
      <c r="DF18" s="424"/>
      <c r="DG18" s="424"/>
      <c r="DH18" s="424"/>
      <c r="DI18" s="424"/>
      <c r="DJ18" s="424"/>
      <c r="DK18" s="424"/>
      <c r="DL18" s="424"/>
      <c r="DM18" s="424"/>
      <c r="DN18" s="424"/>
      <c r="DO18" s="424"/>
      <c r="DP18" s="424"/>
      <c r="DQ18" s="424"/>
      <c r="DR18" s="424"/>
      <c r="DS18" s="424"/>
      <c r="DT18" s="424"/>
      <c r="DU18" s="424"/>
      <c r="DV18" s="424"/>
      <c r="DW18" s="424"/>
      <c r="DX18" s="424"/>
      <c r="DY18" s="424"/>
      <c r="DZ18" s="424"/>
      <c r="EA18" s="424"/>
      <c r="EB18" s="424"/>
      <c r="EC18" s="424"/>
      <c r="ED18" s="424"/>
      <c r="EE18" s="424"/>
      <c r="EF18" s="424"/>
      <c r="EG18" s="424"/>
      <c r="EH18" s="424"/>
      <c r="EI18" s="424"/>
      <c r="EJ18" s="424"/>
      <c r="EK18" s="424"/>
      <c r="EL18" s="424"/>
      <c r="EM18" s="424"/>
      <c r="EN18" s="424"/>
      <c r="EO18" s="424"/>
      <c r="EP18" s="424"/>
      <c r="EQ18" s="424"/>
      <c r="ER18" s="424"/>
      <c r="ES18" s="424"/>
      <c r="ET18" s="424"/>
      <c r="EU18" s="424"/>
      <c r="EV18" s="424"/>
      <c r="EW18" s="424"/>
      <c r="EX18" s="424"/>
      <c r="EY18" s="424"/>
      <c r="EZ18" s="424"/>
      <c r="FA18" s="424"/>
      <c r="FB18" s="424"/>
      <c r="FC18" s="424"/>
    </row>
    <row r="19" spans="1:159" ht="15" customHeight="1">
      <c r="A19" s="433">
        <v>14</v>
      </c>
      <c r="B19" s="425" t="s">
        <v>320</v>
      </c>
      <c r="D19" s="437"/>
      <c r="E19" s="424"/>
      <c r="F19" s="424"/>
      <c r="G19" s="424">
        <v>240</v>
      </c>
      <c r="H19" s="424">
        <f t="shared" si="3"/>
        <v>240</v>
      </c>
      <c r="I19" s="424"/>
      <c r="J19" s="424"/>
      <c r="K19" s="424"/>
      <c r="L19" s="424"/>
      <c r="M19" s="424"/>
      <c r="N19" s="424"/>
      <c r="O19" s="424"/>
      <c r="P19" s="424"/>
      <c r="Q19" s="424"/>
      <c r="R19" s="424"/>
      <c r="S19" s="424"/>
      <c r="T19" s="424"/>
      <c r="U19" s="424"/>
      <c r="V19" s="424"/>
      <c r="W19" s="424"/>
      <c r="X19" s="424"/>
      <c r="Y19" s="424"/>
      <c r="Z19" s="424"/>
      <c r="AA19" s="424"/>
      <c r="AB19" s="424"/>
      <c r="AC19" s="424"/>
      <c r="AD19" s="424"/>
      <c r="AE19" s="424"/>
      <c r="AF19" s="424"/>
      <c r="AG19" s="424"/>
      <c r="AH19" s="424"/>
      <c r="AI19" s="424"/>
      <c r="AJ19" s="424"/>
      <c r="AK19" s="424"/>
      <c r="AL19" s="424"/>
      <c r="AM19" s="424"/>
      <c r="AN19" s="424"/>
      <c r="AO19" s="424"/>
      <c r="AP19" s="424"/>
      <c r="AQ19" s="424"/>
      <c r="AR19" s="424"/>
      <c r="AS19" s="424"/>
      <c r="AT19" s="424"/>
      <c r="AU19" s="424"/>
      <c r="AV19" s="424"/>
      <c r="AW19" s="424"/>
      <c r="AX19" s="424"/>
      <c r="AY19" s="424"/>
      <c r="AZ19" s="424"/>
      <c r="BA19" s="424"/>
      <c r="BB19" s="424"/>
      <c r="BC19" s="424"/>
      <c r="BD19" s="424"/>
      <c r="BE19" s="424"/>
      <c r="BF19" s="424"/>
      <c r="BG19" s="424"/>
      <c r="BH19" s="424"/>
      <c r="BI19" s="424"/>
      <c r="BJ19" s="424"/>
      <c r="BK19" s="424"/>
      <c r="BL19" s="424"/>
      <c r="BM19" s="424"/>
      <c r="BN19" s="424"/>
      <c r="BO19" s="424"/>
      <c r="BP19" s="424"/>
      <c r="BQ19" s="424"/>
      <c r="BR19" s="424"/>
      <c r="BS19" s="424"/>
      <c r="BT19" s="424"/>
      <c r="BU19" s="424"/>
      <c r="BV19" s="424"/>
      <c r="BW19" s="424"/>
      <c r="BX19" s="424"/>
      <c r="BY19" s="424"/>
      <c r="BZ19" s="424"/>
      <c r="CA19" s="424"/>
      <c r="CB19" s="424"/>
      <c r="CC19" s="424"/>
      <c r="CD19" s="424"/>
      <c r="CE19" s="424"/>
      <c r="CF19" s="424"/>
      <c r="CG19" s="424"/>
      <c r="CH19" s="424"/>
      <c r="CI19" s="424"/>
      <c r="CJ19" s="424"/>
      <c r="CK19" s="424"/>
      <c r="CL19" s="424"/>
      <c r="CM19" s="424"/>
      <c r="CN19" s="424"/>
      <c r="CO19" s="424"/>
      <c r="CP19" s="424"/>
      <c r="CQ19" s="424"/>
      <c r="CR19" s="424"/>
      <c r="CS19" s="424"/>
      <c r="CT19" s="424"/>
      <c r="CU19" s="424"/>
      <c r="CV19" s="424"/>
      <c r="CW19" s="424"/>
      <c r="CX19" s="424"/>
      <c r="CY19" s="424"/>
      <c r="CZ19" s="424"/>
      <c r="DA19" s="424"/>
      <c r="DB19" s="424"/>
      <c r="DC19" s="424"/>
      <c r="DD19" s="424"/>
      <c r="DE19" s="424"/>
      <c r="DF19" s="424"/>
      <c r="DG19" s="424"/>
      <c r="DH19" s="424"/>
      <c r="DI19" s="424"/>
      <c r="DJ19" s="424"/>
      <c r="DK19" s="424"/>
      <c r="DL19" s="424"/>
      <c r="DM19" s="424"/>
      <c r="DN19" s="424"/>
      <c r="DO19" s="424"/>
      <c r="DP19" s="424"/>
      <c r="DQ19" s="424"/>
      <c r="DR19" s="424"/>
      <c r="DS19" s="424"/>
      <c r="DT19" s="424"/>
      <c r="DU19" s="424"/>
      <c r="DV19" s="424"/>
      <c r="DW19" s="424"/>
      <c r="DX19" s="424"/>
      <c r="DY19" s="424"/>
      <c r="DZ19" s="424"/>
      <c r="EA19" s="424"/>
      <c r="EB19" s="424"/>
      <c r="EC19" s="424"/>
      <c r="ED19" s="424"/>
      <c r="EE19" s="424"/>
      <c r="EF19" s="424"/>
      <c r="EG19" s="424"/>
      <c r="EH19" s="424"/>
      <c r="EI19" s="424"/>
      <c r="EJ19" s="424"/>
      <c r="EK19" s="424"/>
      <c r="EL19" s="424"/>
      <c r="EM19" s="424"/>
      <c r="EN19" s="424"/>
      <c r="EO19" s="424"/>
      <c r="EP19" s="424"/>
      <c r="EQ19" s="424"/>
      <c r="ER19" s="424"/>
      <c r="ES19" s="424"/>
      <c r="ET19" s="424"/>
      <c r="EU19" s="424"/>
      <c r="EV19" s="424"/>
      <c r="EW19" s="424"/>
      <c r="EX19" s="424"/>
      <c r="EY19" s="424"/>
      <c r="EZ19" s="424"/>
      <c r="FA19" s="424"/>
      <c r="FB19" s="424"/>
      <c r="FC19" s="424"/>
    </row>
    <row r="20" spans="1:159" ht="15" customHeight="1">
      <c r="A20" s="438"/>
      <c r="B20" s="439" t="s">
        <v>314</v>
      </c>
      <c r="C20" s="440">
        <f t="shared" ref="C20:H20" si="4">SUM(C3,C10)</f>
        <v>2043</v>
      </c>
      <c r="D20" s="440">
        <f t="shared" si="4"/>
        <v>2043</v>
      </c>
      <c r="E20" s="440">
        <f t="shared" si="4"/>
        <v>0</v>
      </c>
      <c r="F20" s="440">
        <f t="shared" si="4"/>
        <v>0</v>
      </c>
      <c r="G20" s="440">
        <f t="shared" si="4"/>
        <v>-175</v>
      </c>
      <c r="H20" s="440">
        <f t="shared" si="4"/>
        <v>1868</v>
      </c>
      <c r="I20" s="424"/>
      <c r="J20" s="424"/>
      <c r="K20" s="424"/>
      <c r="L20" s="424"/>
      <c r="M20" s="424"/>
      <c r="N20" s="424"/>
      <c r="O20" s="424"/>
      <c r="P20" s="424"/>
      <c r="Q20" s="424"/>
      <c r="R20" s="424"/>
      <c r="S20" s="424"/>
      <c r="T20" s="424"/>
      <c r="U20" s="424"/>
      <c r="V20" s="424"/>
      <c r="W20" s="424"/>
      <c r="X20" s="424"/>
      <c r="Y20" s="424"/>
      <c r="Z20" s="424"/>
      <c r="AA20" s="424"/>
      <c r="AB20" s="424"/>
      <c r="AC20" s="424"/>
      <c r="AD20" s="424"/>
      <c r="AE20" s="424"/>
      <c r="AF20" s="424"/>
      <c r="AG20" s="424"/>
      <c r="AH20" s="424"/>
      <c r="AI20" s="424"/>
      <c r="AJ20" s="424"/>
      <c r="AK20" s="424"/>
      <c r="AL20" s="424"/>
      <c r="AM20" s="424"/>
      <c r="AN20" s="424"/>
      <c r="AO20" s="424"/>
      <c r="AP20" s="424"/>
      <c r="AQ20" s="424"/>
      <c r="AR20" s="424"/>
      <c r="AS20" s="424"/>
      <c r="AT20" s="424"/>
      <c r="AU20" s="424"/>
      <c r="AV20" s="424"/>
      <c r="AW20" s="424"/>
      <c r="AX20" s="424"/>
      <c r="AY20" s="424"/>
      <c r="AZ20" s="424"/>
      <c r="BA20" s="424"/>
      <c r="BB20" s="424"/>
      <c r="BC20" s="424"/>
      <c r="BD20" s="424"/>
      <c r="BE20" s="424"/>
      <c r="BF20" s="424"/>
      <c r="BG20" s="424"/>
      <c r="BH20" s="424"/>
      <c r="BI20" s="424"/>
      <c r="BJ20" s="424"/>
      <c r="BK20" s="424"/>
      <c r="BL20" s="424"/>
      <c r="BM20" s="424"/>
      <c r="BN20" s="424"/>
      <c r="BO20" s="424"/>
      <c r="BP20" s="424"/>
      <c r="BQ20" s="424"/>
      <c r="BR20" s="424"/>
      <c r="BS20" s="424"/>
      <c r="BT20" s="424"/>
      <c r="BU20" s="424"/>
      <c r="BV20" s="424"/>
      <c r="BW20" s="424"/>
      <c r="BX20" s="424"/>
      <c r="BY20" s="424"/>
      <c r="BZ20" s="424"/>
      <c r="CA20" s="424"/>
      <c r="CB20" s="424"/>
      <c r="CC20" s="424"/>
      <c r="CD20" s="424"/>
      <c r="CE20" s="424"/>
      <c r="CF20" s="424"/>
      <c r="CG20" s="424"/>
      <c r="CH20" s="424"/>
      <c r="CI20" s="424"/>
      <c r="CJ20" s="424"/>
      <c r="CK20" s="424"/>
      <c r="CL20" s="424"/>
      <c r="CM20" s="424"/>
      <c r="CN20" s="424"/>
      <c r="CO20" s="424"/>
      <c r="CP20" s="424"/>
      <c r="CQ20" s="424"/>
      <c r="CR20" s="424"/>
      <c r="CS20" s="424"/>
      <c r="CT20" s="424"/>
      <c r="CU20" s="424"/>
      <c r="CV20" s="424"/>
      <c r="CW20" s="424"/>
      <c r="CX20" s="424"/>
      <c r="CY20" s="424"/>
      <c r="CZ20" s="424"/>
      <c r="DA20" s="424"/>
      <c r="DB20" s="424"/>
      <c r="DC20" s="424"/>
      <c r="DD20" s="424"/>
      <c r="DE20" s="424"/>
      <c r="DF20" s="424"/>
      <c r="DG20" s="424"/>
      <c r="DH20" s="424"/>
      <c r="DI20" s="424"/>
      <c r="DJ20" s="424"/>
      <c r="DK20" s="424"/>
      <c r="DL20" s="424"/>
      <c r="DM20" s="424"/>
      <c r="DN20" s="424"/>
      <c r="DO20" s="424"/>
      <c r="DP20" s="424"/>
      <c r="DQ20" s="424"/>
      <c r="DR20" s="424"/>
      <c r="DS20" s="424"/>
      <c r="DT20" s="424"/>
      <c r="DU20" s="424"/>
      <c r="DV20" s="424"/>
      <c r="DW20" s="424"/>
      <c r="DX20" s="424"/>
      <c r="DY20" s="424"/>
      <c r="DZ20" s="424"/>
      <c r="EA20" s="424"/>
      <c r="EB20" s="424"/>
      <c r="EC20" s="424"/>
      <c r="ED20" s="424"/>
      <c r="EE20" s="424"/>
      <c r="EF20" s="424"/>
      <c r="EG20" s="424"/>
      <c r="EH20" s="424"/>
      <c r="EI20" s="424"/>
      <c r="EJ20" s="424"/>
      <c r="EK20" s="424"/>
      <c r="EL20" s="424"/>
      <c r="EM20" s="424"/>
      <c r="EN20" s="424"/>
      <c r="EO20" s="424"/>
      <c r="EP20" s="424"/>
      <c r="EQ20" s="424"/>
      <c r="ER20" s="424"/>
      <c r="ES20" s="424"/>
      <c r="ET20" s="424"/>
      <c r="EU20" s="424"/>
      <c r="EV20" s="424"/>
      <c r="EW20" s="424"/>
      <c r="EX20" s="424"/>
      <c r="EY20" s="424"/>
      <c r="EZ20" s="424"/>
      <c r="FA20" s="424"/>
      <c r="FB20" s="424"/>
      <c r="FC20" s="424"/>
    </row>
    <row r="21" spans="1:159" ht="15" customHeight="1">
      <c r="A21" s="441"/>
      <c r="B21" s="442"/>
      <c r="C21" s="443"/>
      <c r="D21" s="424"/>
      <c r="E21" s="424"/>
      <c r="F21" s="424"/>
      <c r="G21" s="424"/>
      <c r="H21" s="424"/>
      <c r="I21" s="424"/>
      <c r="J21" s="424"/>
      <c r="K21" s="424"/>
      <c r="L21" s="424"/>
      <c r="M21" s="424"/>
      <c r="N21" s="424"/>
      <c r="O21" s="424"/>
      <c r="P21" s="424"/>
      <c r="Q21" s="424"/>
      <c r="R21" s="424"/>
      <c r="S21" s="424"/>
      <c r="T21" s="424"/>
      <c r="U21" s="424"/>
      <c r="V21" s="424"/>
      <c r="W21" s="424"/>
      <c r="X21" s="424"/>
      <c r="Y21" s="424"/>
      <c r="Z21" s="424"/>
      <c r="AA21" s="424"/>
      <c r="AB21" s="424"/>
      <c r="AC21" s="424"/>
      <c r="AD21" s="424"/>
      <c r="AE21" s="424"/>
      <c r="AF21" s="424"/>
      <c r="AG21" s="424"/>
      <c r="AH21" s="424"/>
      <c r="AI21" s="424"/>
      <c r="AJ21" s="424"/>
      <c r="AK21" s="424"/>
      <c r="AL21" s="424"/>
      <c r="AM21" s="424"/>
      <c r="AN21" s="424"/>
      <c r="AO21" s="424"/>
      <c r="AP21" s="424"/>
      <c r="AQ21" s="424"/>
      <c r="AR21" s="424"/>
      <c r="AS21" s="424"/>
      <c r="AT21" s="424"/>
      <c r="AU21" s="424"/>
      <c r="AV21" s="424"/>
      <c r="AW21" s="424"/>
      <c r="AX21" s="424"/>
      <c r="AY21" s="424"/>
      <c r="AZ21" s="424"/>
      <c r="BA21" s="424"/>
      <c r="BB21" s="424"/>
      <c r="BC21" s="424"/>
      <c r="BD21" s="424"/>
      <c r="BE21" s="424"/>
      <c r="BF21" s="424"/>
      <c r="BG21" s="424"/>
      <c r="BH21" s="424"/>
      <c r="BI21" s="424"/>
      <c r="BJ21" s="424"/>
      <c r="BK21" s="424"/>
      <c r="BL21" s="424"/>
      <c r="BM21" s="424"/>
      <c r="BN21" s="424"/>
      <c r="BO21" s="424"/>
      <c r="BP21" s="424"/>
      <c r="BQ21" s="424"/>
      <c r="BR21" s="424"/>
      <c r="BS21" s="424"/>
      <c r="BT21" s="424"/>
      <c r="BU21" s="424"/>
      <c r="BV21" s="424"/>
      <c r="BW21" s="424"/>
      <c r="BX21" s="424"/>
      <c r="BY21" s="424"/>
      <c r="BZ21" s="424"/>
      <c r="CA21" s="424"/>
      <c r="CB21" s="424"/>
      <c r="CC21" s="424"/>
      <c r="CD21" s="424"/>
      <c r="CE21" s="424"/>
      <c r="CF21" s="424"/>
      <c r="CG21" s="424"/>
      <c r="CH21" s="424"/>
      <c r="CI21" s="424"/>
      <c r="CJ21" s="424"/>
      <c r="CK21" s="424"/>
      <c r="CL21" s="424"/>
      <c r="CM21" s="424"/>
      <c r="CN21" s="424"/>
      <c r="CO21" s="424"/>
      <c r="CP21" s="424"/>
      <c r="CQ21" s="424"/>
      <c r="CR21" s="424"/>
      <c r="CS21" s="424"/>
      <c r="CT21" s="424"/>
      <c r="CU21" s="424"/>
      <c r="CV21" s="424"/>
      <c r="CW21" s="424"/>
      <c r="CX21" s="424"/>
      <c r="CY21" s="424"/>
      <c r="CZ21" s="424"/>
      <c r="DA21" s="424"/>
      <c r="DB21" s="424"/>
      <c r="DC21" s="424"/>
      <c r="DD21" s="424"/>
      <c r="DE21" s="424"/>
      <c r="DF21" s="424"/>
      <c r="DG21" s="424"/>
      <c r="DH21" s="424"/>
      <c r="DI21" s="424"/>
      <c r="DJ21" s="424"/>
      <c r="DK21" s="424"/>
      <c r="DL21" s="424"/>
      <c r="DM21" s="424"/>
      <c r="DN21" s="424"/>
      <c r="DO21" s="424"/>
      <c r="DP21" s="424"/>
      <c r="DQ21" s="424"/>
      <c r="DR21" s="424"/>
      <c r="DS21" s="424"/>
      <c r="DT21" s="424"/>
      <c r="DU21" s="424"/>
      <c r="DV21" s="424"/>
      <c r="DW21" s="424"/>
      <c r="DX21" s="424"/>
      <c r="DY21" s="424"/>
      <c r="DZ21" s="424"/>
      <c r="EA21" s="424"/>
      <c r="EB21" s="424"/>
      <c r="EC21" s="424"/>
      <c r="ED21" s="424"/>
      <c r="EE21" s="424"/>
      <c r="EF21" s="424"/>
      <c r="EG21" s="424"/>
      <c r="EH21" s="424"/>
      <c r="EI21" s="424"/>
      <c r="EJ21" s="424"/>
      <c r="EK21" s="424"/>
      <c r="EL21" s="424"/>
      <c r="EM21" s="424"/>
      <c r="EN21" s="424"/>
      <c r="EO21" s="424"/>
      <c r="EP21" s="424"/>
      <c r="EQ21" s="424"/>
      <c r="ER21" s="424"/>
      <c r="ES21" s="424"/>
      <c r="ET21" s="424"/>
      <c r="EU21" s="424"/>
      <c r="EV21" s="424"/>
      <c r="EW21" s="424"/>
      <c r="EX21" s="424"/>
      <c r="EY21" s="424"/>
      <c r="EZ21" s="424"/>
      <c r="FA21" s="424"/>
      <c r="FB21" s="424"/>
      <c r="FC21" s="424"/>
    </row>
    <row r="22" spans="1:159" ht="15" customHeight="1">
      <c r="A22" s="435"/>
      <c r="B22" s="431" t="s">
        <v>315</v>
      </c>
      <c r="C22" s="432"/>
      <c r="D22" s="424"/>
      <c r="E22" s="424"/>
      <c r="F22" s="424"/>
      <c r="G22" s="424"/>
      <c r="H22" s="424"/>
      <c r="I22" s="424"/>
      <c r="J22" s="424"/>
      <c r="K22" s="424"/>
      <c r="L22" s="424"/>
      <c r="M22" s="424"/>
      <c r="N22" s="424"/>
      <c r="O22" s="424"/>
      <c r="P22" s="424"/>
      <c r="Q22" s="424"/>
      <c r="R22" s="424"/>
      <c r="S22" s="424"/>
      <c r="T22" s="424"/>
      <c r="U22" s="424"/>
      <c r="V22" s="424"/>
      <c r="W22" s="424"/>
      <c r="X22" s="424"/>
      <c r="Y22" s="424"/>
      <c r="Z22" s="424"/>
      <c r="AA22" s="424"/>
      <c r="AB22" s="424"/>
      <c r="AC22" s="424"/>
      <c r="AD22" s="424"/>
      <c r="AE22" s="424"/>
      <c r="AF22" s="424"/>
      <c r="AG22" s="424"/>
      <c r="AH22" s="424"/>
      <c r="AI22" s="424"/>
      <c r="AJ22" s="424"/>
      <c r="AK22" s="424"/>
      <c r="AL22" s="424"/>
      <c r="AM22" s="424"/>
      <c r="AN22" s="424"/>
      <c r="AO22" s="424"/>
      <c r="AP22" s="424"/>
      <c r="AQ22" s="424"/>
      <c r="AR22" s="424"/>
      <c r="AS22" s="424"/>
      <c r="AT22" s="424"/>
      <c r="AU22" s="424"/>
      <c r="AV22" s="424"/>
      <c r="AW22" s="424"/>
      <c r="AX22" s="424"/>
      <c r="AY22" s="424"/>
      <c r="AZ22" s="424"/>
      <c r="BA22" s="424"/>
      <c r="BB22" s="424"/>
      <c r="BC22" s="424"/>
      <c r="BD22" s="424"/>
      <c r="BE22" s="424"/>
      <c r="BF22" s="424"/>
      <c r="BG22" s="424"/>
      <c r="BH22" s="424"/>
      <c r="BI22" s="424"/>
      <c r="BJ22" s="424"/>
      <c r="BK22" s="424"/>
      <c r="BL22" s="424"/>
      <c r="BM22" s="424"/>
      <c r="BN22" s="424"/>
      <c r="BO22" s="424"/>
      <c r="BP22" s="424"/>
      <c r="BQ22" s="424"/>
      <c r="BR22" s="424"/>
      <c r="BS22" s="424"/>
      <c r="BT22" s="424"/>
      <c r="BU22" s="424"/>
      <c r="BV22" s="424"/>
      <c r="BW22" s="424"/>
      <c r="BX22" s="424"/>
      <c r="BY22" s="424"/>
      <c r="BZ22" s="424"/>
      <c r="CA22" s="424"/>
      <c r="CB22" s="424"/>
      <c r="CC22" s="424"/>
      <c r="CD22" s="424"/>
      <c r="CE22" s="424"/>
      <c r="CF22" s="424"/>
      <c r="CG22" s="424"/>
      <c r="CH22" s="424"/>
      <c r="CI22" s="424"/>
      <c r="CJ22" s="424"/>
      <c r="CK22" s="424"/>
      <c r="CL22" s="424"/>
      <c r="CM22" s="424"/>
      <c r="CN22" s="424"/>
      <c r="CO22" s="424"/>
      <c r="CP22" s="424"/>
      <c r="CQ22" s="424"/>
      <c r="CR22" s="424"/>
      <c r="CS22" s="424"/>
      <c r="CT22" s="424"/>
      <c r="CU22" s="424"/>
      <c r="CV22" s="424"/>
      <c r="CW22" s="424"/>
      <c r="CX22" s="424"/>
      <c r="CY22" s="424"/>
      <c r="CZ22" s="424"/>
      <c r="DA22" s="424"/>
      <c r="DB22" s="424"/>
      <c r="DC22" s="424"/>
      <c r="DD22" s="424"/>
      <c r="DE22" s="424"/>
      <c r="DF22" s="424"/>
      <c r="DG22" s="424"/>
      <c r="DH22" s="424"/>
      <c r="DI22" s="424"/>
      <c r="DJ22" s="424"/>
      <c r="DK22" s="424"/>
      <c r="DL22" s="424"/>
      <c r="DM22" s="424"/>
      <c r="DN22" s="424"/>
      <c r="DO22" s="424"/>
      <c r="DP22" s="424"/>
      <c r="DQ22" s="424"/>
      <c r="DR22" s="424"/>
      <c r="DS22" s="424"/>
      <c r="DT22" s="424"/>
      <c r="DU22" s="424"/>
      <c r="DV22" s="424"/>
      <c r="DW22" s="424"/>
      <c r="DX22" s="424"/>
      <c r="DY22" s="424"/>
      <c r="DZ22" s="424"/>
      <c r="EA22" s="424"/>
      <c r="EB22" s="424"/>
      <c r="EC22" s="424"/>
      <c r="ED22" s="424"/>
      <c r="EE22" s="424"/>
      <c r="EF22" s="424"/>
      <c r="EG22" s="424"/>
      <c r="EH22" s="424"/>
      <c r="EI22" s="424"/>
      <c r="EJ22" s="424"/>
      <c r="EK22" s="424"/>
      <c r="EL22" s="424"/>
      <c r="EM22" s="424"/>
      <c r="EN22" s="424"/>
      <c r="EO22" s="424"/>
      <c r="EP22" s="424"/>
      <c r="EQ22" s="424"/>
      <c r="ER22" s="424"/>
      <c r="ES22" s="424"/>
      <c r="ET22" s="424"/>
      <c r="EU22" s="424"/>
      <c r="EV22" s="424"/>
      <c r="EW22" s="424"/>
      <c r="EX22" s="424"/>
      <c r="EY22" s="424"/>
      <c r="EZ22" s="424"/>
      <c r="FA22" s="424"/>
      <c r="FB22" s="424"/>
      <c r="FC22" s="424"/>
    </row>
    <row r="23" spans="1:159">
      <c r="B23" s="431" t="s">
        <v>316</v>
      </c>
      <c r="C23" s="436"/>
    </row>
    <row r="24" spans="1:159" ht="15" customHeight="1">
      <c r="A24" s="438"/>
      <c r="B24" s="439" t="s">
        <v>317</v>
      </c>
      <c r="C24" s="440">
        <f t="shared" ref="C24:H24" si="5">SUM(C22,C23)</f>
        <v>0</v>
      </c>
      <c r="D24" s="440">
        <f t="shared" si="5"/>
        <v>0</v>
      </c>
      <c r="E24" s="440">
        <f t="shared" si="5"/>
        <v>0</v>
      </c>
      <c r="F24" s="440">
        <f t="shared" si="5"/>
        <v>0</v>
      </c>
      <c r="G24" s="440">
        <f t="shared" si="5"/>
        <v>0</v>
      </c>
      <c r="H24" s="440">
        <f t="shared" si="5"/>
        <v>0</v>
      </c>
      <c r="I24" s="424"/>
      <c r="J24" s="424"/>
      <c r="K24" s="424"/>
      <c r="L24" s="424"/>
      <c r="M24" s="424"/>
      <c r="N24" s="424"/>
      <c r="O24" s="424"/>
      <c r="P24" s="424"/>
      <c r="Q24" s="424"/>
      <c r="R24" s="424"/>
      <c r="S24" s="424"/>
      <c r="T24" s="424"/>
      <c r="U24" s="424"/>
      <c r="V24" s="424"/>
      <c r="W24" s="424"/>
      <c r="X24" s="424"/>
      <c r="Y24" s="424"/>
      <c r="Z24" s="424"/>
      <c r="AA24" s="424"/>
      <c r="AB24" s="424"/>
      <c r="AC24" s="424"/>
      <c r="AD24" s="424"/>
      <c r="AE24" s="424"/>
      <c r="AF24" s="424"/>
      <c r="AG24" s="424"/>
      <c r="AH24" s="424"/>
      <c r="AI24" s="424"/>
      <c r="AJ24" s="424"/>
      <c r="AK24" s="424"/>
      <c r="AL24" s="424"/>
      <c r="AM24" s="424"/>
      <c r="AN24" s="424"/>
      <c r="AO24" s="424"/>
      <c r="AP24" s="424"/>
      <c r="AQ24" s="424"/>
      <c r="AR24" s="424"/>
      <c r="AS24" s="424"/>
      <c r="AT24" s="424"/>
      <c r="AU24" s="424"/>
      <c r="AV24" s="424"/>
      <c r="AW24" s="424"/>
      <c r="AX24" s="424"/>
      <c r="AY24" s="424"/>
      <c r="AZ24" s="424"/>
      <c r="BA24" s="424"/>
      <c r="BB24" s="424"/>
      <c r="BC24" s="424"/>
      <c r="BD24" s="424"/>
      <c r="BE24" s="424"/>
      <c r="BF24" s="424"/>
      <c r="BG24" s="424"/>
      <c r="BH24" s="424"/>
      <c r="BI24" s="424"/>
      <c r="BJ24" s="424"/>
      <c r="BK24" s="424"/>
      <c r="BL24" s="424"/>
      <c r="BM24" s="424"/>
      <c r="BN24" s="424"/>
      <c r="BO24" s="424"/>
      <c r="BP24" s="424"/>
      <c r="BQ24" s="424"/>
      <c r="BR24" s="424"/>
      <c r="BS24" s="424"/>
      <c r="BT24" s="424"/>
      <c r="BU24" s="424"/>
      <c r="BV24" s="424"/>
      <c r="BW24" s="424"/>
      <c r="BX24" s="424"/>
      <c r="BY24" s="424"/>
      <c r="BZ24" s="424"/>
      <c r="CA24" s="424"/>
      <c r="CB24" s="424"/>
      <c r="CC24" s="424"/>
      <c r="CD24" s="424"/>
      <c r="CE24" s="424"/>
      <c r="CF24" s="424"/>
      <c r="CG24" s="424"/>
      <c r="CH24" s="424"/>
      <c r="CI24" s="424"/>
      <c r="CJ24" s="424"/>
      <c r="CK24" s="424"/>
      <c r="CL24" s="424"/>
      <c r="CM24" s="424"/>
      <c r="CN24" s="424"/>
      <c r="CO24" s="424"/>
      <c r="CP24" s="424"/>
      <c r="CQ24" s="424"/>
      <c r="CR24" s="424"/>
      <c r="CS24" s="424"/>
      <c r="CT24" s="424"/>
      <c r="CU24" s="424"/>
      <c r="CV24" s="424"/>
      <c r="CW24" s="424"/>
      <c r="CX24" s="424"/>
      <c r="CY24" s="424"/>
      <c r="CZ24" s="424"/>
      <c r="DA24" s="424"/>
      <c r="DB24" s="424"/>
      <c r="DC24" s="424"/>
      <c r="DD24" s="424"/>
      <c r="DE24" s="424"/>
      <c r="DF24" s="424"/>
      <c r="DG24" s="424"/>
      <c r="DH24" s="424"/>
      <c r="DI24" s="424"/>
      <c r="DJ24" s="424"/>
      <c r="DK24" s="424"/>
      <c r="DL24" s="424"/>
      <c r="DM24" s="424"/>
      <c r="DN24" s="424"/>
      <c r="DO24" s="424"/>
      <c r="DP24" s="424"/>
      <c r="DQ24" s="424"/>
      <c r="DR24" s="424"/>
      <c r="DS24" s="424"/>
      <c r="DT24" s="424"/>
      <c r="DU24" s="424"/>
      <c r="DV24" s="424"/>
      <c r="DW24" s="424"/>
      <c r="DX24" s="424"/>
      <c r="DY24" s="424"/>
      <c r="DZ24" s="424"/>
      <c r="EA24" s="424"/>
      <c r="EB24" s="424"/>
      <c r="EC24" s="424"/>
      <c r="ED24" s="424"/>
      <c r="EE24" s="424"/>
      <c r="EF24" s="424"/>
      <c r="EG24" s="424"/>
      <c r="EH24" s="424"/>
      <c r="EI24" s="424"/>
      <c r="EJ24" s="424"/>
      <c r="EK24" s="424"/>
      <c r="EL24" s="424"/>
      <c r="EM24" s="424"/>
      <c r="EN24" s="424"/>
      <c r="EO24" s="424"/>
      <c r="EP24" s="424"/>
      <c r="EQ24" s="424"/>
      <c r="ER24" s="424"/>
      <c r="ES24" s="424"/>
      <c r="ET24" s="424"/>
      <c r="EU24" s="424"/>
      <c r="EV24" s="424"/>
      <c r="EW24" s="424"/>
      <c r="EX24" s="424"/>
      <c r="EY24" s="424"/>
      <c r="EZ24" s="424"/>
      <c r="FA24" s="424"/>
      <c r="FB24" s="424"/>
      <c r="FC24" s="424"/>
    </row>
    <row r="25" spans="1:159" ht="20.100000000000001" customHeight="1">
      <c r="A25" s="438"/>
      <c r="B25" s="439" t="s">
        <v>318</v>
      </c>
      <c r="C25" s="440">
        <f t="shared" ref="C25:H25" si="6">SUM(C20,C24)</f>
        <v>2043</v>
      </c>
      <c r="D25" s="440">
        <f t="shared" si="6"/>
        <v>2043</v>
      </c>
      <c r="E25" s="440">
        <f t="shared" si="6"/>
        <v>0</v>
      </c>
      <c r="F25" s="440">
        <f t="shared" si="6"/>
        <v>0</v>
      </c>
      <c r="G25" s="440">
        <f t="shared" si="6"/>
        <v>-175</v>
      </c>
      <c r="H25" s="440">
        <f t="shared" si="6"/>
        <v>1868</v>
      </c>
    </row>
  </sheetData>
  <printOptions horizontalCentered="1"/>
  <pageMargins left="0.59055118110236227" right="0.59055118110236227" top="0.98425196850393704" bottom="0.39370078740157483" header="0.51181102362204722" footer="0.11811023622047245"/>
  <pageSetup paperSize="9" scale="90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CE,Félkövér"2016. ÉVI TÁMOGATÁSAI&amp;R3. melléklet a 14/2016. (XI.29.)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12">
    <pageSetUpPr fitToPage="1"/>
  </sheetPr>
  <dimension ref="A1:J16"/>
  <sheetViews>
    <sheetView zoomScaleNormal="100" zoomScaleSheetLayoutView="100" workbookViewId="0">
      <selection activeCell="H10" sqref="H10"/>
    </sheetView>
  </sheetViews>
  <sheetFormatPr defaultRowHeight="15" customHeight="1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10" width="12.5" customWidth="1"/>
  </cols>
  <sheetData>
    <row r="1" spans="1:10" ht="57.75" customHeight="1">
      <c r="A1" s="360"/>
      <c r="B1" s="361" t="s">
        <v>87</v>
      </c>
      <c r="C1" s="362"/>
      <c r="D1" s="363" t="s">
        <v>253</v>
      </c>
      <c r="E1" s="364" t="s">
        <v>274</v>
      </c>
      <c r="F1" s="339" t="s">
        <v>287</v>
      </c>
      <c r="G1" s="356" t="s">
        <v>282</v>
      </c>
      <c r="H1" s="356" t="s">
        <v>283</v>
      </c>
      <c r="I1" s="356" t="s">
        <v>284</v>
      </c>
      <c r="J1" s="365" t="s">
        <v>285</v>
      </c>
    </row>
    <row r="2" spans="1:10" ht="15" customHeight="1">
      <c r="A2" s="366"/>
      <c r="B2" s="205" t="s">
        <v>3</v>
      </c>
      <c r="C2" s="204"/>
      <c r="D2" s="205" t="s">
        <v>4</v>
      </c>
      <c r="E2" s="206" t="s">
        <v>5</v>
      </c>
      <c r="F2" s="206" t="s">
        <v>6</v>
      </c>
      <c r="G2" s="206" t="s">
        <v>7</v>
      </c>
      <c r="H2" s="206" t="s">
        <v>8</v>
      </c>
      <c r="I2" s="206" t="s">
        <v>9</v>
      </c>
      <c r="J2" s="367" t="s">
        <v>10</v>
      </c>
    </row>
    <row r="3" spans="1:10" ht="20.100000000000001" customHeight="1">
      <c r="A3" s="368"/>
      <c r="B3" s="369"/>
      <c r="C3" s="370"/>
      <c r="D3" s="223" t="s">
        <v>32</v>
      </c>
      <c r="E3" s="357"/>
      <c r="F3" s="358"/>
      <c r="G3" s="359"/>
      <c r="H3" s="359"/>
      <c r="I3" s="359"/>
      <c r="J3" s="371"/>
    </row>
    <row r="4" spans="1:10" ht="20.100000000000001" customHeight="1">
      <c r="A4" s="372"/>
      <c r="B4" s="61"/>
      <c r="C4" s="370"/>
      <c r="D4" s="224" t="s">
        <v>37</v>
      </c>
      <c r="E4" s="225">
        <f>SUM(E5:E6)</f>
        <v>4000</v>
      </c>
      <c r="F4" s="225">
        <f>SUM(F5:F6)</f>
        <v>8815</v>
      </c>
      <c r="G4" s="225">
        <f>SUM(G5:G6)</f>
        <v>0</v>
      </c>
      <c r="H4" s="225">
        <f>SUM(H5:H6)</f>
        <v>0</v>
      </c>
      <c r="I4" s="225">
        <f>SUM(I5:I6)</f>
        <v>-1766</v>
      </c>
      <c r="J4" s="373">
        <f t="shared" ref="J4:J9" si="0">SUM(F4:I4)</f>
        <v>7049</v>
      </c>
    </row>
    <row r="5" spans="1:10" ht="20.100000000000001" customHeight="1">
      <c r="A5" s="372"/>
      <c r="B5" s="62"/>
      <c r="C5" s="370"/>
      <c r="D5" s="226" t="s">
        <v>91</v>
      </c>
      <c r="E5" s="228">
        <v>2000</v>
      </c>
      <c r="F5" s="228">
        <v>2000</v>
      </c>
      <c r="G5" s="374"/>
      <c r="H5" s="374"/>
      <c r="I5" s="374">
        <v>-1766</v>
      </c>
      <c r="J5" s="375">
        <f t="shared" si="0"/>
        <v>234</v>
      </c>
    </row>
    <row r="6" spans="1:10" ht="20.100000000000001" customHeight="1">
      <c r="A6" s="372"/>
      <c r="B6" s="62"/>
      <c r="C6" s="370"/>
      <c r="D6" s="226" t="s">
        <v>92</v>
      </c>
      <c r="E6" s="228">
        <v>2000</v>
      </c>
      <c r="F6" s="228">
        <v>6815</v>
      </c>
      <c r="G6" s="374"/>
      <c r="H6" s="374"/>
      <c r="I6" s="374"/>
      <c r="J6" s="444">
        <f t="shared" si="0"/>
        <v>6815</v>
      </c>
    </row>
    <row r="7" spans="1:10" ht="20.100000000000001" customHeight="1">
      <c r="A7" s="372"/>
      <c r="B7" s="61"/>
      <c r="C7" s="370"/>
      <c r="D7" s="224" t="s">
        <v>38</v>
      </c>
      <c r="E7" s="225">
        <f>SUM(E8,E9)</f>
        <v>0</v>
      </c>
      <c r="F7" s="225">
        <f>SUM(F8,F9)</f>
        <v>0</v>
      </c>
      <c r="G7" s="225">
        <f>SUM(G8,G9)</f>
        <v>0</v>
      </c>
      <c r="H7" s="225">
        <f>SUM(H8,H9)</f>
        <v>0</v>
      </c>
      <c r="I7" s="225">
        <f>SUM(I8,I9)</f>
        <v>0</v>
      </c>
      <c r="J7" s="373">
        <f t="shared" si="0"/>
        <v>0</v>
      </c>
    </row>
    <row r="8" spans="1:10" ht="20.100000000000001" customHeight="1">
      <c r="A8" s="372"/>
      <c r="B8" s="62"/>
      <c r="C8" s="370"/>
      <c r="D8" s="226" t="s">
        <v>91</v>
      </c>
      <c r="E8" s="227"/>
      <c r="F8" s="376"/>
      <c r="G8" s="374"/>
      <c r="H8" s="374"/>
      <c r="I8" s="374"/>
      <c r="J8" s="375">
        <f t="shared" si="0"/>
        <v>0</v>
      </c>
    </row>
    <row r="9" spans="1:10" ht="20.100000000000001" customHeight="1">
      <c r="A9" s="372"/>
      <c r="B9" s="62"/>
      <c r="C9" s="370"/>
      <c r="D9" s="226" t="s">
        <v>92</v>
      </c>
      <c r="E9" s="227">
        <f>SUM(E10:E10)</f>
        <v>0</v>
      </c>
      <c r="F9" s="376"/>
      <c r="G9" s="374"/>
      <c r="H9" s="374"/>
      <c r="I9" s="374"/>
      <c r="J9" s="375">
        <f t="shared" si="0"/>
        <v>0</v>
      </c>
    </row>
    <row r="10" spans="1:10" ht="20.100000000000001" customHeight="1">
      <c r="A10" s="372"/>
      <c r="B10" s="60"/>
      <c r="C10" s="370"/>
      <c r="D10" s="376" t="s">
        <v>88</v>
      </c>
      <c r="E10" s="228"/>
      <c r="F10" s="376"/>
      <c r="G10" s="374"/>
      <c r="H10" s="374"/>
      <c r="I10" s="374"/>
      <c r="J10" s="375"/>
    </row>
    <row r="11" spans="1:10" ht="24.95" customHeight="1" thickBot="1">
      <c r="A11" s="459"/>
      <c r="B11" s="460"/>
      <c r="C11" s="377"/>
      <c r="D11" s="378" t="s">
        <v>90</v>
      </c>
      <c r="E11" s="379">
        <f t="shared" ref="E11:J11" si="1">SUM(E4,E7)</f>
        <v>4000</v>
      </c>
      <c r="F11" s="379">
        <f t="shared" si="1"/>
        <v>8815</v>
      </c>
      <c r="G11" s="379">
        <f t="shared" si="1"/>
        <v>0</v>
      </c>
      <c r="H11" s="379">
        <f t="shared" si="1"/>
        <v>0</v>
      </c>
      <c r="I11" s="379">
        <f t="shared" si="1"/>
        <v>-1766</v>
      </c>
      <c r="J11" s="380">
        <f t="shared" si="1"/>
        <v>7049</v>
      </c>
    </row>
    <row r="12" spans="1:10" ht="15" customHeight="1">
      <c r="A12" s="30"/>
      <c r="B12" s="30"/>
      <c r="C12" s="30"/>
      <c r="D12" s="30"/>
      <c r="E12" s="30"/>
      <c r="F12" s="32"/>
    </row>
    <row r="13" spans="1:10" ht="15" customHeight="1">
      <c r="A13" s="32"/>
      <c r="B13" s="32"/>
      <c r="C13" s="32"/>
      <c r="D13" s="33"/>
      <c r="E13" s="32"/>
      <c r="F13" s="32"/>
    </row>
    <row r="14" spans="1:10" ht="15" customHeight="1">
      <c r="A14" s="32"/>
      <c r="B14" s="32"/>
      <c r="C14" s="32"/>
      <c r="D14" s="30"/>
      <c r="E14" s="31"/>
      <c r="F14" s="32"/>
    </row>
    <row r="15" spans="1:10" ht="15" customHeight="1">
      <c r="A15" s="32"/>
      <c r="B15" s="32"/>
      <c r="C15" s="32"/>
      <c r="D15" s="30"/>
      <c r="E15" s="31"/>
      <c r="F15" s="32"/>
    </row>
    <row r="16" spans="1:10" ht="15" customHeight="1">
      <c r="A16" s="32"/>
      <c r="B16" s="32"/>
      <c r="C16" s="32"/>
      <c r="D16" s="32"/>
      <c r="E16" s="34"/>
      <c r="F16" s="32"/>
    </row>
  </sheetData>
  <mergeCells count="1">
    <mergeCell ref="A11:B11"/>
  </mergeCells>
  <phoneticPr fontId="17" type="noConversion"/>
  <printOptions horizontalCentered="1"/>
  <pageMargins left="0.31496062992125984" right="0.47244094488188981" top="1.1023622047244095" bottom="0.11811023622047245" header="0.27559055118110237" footer="7.874015748031496E-2"/>
  <pageSetup paperSize="9" scale="89" firstPageNumber="7" orientation="landscape" useFirstPageNumber="1" r:id="rId1"/>
  <headerFooter alignWithMargins="0">
    <oddHeader xml:space="preserve">&amp;C&amp;"Times New Roman CE,Félkövér"&amp;12RAPOSKA KÖZSÉG ÖNKORMÁNYZATA
2016. ÉVI TARTALÉKAI&amp;R4.melléklet a 14 /2016. (XI.29.)
önkormányzati rendelethez
&amp;"Times New Roman CE,Dőlt"Ezer forintban!&amp;"Times New Roman CE,Normál" 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17"/>
  <dimension ref="A1:O29"/>
  <sheetViews>
    <sheetView zoomScaleNormal="100" zoomScaleSheetLayoutView="100" workbookViewId="0">
      <selection activeCell="N21" sqref="N21"/>
    </sheetView>
  </sheetViews>
  <sheetFormatPr defaultRowHeight="15.75"/>
  <cols>
    <col min="1" max="1" width="5.5" style="7" customWidth="1"/>
    <col min="2" max="2" width="28.83203125" style="17" customWidth="1"/>
    <col min="3" max="4" width="9" style="17" customWidth="1"/>
    <col min="5" max="5" width="9.5" style="17" customWidth="1"/>
    <col min="6" max="6" width="8.83203125" style="17" customWidth="1"/>
    <col min="7" max="7" width="8.6640625" style="17" customWidth="1"/>
    <col min="8" max="8" width="8.83203125" style="17" customWidth="1"/>
    <col min="9" max="9" width="8.1640625" style="17" customWidth="1"/>
    <col min="10" max="14" width="9.5" style="17" customWidth="1"/>
    <col min="15" max="15" width="12.6640625" style="7" customWidth="1"/>
    <col min="16" max="16384" width="9.33203125" style="17"/>
  </cols>
  <sheetData>
    <row r="1" spans="1:15" s="7" customFormat="1" ht="35.1" customHeight="1" thickBot="1">
      <c r="A1" s="36" t="s">
        <v>1</v>
      </c>
      <c r="B1" s="37" t="s">
        <v>39</v>
      </c>
      <c r="C1" s="37" t="s">
        <v>42</v>
      </c>
      <c r="D1" s="37" t="s">
        <v>43</v>
      </c>
      <c r="E1" s="37" t="s">
        <v>44</v>
      </c>
      <c r="F1" s="37" t="s">
        <v>45</v>
      </c>
      <c r="G1" s="37" t="s">
        <v>46</v>
      </c>
      <c r="H1" s="37" t="s">
        <v>47</v>
      </c>
      <c r="I1" s="37" t="s">
        <v>48</v>
      </c>
      <c r="J1" s="37" t="s">
        <v>49</v>
      </c>
      <c r="K1" s="37" t="s">
        <v>50</v>
      </c>
      <c r="L1" s="37" t="s">
        <v>51</v>
      </c>
      <c r="M1" s="37" t="s">
        <v>52</v>
      </c>
      <c r="N1" s="37" t="s">
        <v>53</v>
      </c>
      <c r="O1" s="38" t="s">
        <v>33</v>
      </c>
    </row>
    <row r="2" spans="1:15" s="7" customFormat="1" ht="15" customHeight="1" thickBot="1">
      <c r="A2" s="36" t="s">
        <v>3</v>
      </c>
      <c r="B2" s="48" t="s">
        <v>4</v>
      </c>
      <c r="C2" s="49" t="s">
        <v>5</v>
      </c>
      <c r="D2" s="49" t="s">
        <v>6</v>
      </c>
      <c r="E2" s="49" t="s">
        <v>7</v>
      </c>
      <c r="F2" s="49" t="s">
        <v>8</v>
      </c>
      <c r="G2" s="49" t="s">
        <v>9</v>
      </c>
      <c r="H2" s="49" t="s">
        <v>10</v>
      </c>
      <c r="I2" s="49" t="s">
        <v>11</v>
      </c>
      <c r="J2" s="49" t="s">
        <v>12</v>
      </c>
      <c r="K2" s="49" t="s">
        <v>13</v>
      </c>
      <c r="L2" s="49" t="s">
        <v>14</v>
      </c>
      <c r="M2" s="49" t="s">
        <v>15</v>
      </c>
      <c r="N2" s="49" t="s">
        <v>16</v>
      </c>
      <c r="O2" s="50" t="s">
        <v>17</v>
      </c>
    </row>
    <row r="3" spans="1:15" s="7" customFormat="1" ht="15" customHeight="1" thickBot="1">
      <c r="A3" s="322"/>
      <c r="B3" s="325" t="s">
        <v>122</v>
      </c>
      <c r="C3" s="37"/>
      <c r="D3" s="326">
        <f>C27</f>
        <v>1745</v>
      </c>
      <c r="E3" s="326">
        <f t="shared" ref="E3:N3" si="0">D27</f>
        <v>2340</v>
      </c>
      <c r="F3" s="326">
        <f t="shared" si="0"/>
        <v>2897</v>
      </c>
      <c r="G3" s="326">
        <f t="shared" si="0"/>
        <v>3329</v>
      </c>
      <c r="H3" s="326">
        <f t="shared" si="0"/>
        <v>7796</v>
      </c>
      <c r="I3" s="326">
        <f t="shared" si="0"/>
        <v>8340</v>
      </c>
      <c r="J3" s="326">
        <f t="shared" si="0"/>
        <v>8772</v>
      </c>
      <c r="K3" s="326">
        <f t="shared" si="0"/>
        <v>9317</v>
      </c>
      <c r="L3" s="326">
        <f t="shared" si="0"/>
        <v>9779</v>
      </c>
      <c r="M3" s="326">
        <f t="shared" si="0"/>
        <v>9990</v>
      </c>
      <c r="N3" s="326">
        <f t="shared" si="0"/>
        <v>9892</v>
      </c>
      <c r="O3" s="51"/>
    </row>
    <row r="4" spans="1:15" s="8" customFormat="1" ht="15" customHeight="1" thickBot="1">
      <c r="A4" s="39" t="s">
        <v>3</v>
      </c>
      <c r="B4" s="461" t="s">
        <v>35</v>
      </c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2"/>
    </row>
    <row r="5" spans="1:15" s="8" customFormat="1" ht="15" customHeight="1">
      <c r="A5" s="9" t="s">
        <v>4</v>
      </c>
      <c r="B5" s="336" t="s">
        <v>254</v>
      </c>
      <c r="C5" s="10">
        <v>1545</v>
      </c>
      <c r="D5" s="10">
        <v>1545</v>
      </c>
      <c r="E5" s="10">
        <v>1545</v>
      </c>
      <c r="F5" s="10">
        <v>1545</v>
      </c>
      <c r="G5" s="10">
        <v>1545</v>
      </c>
      <c r="H5" s="10">
        <v>1545</v>
      </c>
      <c r="I5" s="10">
        <v>1546</v>
      </c>
      <c r="J5" s="10">
        <v>1546</v>
      </c>
      <c r="K5" s="10">
        <v>1546</v>
      </c>
      <c r="L5" s="10">
        <v>1546</v>
      </c>
      <c r="M5" s="10">
        <v>1400</v>
      </c>
      <c r="N5" s="10">
        <v>1399</v>
      </c>
      <c r="O5" s="15">
        <f>SUM(C5:N5)</f>
        <v>18253</v>
      </c>
    </row>
    <row r="6" spans="1:15" s="13" customFormat="1" ht="14.1" customHeight="1">
      <c r="A6" s="11" t="s">
        <v>5</v>
      </c>
      <c r="B6" s="27" t="s">
        <v>255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5">
        <f t="shared" ref="O6:O13" si="1">SUM(C6:N6)</f>
        <v>0</v>
      </c>
    </row>
    <row r="7" spans="1:15" s="13" customFormat="1">
      <c r="A7" s="11" t="s">
        <v>6</v>
      </c>
      <c r="B7" s="28" t="s">
        <v>60</v>
      </c>
      <c r="C7" s="14">
        <v>525</v>
      </c>
      <c r="D7" s="14">
        <v>525</v>
      </c>
      <c r="E7" s="14">
        <v>525</v>
      </c>
      <c r="F7" s="14">
        <v>525</v>
      </c>
      <c r="G7" s="14">
        <v>525</v>
      </c>
      <c r="H7" s="14">
        <v>525</v>
      </c>
      <c r="I7" s="14">
        <v>525</v>
      </c>
      <c r="J7" s="14">
        <v>525</v>
      </c>
      <c r="K7" s="14">
        <v>525</v>
      </c>
      <c r="L7" s="14">
        <v>525</v>
      </c>
      <c r="M7" s="14">
        <v>525</v>
      </c>
      <c r="N7" s="14">
        <v>525</v>
      </c>
      <c r="O7" s="15">
        <f t="shared" si="1"/>
        <v>6300</v>
      </c>
    </row>
    <row r="8" spans="1:15" s="13" customFormat="1" ht="14.1" customHeight="1">
      <c r="A8" s="11" t="s">
        <v>7</v>
      </c>
      <c r="B8" s="27" t="s">
        <v>154</v>
      </c>
      <c r="C8" s="12"/>
      <c r="D8" s="12">
        <v>50</v>
      </c>
      <c r="E8" s="12">
        <v>50</v>
      </c>
      <c r="F8" s="12"/>
      <c r="G8" s="12">
        <v>55</v>
      </c>
      <c r="H8" s="12">
        <v>50</v>
      </c>
      <c r="I8" s="12"/>
      <c r="J8" s="12">
        <v>50</v>
      </c>
      <c r="K8" s="12">
        <v>50</v>
      </c>
      <c r="L8" s="12"/>
      <c r="M8" s="12">
        <v>55</v>
      </c>
      <c r="N8" s="12">
        <v>55</v>
      </c>
      <c r="O8" s="15">
        <f t="shared" si="1"/>
        <v>415</v>
      </c>
    </row>
    <row r="9" spans="1:15" s="13" customFormat="1" ht="14.1" customHeight="1">
      <c r="A9" s="11" t="s">
        <v>8</v>
      </c>
      <c r="B9" s="27" t="s">
        <v>69</v>
      </c>
      <c r="C9" s="12">
        <v>1942</v>
      </c>
      <c r="D9" s="12"/>
      <c r="E9" s="12"/>
      <c r="F9" s="12"/>
      <c r="G9" s="12">
        <v>1814</v>
      </c>
      <c r="H9" s="12"/>
      <c r="I9" s="12"/>
      <c r="J9" s="12"/>
      <c r="K9" s="12"/>
      <c r="L9" s="12"/>
      <c r="M9" s="12"/>
      <c r="N9" s="12"/>
      <c r="O9" s="15">
        <f>SUM(C9:N9)</f>
        <v>3756</v>
      </c>
    </row>
    <row r="10" spans="1:15" s="13" customFormat="1" ht="14.1" customHeight="1">
      <c r="A10" s="11" t="s">
        <v>9</v>
      </c>
      <c r="B10" s="27" t="s">
        <v>256</v>
      </c>
      <c r="C10" s="12"/>
      <c r="D10" s="12"/>
      <c r="E10" s="12"/>
      <c r="F10" s="12"/>
      <c r="G10" s="12"/>
      <c r="H10" s="12"/>
      <c r="I10" s="12"/>
      <c r="J10" s="12"/>
      <c r="K10" s="12">
        <v>137</v>
      </c>
      <c r="L10" s="12"/>
      <c r="M10" s="12"/>
      <c r="N10" s="12"/>
      <c r="O10" s="15">
        <f t="shared" si="1"/>
        <v>137</v>
      </c>
    </row>
    <row r="11" spans="1:15" s="13" customFormat="1" ht="14.1" customHeight="1">
      <c r="A11" s="11" t="s">
        <v>10</v>
      </c>
      <c r="B11" s="27" t="s">
        <v>257</v>
      </c>
      <c r="C11" s="12">
        <v>10</v>
      </c>
      <c r="D11" s="12">
        <v>50</v>
      </c>
      <c r="E11" s="12">
        <v>12</v>
      </c>
      <c r="F11" s="12"/>
      <c r="G11" s="12">
        <v>20</v>
      </c>
      <c r="I11" s="12"/>
      <c r="J11" s="12"/>
      <c r="K11" s="12"/>
      <c r="L11" s="12"/>
      <c r="M11" s="12"/>
      <c r="N11" s="12"/>
      <c r="O11" s="15">
        <f t="shared" si="1"/>
        <v>92</v>
      </c>
    </row>
    <row r="12" spans="1:15" s="13" customFormat="1">
      <c r="A12" s="11" t="s">
        <v>11</v>
      </c>
      <c r="B12" s="28" t="s">
        <v>258</v>
      </c>
      <c r="C12" s="12"/>
      <c r="D12" s="12"/>
      <c r="E12" s="12"/>
      <c r="F12" s="12"/>
      <c r="G12" s="12">
        <v>5265</v>
      </c>
      <c r="H12" s="12">
        <v>3937</v>
      </c>
      <c r="I12" s="12"/>
      <c r="J12" s="12"/>
      <c r="K12" s="12">
        <v>2603</v>
      </c>
      <c r="L12" s="12"/>
      <c r="M12" s="12"/>
      <c r="N12" s="12">
        <v>4460</v>
      </c>
      <c r="O12" s="15">
        <f t="shared" si="1"/>
        <v>16265</v>
      </c>
    </row>
    <row r="13" spans="1:15" s="13" customFormat="1" ht="14.1" customHeight="1" thickBot="1">
      <c r="A13" s="11" t="s">
        <v>12</v>
      </c>
      <c r="B13" s="27" t="s">
        <v>70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>
        <v>336</v>
      </c>
      <c r="O13" s="15">
        <f t="shared" si="1"/>
        <v>336</v>
      </c>
    </row>
    <row r="14" spans="1:15" s="8" customFormat="1" ht="15.95" customHeight="1" thickBot="1">
      <c r="A14" s="39" t="s">
        <v>13</v>
      </c>
      <c r="B14" s="40" t="s">
        <v>54</v>
      </c>
      <c r="C14" s="41">
        <f>SUM(C5:C13)</f>
        <v>4022</v>
      </c>
      <c r="D14" s="41">
        <f t="shared" ref="D14:N14" si="2">SUM(D5:D13)</f>
        <v>2170</v>
      </c>
      <c r="E14" s="41">
        <f t="shared" si="2"/>
        <v>2132</v>
      </c>
      <c r="F14" s="41">
        <f t="shared" si="2"/>
        <v>2070</v>
      </c>
      <c r="G14" s="41">
        <f t="shared" si="2"/>
        <v>9224</v>
      </c>
      <c r="H14" s="41">
        <f t="shared" si="2"/>
        <v>6057</v>
      </c>
      <c r="I14" s="41">
        <f t="shared" si="2"/>
        <v>2071</v>
      </c>
      <c r="J14" s="41">
        <f t="shared" si="2"/>
        <v>2121</v>
      </c>
      <c r="K14" s="41">
        <f t="shared" si="2"/>
        <v>4861</v>
      </c>
      <c r="L14" s="41">
        <f t="shared" si="2"/>
        <v>2071</v>
      </c>
      <c r="M14" s="41">
        <f t="shared" si="2"/>
        <v>1980</v>
      </c>
      <c r="N14" s="41">
        <f t="shared" si="2"/>
        <v>6775</v>
      </c>
      <c r="O14" s="337">
        <f>SUM(O5:O13)</f>
        <v>45554</v>
      </c>
    </row>
    <row r="15" spans="1:15" s="8" customFormat="1" ht="15" customHeight="1" thickBot="1">
      <c r="A15" s="39" t="s">
        <v>14</v>
      </c>
      <c r="B15" s="463" t="s">
        <v>36</v>
      </c>
      <c r="C15" s="461"/>
      <c r="D15" s="461"/>
      <c r="E15" s="461"/>
      <c r="F15" s="461"/>
      <c r="G15" s="461"/>
      <c r="H15" s="461"/>
      <c r="I15" s="461"/>
      <c r="J15" s="461"/>
      <c r="K15" s="461"/>
      <c r="L15" s="461"/>
      <c r="M15" s="461"/>
      <c r="N15" s="461"/>
      <c r="O15" s="462"/>
    </row>
    <row r="16" spans="1:15" s="13" customFormat="1" ht="14.1" customHeight="1">
      <c r="A16" s="16" t="s">
        <v>15</v>
      </c>
      <c r="B16" s="29" t="s">
        <v>40</v>
      </c>
      <c r="C16" s="14">
        <v>553</v>
      </c>
      <c r="D16" s="14">
        <v>553</v>
      </c>
      <c r="E16" s="14">
        <v>552</v>
      </c>
      <c r="F16" s="14">
        <v>552</v>
      </c>
      <c r="G16" s="14">
        <v>552</v>
      </c>
      <c r="H16" s="14">
        <v>552</v>
      </c>
      <c r="I16" s="14">
        <v>552</v>
      </c>
      <c r="J16" s="14">
        <v>552</v>
      </c>
      <c r="K16" s="14">
        <v>552</v>
      </c>
      <c r="L16" s="14">
        <v>552</v>
      </c>
      <c r="M16" s="14">
        <v>552</v>
      </c>
      <c r="N16" s="14">
        <v>744</v>
      </c>
      <c r="O16" s="15">
        <f>SUM(C16:N16)</f>
        <v>6818</v>
      </c>
    </row>
    <row r="17" spans="1:15" s="13" customFormat="1" ht="27" customHeight="1">
      <c r="A17" s="11" t="s">
        <v>16</v>
      </c>
      <c r="B17" s="28" t="s">
        <v>61</v>
      </c>
      <c r="C17" s="12">
        <v>161</v>
      </c>
      <c r="D17" s="12">
        <v>162</v>
      </c>
      <c r="E17" s="12">
        <v>162</v>
      </c>
      <c r="F17" s="12">
        <v>162</v>
      </c>
      <c r="G17" s="12">
        <v>162</v>
      </c>
      <c r="H17" s="12">
        <v>162</v>
      </c>
      <c r="I17" s="12">
        <v>162</v>
      </c>
      <c r="J17" s="12">
        <v>162</v>
      </c>
      <c r="K17" s="12">
        <v>162</v>
      </c>
      <c r="L17" s="12">
        <v>162</v>
      </c>
      <c r="M17" s="12">
        <v>162</v>
      </c>
      <c r="N17" s="12">
        <v>186</v>
      </c>
      <c r="O17" s="15">
        <f t="shared" ref="O17:O25" si="3">SUM(C17:N17)</f>
        <v>1967</v>
      </c>
    </row>
    <row r="18" spans="1:15" s="13" customFormat="1" ht="14.1" customHeight="1">
      <c r="A18" s="11" t="s">
        <v>17</v>
      </c>
      <c r="B18" s="27" t="s">
        <v>41</v>
      </c>
      <c r="C18" s="12">
        <v>631</v>
      </c>
      <c r="D18" s="12">
        <v>631</v>
      </c>
      <c r="E18" s="12">
        <v>632</v>
      </c>
      <c r="F18" s="12">
        <v>632</v>
      </c>
      <c r="G18" s="12">
        <v>632</v>
      </c>
      <c r="H18" s="12">
        <v>632</v>
      </c>
      <c r="I18" s="12">
        <v>632</v>
      </c>
      <c r="J18" s="12">
        <v>632</v>
      </c>
      <c r="K18" s="12">
        <v>852</v>
      </c>
      <c r="L18" s="12">
        <v>853</v>
      </c>
      <c r="M18" s="12">
        <v>853</v>
      </c>
      <c r="N18" s="12">
        <v>853</v>
      </c>
      <c r="O18" s="15">
        <f t="shared" si="3"/>
        <v>8465</v>
      </c>
    </row>
    <row r="19" spans="1:15" s="13" customFormat="1" ht="14.1" customHeight="1">
      <c r="A19" s="11" t="s">
        <v>18</v>
      </c>
      <c r="B19" s="27" t="s">
        <v>31</v>
      </c>
      <c r="C19" s="12">
        <v>31</v>
      </c>
      <c r="D19" s="12">
        <v>31</v>
      </c>
      <c r="E19" s="12">
        <v>31</v>
      </c>
      <c r="F19" s="12">
        <v>31</v>
      </c>
      <c r="G19" s="12">
        <v>32</v>
      </c>
      <c r="H19" s="12">
        <v>32</v>
      </c>
      <c r="I19" s="12">
        <v>32</v>
      </c>
      <c r="J19" s="12">
        <v>32</v>
      </c>
      <c r="K19" s="12">
        <v>32</v>
      </c>
      <c r="L19" s="12">
        <v>32</v>
      </c>
      <c r="M19" s="12">
        <v>400</v>
      </c>
      <c r="N19" s="12">
        <v>676</v>
      </c>
      <c r="O19" s="15">
        <f t="shared" si="3"/>
        <v>1392</v>
      </c>
    </row>
    <row r="20" spans="1:15" s="13" customFormat="1" ht="14.1" customHeight="1">
      <c r="A20" s="11" t="s">
        <v>19</v>
      </c>
      <c r="B20" s="27" t="s">
        <v>63</v>
      </c>
      <c r="C20" s="12">
        <v>170</v>
      </c>
      <c r="D20" s="12">
        <v>170</v>
      </c>
      <c r="E20" s="12">
        <v>170</v>
      </c>
      <c r="F20" s="12">
        <v>170</v>
      </c>
      <c r="G20" s="12">
        <v>620</v>
      </c>
      <c r="H20" s="12">
        <v>170</v>
      </c>
      <c r="I20" s="12">
        <v>170</v>
      </c>
      <c r="J20" s="12">
        <v>170</v>
      </c>
      <c r="K20" s="12">
        <v>170</v>
      </c>
      <c r="L20" s="12">
        <v>171</v>
      </c>
      <c r="M20" s="12">
        <v>83</v>
      </c>
      <c r="N20" s="12">
        <v>84</v>
      </c>
      <c r="O20" s="15">
        <f t="shared" si="3"/>
        <v>2318</v>
      </c>
    </row>
    <row r="21" spans="1:15" s="13" customFormat="1" ht="14.1" customHeight="1">
      <c r="A21" s="11" t="s">
        <v>20</v>
      </c>
      <c r="B21" s="27" t="s">
        <v>86</v>
      </c>
      <c r="C21" s="12"/>
      <c r="D21" s="12"/>
      <c r="E21" s="12"/>
      <c r="F21" s="12"/>
      <c r="G21" s="12"/>
      <c r="H21" s="12">
        <v>3937</v>
      </c>
      <c r="I21" s="12"/>
      <c r="J21" s="12"/>
      <c r="K21" s="12">
        <v>2603</v>
      </c>
      <c r="L21" s="12"/>
      <c r="M21" s="12"/>
      <c r="N21" s="12">
        <v>3810</v>
      </c>
      <c r="O21" s="15">
        <f t="shared" si="3"/>
        <v>10350</v>
      </c>
    </row>
    <row r="22" spans="1:15" s="13" customFormat="1">
      <c r="A22" s="11" t="s">
        <v>21</v>
      </c>
      <c r="B22" s="28" t="s">
        <v>64</v>
      </c>
      <c r="C22" s="12"/>
      <c r="D22" s="12"/>
      <c r="E22" s="12"/>
      <c r="F22" s="12"/>
      <c r="G22" s="12">
        <v>2731</v>
      </c>
      <c r="H22" s="12"/>
      <c r="I22" s="12"/>
      <c r="J22" s="12"/>
      <c r="K22" s="12"/>
      <c r="L22" s="12"/>
      <c r="M22" s="12"/>
      <c r="N22" s="12">
        <v>3175</v>
      </c>
      <c r="O22" s="15">
        <f t="shared" si="3"/>
        <v>5906</v>
      </c>
    </row>
    <row r="23" spans="1:15" s="13" customFormat="1" ht="14.1" customHeight="1">
      <c r="A23" s="11" t="s">
        <v>22</v>
      </c>
      <c r="B23" s="27" t="s">
        <v>32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>
        <v>7049</v>
      </c>
      <c r="O23" s="15">
        <f t="shared" si="3"/>
        <v>7049</v>
      </c>
    </row>
    <row r="24" spans="1:15" s="13" customFormat="1" ht="14.1" customHeight="1">
      <c r="A24" s="11" t="s">
        <v>23</v>
      </c>
      <c r="B24" s="27" t="s">
        <v>275</v>
      </c>
      <c r="C24" s="12"/>
      <c r="D24" s="12"/>
      <c r="E24" s="12"/>
      <c r="F24" s="12">
        <v>63</v>
      </c>
      <c r="G24" s="12"/>
      <c r="H24" s="12"/>
      <c r="I24" s="12">
        <v>63</v>
      </c>
      <c r="J24" s="12"/>
      <c r="K24" s="12"/>
      <c r="L24" s="12">
        <v>62</v>
      </c>
      <c r="M24" s="12"/>
      <c r="N24" s="12">
        <v>62</v>
      </c>
      <c r="O24" s="15">
        <f t="shared" si="3"/>
        <v>250</v>
      </c>
    </row>
    <row r="25" spans="1:15" s="13" customFormat="1" ht="14.1" customHeight="1" thickBot="1">
      <c r="A25" s="11" t="s">
        <v>24</v>
      </c>
      <c r="B25" s="27" t="s">
        <v>71</v>
      </c>
      <c r="C25" s="12">
        <v>731</v>
      </c>
      <c r="D25" s="12">
        <v>28</v>
      </c>
      <c r="E25" s="12">
        <v>28</v>
      </c>
      <c r="F25" s="12">
        <v>28</v>
      </c>
      <c r="G25" s="12">
        <v>28</v>
      </c>
      <c r="H25" s="12">
        <v>28</v>
      </c>
      <c r="I25" s="12">
        <v>28</v>
      </c>
      <c r="J25" s="12">
        <v>28</v>
      </c>
      <c r="K25" s="12">
        <v>28</v>
      </c>
      <c r="L25" s="12">
        <v>28</v>
      </c>
      <c r="M25" s="12">
        <v>28</v>
      </c>
      <c r="N25" s="12">
        <v>28</v>
      </c>
      <c r="O25" s="15">
        <f t="shared" si="3"/>
        <v>1039</v>
      </c>
    </row>
    <row r="26" spans="1:15" s="8" customFormat="1" ht="15.95" customHeight="1" thickBot="1">
      <c r="A26" s="39" t="s">
        <v>25</v>
      </c>
      <c r="B26" s="323" t="s">
        <v>55</v>
      </c>
      <c r="C26" s="324">
        <f>SUM(C16:C25)</f>
        <v>2277</v>
      </c>
      <c r="D26" s="324">
        <f t="shared" ref="D26:O26" si="4">SUM(D16:D25)</f>
        <v>1575</v>
      </c>
      <c r="E26" s="324">
        <f t="shared" si="4"/>
        <v>1575</v>
      </c>
      <c r="F26" s="324">
        <f t="shared" si="4"/>
        <v>1638</v>
      </c>
      <c r="G26" s="324">
        <f t="shared" si="4"/>
        <v>4757</v>
      </c>
      <c r="H26" s="324">
        <f t="shared" si="4"/>
        <v>5513</v>
      </c>
      <c r="I26" s="324">
        <f t="shared" si="4"/>
        <v>1639</v>
      </c>
      <c r="J26" s="324">
        <f t="shared" si="4"/>
        <v>1576</v>
      </c>
      <c r="K26" s="324">
        <f t="shared" si="4"/>
        <v>4399</v>
      </c>
      <c r="L26" s="324">
        <f t="shared" si="4"/>
        <v>1860</v>
      </c>
      <c r="M26" s="324">
        <f t="shared" si="4"/>
        <v>2078</v>
      </c>
      <c r="N26" s="324">
        <f t="shared" si="4"/>
        <v>16667</v>
      </c>
      <c r="O26" s="337">
        <f t="shared" si="4"/>
        <v>45554</v>
      </c>
    </row>
    <row r="27" spans="1:15" ht="16.5" thickBot="1">
      <c r="A27" s="39" t="s">
        <v>26</v>
      </c>
      <c r="B27" s="42" t="s">
        <v>123</v>
      </c>
      <c r="C27" s="43">
        <f>SUM(C3+C14-C26)</f>
        <v>1745</v>
      </c>
      <c r="D27" s="43">
        <f t="shared" ref="D27:O27" si="5">SUM(D3+D14-D26)</f>
        <v>2340</v>
      </c>
      <c r="E27" s="43">
        <f t="shared" si="5"/>
        <v>2897</v>
      </c>
      <c r="F27" s="43">
        <f t="shared" si="5"/>
        <v>3329</v>
      </c>
      <c r="G27" s="43">
        <f t="shared" si="5"/>
        <v>7796</v>
      </c>
      <c r="H27" s="43">
        <f t="shared" si="5"/>
        <v>8340</v>
      </c>
      <c r="I27" s="43">
        <f t="shared" si="5"/>
        <v>8772</v>
      </c>
      <c r="J27" s="43">
        <f t="shared" si="5"/>
        <v>9317</v>
      </c>
      <c r="K27" s="43">
        <f t="shared" si="5"/>
        <v>9779</v>
      </c>
      <c r="L27" s="43">
        <f t="shared" si="5"/>
        <v>9990</v>
      </c>
      <c r="M27" s="43">
        <f t="shared" si="5"/>
        <v>9892</v>
      </c>
      <c r="N27" s="43">
        <f>SUM(N3+N14-N26)</f>
        <v>0</v>
      </c>
      <c r="O27" s="327">
        <f t="shared" si="5"/>
        <v>0</v>
      </c>
    </row>
    <row r="28" spans="1:15">
      <c r="A28" s="18"/>
    </row>
    <row r="29" spans="1:15">
      <c r="B29" s="19"/>
      <c r="C29" s="20"/>
      <c r="D29" s="20"/>
    </row>
  </sheetData>
  <mergeCells count="2">
    <mergeCell ref="B4:O4"/>
    <mergeCell ref="B15:O15"/>
  </mergeCells>
  <phoneticPr fontId="0" type="noConversion"/>
  <printOptions horizontalCentered="1"/>
  <pageMargins left="0.31496062992125984" right="0.47244094488188981" top="1.1023622047244095" bottom="0.11811023622047245" header="0.27559055118110237" footer="7.874015748031496E-2"/>
  <pageSetup paperSize="9" scale="98" firstPageNumber="8" orientation="landscape" useFirstPageNumber="1" r:id="rId1"/>
  <headerFooter alignWithMargins="0">
    <oddHeader xml:space="preserve">&amp;C&amp;"Times New Roman CE,Félkövér"&amp;12RAPOSKA KÖZSÉG ÖNKORMÁNYZATA 
ELŐIRÁNYZAT-FELHASZNÁLÁSI TERV
2016. ÉVRE&amp;R5.melléklet a 14/2016. (XI.29.)
önkormányzati rendelethez
&amp;"Times New Roman CE,Dőlt"Ezer forintban!&amp;"Times New Roman CE,Normál" 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19">
    <pageSetUpPr fitToPage="1"/>
  </sheetPr>
  <dimension ref="A1:M94"/>
  <sheetViews>
    <sheetView topLeftCell="A71" zoomScale="90" zoomScaleNormal="90" zoomScaleSheetLayoutView="80" workbookViewId="0">
      <selection activeCell="J99" sqref="I95:J99"/>
    </sheetView>
  </sheetViews>
  <sheetFormatPr defaultRowHeight="12.75"/>
  <cols>
    <col min="1" max="2" width="7.83203125" style="1" customWidth="1"/>
    <col min="3" max="3" width="9.6640625" style="55" customWidth="1"/>
    <col min="4" max="4" width="70.83203125" style="2" customWidth="1"/>
    <col min="5" max="11" width="15" style="55" customWidth="1"/>
    <col min="12" max="12" width="16" style="2" customWidth="1"/>
    <col min="13" max="13" width="17" style="2" customWidth="1"/>
    <col min="14" max="16384" width="9.33203125" style="2"/>
  </cols>
  <sheetData>
    <row r="1" spans="1:13" s="4" customFormat="1" ht="25.5" customHeight="1">
      <c r="A1" s="476" t="s">
        <v>72</v>
      </c>
      <c r="B1" s="478" t="s">
        <v>73</v>
      </c>
      <c r="C1" s="480" t="s">
        <v>147</v>
      </c>
      <c r="D1" s="64" t="s">
        <v>105</v>
      </c>
      <c r="E1" s="482" t="s">
        <v>286</v>
      </c>
      <c r="F1" s="482" t="s">
        <v>287</v>
      </c>
      <c r="G1" s="464" t="s">
        <v>282</v>
      </c>
      <c r="H1" s="464" t="s">
        <v>283</v>
      </c>
      <c r="I1" s="464" t="s">
        <v>284</v>
      </c>
      <c r="J1" s="467" t="s">
        <v>285</v>
      </c>
      <c r="K1" s="473" t="s">
        <v>142</v>
      </c>
      <c r="L1" s="482" t="s">
        <v>143</v>
      </c>
      <c r="M1" s="470" t="s">
        <v>144</v>
      </c>
    </row>
    <row r="2" spans="1:13" s="4" customFormat="1" ht="16.5" thickBot="1">
      <c r="A2" s="477"/>
      <c r="B2" s="479"/>
      <c r="C2" s="481"/>
      <c r="D2" s="65" t="s">
        <v>34</v>
      </c>
      <c r="E2" s="483"/>
      <c r="F2" s="483"/>
      <c r="G2" s="465"/>
      <c r="H2" s="465"/>
      <c r="I2" s="465"/>
      <c r="J2" s="468"/>
      <c r="K2" s="474"/>
      <c r="L2" s="483"/>
      <c r="M2" s="471"/>
    </row>
    <row r="3" spans="1:13" s="5" customFormat="1" ht="15.95" customHeight="1" thickBot="1">
      <c r="A3" s="73"/>
      <c r="B3" s="69"/>
      <c r="C3" s="52"/>
      <c r="D3" s="66" t="s">
        <v>120</v>
      </c>
      <c r="E3" s="484"/>
      <c r="F3" s="484"/>
      <c r="G3" s="466"/>
      <c r="H3" s="466"/>
      <c r="I3" s="466"/>
      <c r="J3" s="469"/>
      <c r="K3" s="475"/>
      <c r="L3" s="484"/>
      <c r="M3" s="472"/>
    </row>
    <row r="4" spans="1:13" ht="13.5" thickBot="1">
      <c r="A4" s="21">
        <v>1</v>
      </c>
      <c r="B4" s="47">
        <v>2</v>
      </c>
      <c r="C4" s="53">
        <v>3</v>
      </c>
      <c r="D4" s="22">
        <v>4</v>
      </c>
      <c r="E4" s="53">
        <v>5</v>
      </c>
      <c r="F4" s="53">
        <v>6</v>
      </c>
      <c r="G4" s="53">
        <v>7</v>
      </c>
      <c r="H4" s="53">
        <v>8</v>
      </c>
      <c r="I4" s="53">
        <v>9</v>
      </c>
      <c r="J4" s="53">
        <v>10</v>
      </c>
      <c r="K4" s="53">
        <v>11</v>
      </c>
      <c r="L4" s="382">
        <v>12</v>
      </c>
      <c r="M4" s="383">
        <v>13</v>
      </c>
    </row>
    <row r="5" spans="1:13" ht="3.75" customHeight="1" thickBot="1">
      <c r="A5" s="23"/>
      <c r="B5" s="23"/>
      <c r="C5" s="54"/>
      <c r="D5" s="24"/>
      <c r="E5" s="54"/>
      <c r="F5" s="54"/>
      <c r="G5" s="54"/>
      <c r="H5" s="54"/>
      <c r="I5" s="54"/>
      <c r="J5" s="54"/>
      <c r="K5" s="54"/>
      <c r="M5" s="70"/>
    </row>
    <row r="6" spans="1:13" s="233" customFormat="1" ht="15" customHeight="1" thickBot="1">
      <c r="A6" s="229"/>
      <c r="B6" s="44"/>
      <c r="C6" s="230"/>
      <c r="D6" s="44" t="s">
        <v>36</v>
      </c>
      <c r="E6" s="230"/>
      <c r="F6" s="230"/>
      <c r="G6" s="230"/>
      <c r="H6" s="230"/>
      <c r="I6" s="230"/>
      <c r="J6" s="230"/>
      <c r="K6" s="230"/>
      <c r="L6" s="231"/>
      <c r="M6" s="232"/>
    </row>
    <row r="7" spans="1:13" s="233" customFormat="1" ht="15" customHeight="1" thickBot="1">
      <c r="A7" s="234" t="s">
        <v>114</v>
      </c>
      <c r="B7" s="235" t="s">
        <v>114</v>
      </c>
      <c r="C7" s="230"/>
      <c r="D7" s="44" t="s">
        <v>76</v>
      </c>
      <c r="E7" s="236"/>
      <c r="F7" s="236"/>
      <c r="G7" s="236"/>
      <c r="H7" s="236"/>
      <c r="I7" s="236"/>
      <c r="J7" s="236"/>
      <c r="K7" s="236"/>
      <c r="L7" s="237"/>
      <c r="M7" s="232"/>
    </row>
    <row r="8" spans="1:13" s="6" customFormat="1" ht="15" customHeight="1" thickBot="1">
      <c r="A8" s="238"/>
      <c r="B8" s="239"/>
      <c r="C8" s="240"/>
      <c r="D8" s="241" t="s">
        <v>110</v>
      </c>
      <c r="E8" s="242">
        <f>SUM(E9:E13)</f>
        <v>8936</v>
      </c>
      <c r="F8" s="242">
        <f>SUM(F9:F13)</f>
        <v>9386</v>
      </c>
      <c r="G8" s="242">
        <f>SUM(G9:G13)</f>
        <v>0</v>
      </c>
      <c r="H8" s="242">
        <f>SUM(H9:H13)</f>
        <v>0</v>
      </c>
      <c r="I8" s="242">
        <f>SUM(I9:I13)</f>
        <v>-1691</v>
      </c>
      <c r="J8" s="242">
        <f>SUM(F8:I8)</f>
        <v>7695</v>
      </c>
      <c r="K8" s="242">
        <f>SUM(K9:K13)</f>
        <v>7192</v>
      </c>
      <c r="L8" s="242"/>
      <c r="M8" s="243">
        <f>SUM(M9:M13)</f>
        <v>503</v>
      </c>
    </row>
    <row r="9" spans="1:13" s="249" customFormat="1" ht="15" customHeight="1">
      <c r="A9" s="244"/>
      <c r="B9" s="245"/>
      <c r="C9" s="246">
        <v>1</v>
      </c>
      <c r="D9" s="247" t="s">
        <v>30</v>
      </c>
      <c r="E9" s="248">
        <v>2018</v>
      </c>
      <c r="F9" s="248">
        <v>2018</v>
      </c>
      <c r="G9" s="248"/>
      <c r="H9" s="248"/>
      <c r="I9" s="248"/>
      <c r="J9" s="248">
        <f t="shared" ref="J9:J14" si="0">SUM(F9:I9)</f>
        <v>2018</v>
      </c>
      <c r="K9" s="248">
        <f t="shared" ref="K9:K14" si="1">J9-L9-M9</f>
        <v>2018</v>
      </c>
      <c r="L9" s="248"/>
      <c r="M9" s="250"/>
    </row>
    <row r="10" spans="1:13" s="249" customFormat="1" ht="15" customHeight="1">
      <c r="A10" s="251"/>
      <c r="B10" s="252"/>
      <c r="C10" s="253">
        <v>2</v>
      </c>
      <c r="D10" s="254" t="s">
        <v>61</v>
      </c>
      <c r="E10" s="255">
        <v>689</v>
      </c>
      <c r="F10" s="255">
        <v>689</v>
      </c>
      <c r="G10" s="255"/>
      <c r="H10" s="255"/>
      <c r="I10" s="255"/>
      <c r="J10" s="248">
        <f t="shared" si="0"/>
        <v>689</v>
      </c>
      <c r="K10" s="248">
        <f t="shared" si="1"/>
        <v>689</v>
      </c>
      <c r="L10" s="255"/>
      <c r="M10" s="257"/>
    </row>
    <row r="11" spans="1:13" s="249" customFormat="1" ht="15" customHeight="1">
      <c r="A11" s="251"/>
      <c r="B11" s="252"/>
      <c r="C11" s="253">
        <v>3</v>
      </c>
      <c r="D11" s="254" t="s">
        <v>265</v>
      </c>
      <c r="E11" s="255">
        <v>2186</v>
      </c>
      <c r="F11" s="255">
        <v>2186</v>
      </c>
      <c r="G11" s="255"/>
      <c r="H11" s="255"/>
      <c r="I11" s="255">
        <v>250</v>
      </c>
      <c r="J11" s="248">
        <f t="shared" si="0"/>
        <v>2436</v>
      </c>
      <c r="K11" s="248">
        <f t="shared" si="1"/>
        <v>2436</v>
      </c>
      <c r="L11" s="255"/>
      <c r="M11" s="257"/>
    </row>
    <row r="12" spans="1:13" s="249" customFormat="1" ht="15" customHeight="1">
      <c r="A12" s="251"/>
      <c r="B12" s="252"/>
      <c r="C12" s="253">
        <v>4</v>
      </c>
      <c r="D12" s="254" t="s">
        <v>62</v>
      </c>
      <c r="E12" s="255"/>
      <c r="F12" s="255">
        <v>0</v>
      </c>
      <c r="G12" s="255"/>
      <c r="H12" s="255"/>
      <c r="I12" s="255"/>
      <c r="J12" s="248">
        <f t="shared" si="0"/>
        <v>0</v>
      </c>
      <c r="K12" s="248">
        <f t="shared" si="1"/>
        <v>0</v>
      </c>
      <c r="L12" s="255"/>
      <c r="M12" s="257"/>
    </row>
    <row r="13" spans="1:13" s="249" customFormat="1" ht="15" customHeight="1">
      <c r="A13" s="251"/>
      <c r="B13" s="252"/>
      <c r="C13" s="253">
        <v>5</v>
      </c>
      <c r="D13" s="254" t="s">
        <v>63</v>
      </c>
      <c r="E13" s="255">
        <v>4043</v>
      </c>
      <c r="F13" s="255">
        <v>4493</v>
      </c>
      <c r="G13" s="255"/>
      <c r="H13" s="255"/>
      <c r="I13" s="255">
        <v>-1941</v>
      </c>
      <c r="J13" s="248">
        <f t="shared" si="0"/>
        <v>2552</v>
      </c>
      <c r="K13" s="248">
        <f t="shared" si="1"/>
        <v>2049</v>
      </c>
      <c r="L13" s="256"/>
      <c r="M13" s="258">
        <v>503</v>
      </c>
    </row>
    <row r="14" spans="1:13" s="249" customFormat="1" ht="15" customHeight="1" thickBot="1">
      <c r="A14" s="251"/>
      <c r="B14" s="252"/>
      <c r="C14" s="253"/>
      <c r="D14" s="254" t="s">
        <v>297</v>
      </c>
      <c r="E14" s="259">
        <v>2000</v>
      </c>
      <c r="F14" s="259">
        <v>2000</v>
      </c>
      <c r="G14" s="259"/>
      <c r="H14" s="259"/>
      <c r="I14" s="259">
        <v>-1766</v>
      </c>
      <c r="J14" s="248">
        <f t="shared" si="0"/>
        <v>234</v>
      </c>
      <c r="K14" s="248">
        <f t="shared" si="1"/>
        <v>234</v>
      </c>
      <c r="L14" s="260"/>
      <c r="M14" s="261"/>
    </row>
    <row r="15" spans="1:13" s="249" customFormat="1" ht="15" customHeight="1" thickBot="1">
      <c r="A15" s="238"/>
      <c r="B15" s="239"/>
      <c r="C15" s="262"/>
      <c r="D15" s="263" t="s">
        <v>93</v>
      </c>
      <c r="E15" s="242">
        <f>SUM(E8)</f>
        <v>8936</v>
      </c>
      <c r="F15" s="242">
        <f>SUM(F8)</f>
        <v>9386</v>
      </c>
      <c r="G15" s="242">
        <f>SUM(G8)</f>
        <v>0</v>
      </c>
      <c r="H15" s="242">
        <f>SUM(H8)</f>
        <v>0</v>
      </c>
      <c r="I15" s="242">
        <f>SUM(I8)</f>
        <v>-1691</v>
      </c>
      <c r="J15" s="242">
        <f>SUM(F15:I15)</f>
        <v>7695</v>
      </c>
      <c r="K15" s="242">
        <f>SUM(K8)</f>
        <v>7192</v>
      </c>
      <c r="L15" s="242"/>
      <c r="M15" s="243">
        <f>SUM(M8)</f>
        <v>503</v>
      </c>
    </row>
    <row r="16" spans="1:13" s="249" customFormat="1" ht="15" customHeight="1" thickBot="1">
      <c r="A16" s="25" t="s">
        <v>145</v>
      </c>
      <c r="B16" s="45"/>
      <c r="C16" s="56"/>
      <c r="D16" s="26"/>
      <c r="E16" s="265">
        <v>1</v>
      </c>
      <c r="F16" s="265">
        <v>1</v>
      </c>
      <c r="G16" s="265"/>
      <c r="H16" s="265"/>
      <c r="I16" s="265"/>
      <c r="J16" s="265">
        <v>1</v>
      </c>
      <c r="K16" s="265"/>
      <c r="L16" s="35"/>
      <c r="M16" s="267"/>
    </row>
    <row r="17" spans="1:13" s="249" customFormat="1" ht="14.25" customHeight="1" thickBot="1">
      <c r="A17" s="268"/>
      <c r="B17" s="268"/>
      <c r="C17" s="269"/>
      <c r="E17" s="269"/>
      <c r="F17" s="269"/>
      <c r="G17" s="269"/>
      <c r="H17" s="269"/>
      <c r="I17" s="269"/>
      <c r="J17" s="269"/>
      <c r="K17" s="269"/>
    </row>
    <row r="18" spans="1:13" s="249" customFormat="1" ht="15" customHeight="1" thickBot="1">
      <c r="A18" s="234" t="s">
        <v>114</v>
      </c>
      <c r="B18" s="235" t="s">
        <v>115</v>
      </c>
      <c r="C18" s="230"/>
      <c r="D18" s="44" t="s">
        <v>264</v>
      </c>
      <c r="E18" s="236"/>
      <c r="F18" s="236"/>
      <c r="G18" s="236"/>
      <c r="H18" s="236"/>
      <c r="I18" s="236"/>
      <c r="J18" s="236"/>
      <c r="K18" s="236"/>
      <c r="L18" s="270"/>
      <c r="M18" s="271"/>
    </row>
    <row r="19" spans="1:13" s="249" customFormat="1" ht="15" customHeight="1" thickBot="1">
      <c r="A19" s="238"/>
      <c r="B19" s="239"/>
      <c r="C19" s="240"/>
      <c r="D19" s="241" t="s">
        <v>110</v>
      </c>
      <c r="E19" s="242">
        <f>SUM(E20:E22,E31:E32)</f>
        <v>1897</v>
      </c>
      <c r="F19" s="242">
        <f>SUM(F20:F22,F31:F32)</f>
        <v>1897</v>
      </c>
      <c r="G19" s="242">
        <f>SUM(G20:G22,G31:G32)</f>
        <v>0</v>
      </c>
      <c r="H19" s="242">
        <f>SUM(H20:H22,H31:H32)</f>
        <v>0</v>
      </c>
      <c r="I19" s="242">
        <f>SUM(I20:I22,I31:I32)</f>
        <v>599</v>
      </c>
      <c r="J19" s="242">
        <f>SUM(F19:I19)</f>
        <v>2496</v>
      </c>
      <c r="K19" s="242">
        <f>SUM(K20:K22,K31:K32)</f>
        <v>2496</v>
      </c>
      <c r="L19" s="242"/>
      <c r="M19" s="272"/>
    </row>
    <row r="20" spans="1:13" s="249" customFormat="1" ht="15" customHeight="1">
      <c r="A20" s="244"/>
      <c r="B20" s="245"/>
      <c r="C20" s="246">
        <v>1</v>
      </c>
      <c r="D20" s="247" t="s">
        <v>30</v>
      </c>
      <c r="E20" s="248"/>
      <c r="F20" s="248"/>
      <c r="G20" s="248"/>
      <c r="H20" s="248"/>
      <c r="I20" s="248">
        <v>164</v>
      </c>
      <c r="J20" s="248">
        <f>SUM(F20:I20)</f>
        <v>164</v>
      </c>
      <c r="K20" s="248">
        <f>J20-L20-M20</f>
        <v>164</v>
      </c>
      <c r="L20" s="273"/>
      <c r="M20" s="274"/>
    </row>
    <row r="21" spans="1:13" s="249" customFormat="1" ht="15" customHeight="1">
      <c r="A21" s="251"/>
      <c r="B21" s="252"/>
      <c r="C21" s="253">
        <v>2</v>
      </c>
      <c r="D21" s="254" t="s">
        <v>61</v>
      </c>
      <c r="E21" s="255"/>
      <c r="F21" s="255"/>
      <c r="G21" s="255"/>
      <c r="H21" s="255"/>
      <c r="I21" s="255">
        <v>35</v>
      </c>
      <c r="J21" s="248">
        <f>SUM(F21:I21)</f>
        <v>35</v>
      </c>
      <c r="K21" s="248">
        <f>J21-L21-M21</f>
        <v>35</v>
      </c>
      <c r="L21" s="275"/>
      <c r="M21" s="276"/>
    </row>
    <row r="22" spans="1:13" s="249" customFormat="1" ht="15" customHeight="1">
      <c r="A22" s="251"/>
      <c r="B22" s="252"/>
      <c r="C22" s="246">
        <v>3</v>
      </c>
      <c r="D22" s="277" t="s">
        <v>56</v>
      </c>
      <c r="E22" s="278">
        <f>SUM(E23:E30)</f>
        <v>1897</v>
      </c>
      <c r="F22" s="278">
        <f>SUM(F23:F30)</f>
        <v>1897</v>
      </c>
      <c r="G22" s="278">
        <f>SUM(G23:G30)</f>
        <v>0</v>
      </c>
      <c r="H22" s="278">
        <f>SUM(H23:H30)</f>
        <v>0</v>
      </c>
      <c r="I22" s="278">
        <f>SUM(I23:I30)</f>
        <v>400</v>
      </c>
      <c r="J22" s="278">
        <f>SUM(F22:I22)</f>
        <v>2297</v>
      </c>
      <c r="K22" s="278">
        <f>SUM(K23:K30)</f>
        <v>2297</v>
      </c>
      <c r="L22" s="278"/>
      <c r="M22" s="258"/>
    </row>
    <row r="23" spans="1:13" s="249" customFormat="1" ht="15" customHeight="1">
      <c r="A23" s="251"/>
      <c r="B23" s="252"/>
      <c r="C23" s="279"/>
      <c r="D23" s="280" t="s">
        <v>127</v>
      </c>
      <c r="E23" s="255"/>
      <c r="F23" s="255"/>
      <c r="G23" s="255"/>
      <c r="H23" s="255"/>
      <c r="I23" s="255"/>
      <c r="J23" s="255"/>
      <c r="K23" s="255"/>
      <c r="L23" s="255"/>
      <c r="M23" s="258"/>
    </row>
    <row r="24" spans="1:13" s="249" customFormat="1" ht="15" customHeight="1">
      <c r="A24" s="251"/>
      <c r="B24" s="252"/>
      <c r="C24" s="279"/>
      <c r="D24" s="280" t="s">
        <v>77</v>
      </c>
      <c r="E24" s="255">
        <v>560</v>
      </c>
      <c r="F24" s="255">
        <v>560</v>
      </c>
      <c r="G24" s="255"/>
      <c r="H24" s="255"/>
      <c r="I24" s="255"/>
      <c r="J24" s="248">
        <f t="shared" ref="J24:J30" si="2">SUM(F24:I24)</f>
        <v>560</v>
      </c>
      <c r="K24" s="248">
        <f t="shared" ref="K24:K30" si="3">J24-L24-M24</f>
        <v>560</v>
      </c>
      <c r="L24" s="255"/>
      <c r="M24" s="258"/>
    </row>
    <row r="25" spans="1:13" s="249" customFormat="1" ht="15" customHeight="1">
      <c r="A25" s="251"/>
      <c r="B25" s="252"/>
      <c r="C25" s="279"/>
      <c r="D25" s="280" t="s">
        <v>78</v>
      </c>
      <c r="E25" s="255"/>
      <c r="F25" s="255"/>
      <c r="G25" s="255"/>
      <c r="H25" s="255"/>
      <c r="I25" s="255"/>
      <c r="J25" s="88">
        <f t="shared" si="2"/>
        <v>0</v>
      </c>
      <c r="K25" s="248"/>
      <c r="L25" s="255"/>
      <c r="M25" s="258"/>
    </row>
    <row r="26" spans="1:13" s="249" customFormat="1" ht="15" customHeight="1">
      <c r="A26" s="251"/>
      <c r="B26" s="252"/>
      <c r="C26" s="279"/>
      <c r="D26" s="280" t="s">
        <v>79</v>
      </c>
      <c r="E26" s="255">
        <v>297</v>
      </c>
      <c r="F26" s="255">
        <v>297</v>
      </c>
      <c r="G26" s="255"/>
      <c r="H26" s="255"/>
      <c r="I26" s="255"/>
      <c r="J26" s="248">
        <f t="shared" si="2"/>
        <v>297</v>
      </c>
      <c r="K26" s="248">
        <f t="shared" si="3"/>
        <v>297</v>
      </c>
      <c r="L26" s="255"/>
      <c r="M26" s="258"/>
    </row>
    <row r="27" spans="1:13" s="249" customFormat="1" ht="15" customHeight="1">
      <c r="A27" s="251"/>
      <c r="B27" s="252"/>
      <c r="C27" s="279"/>
      <c r="D27" s="280" t="s">
        <v>128</v>
      </c>
      <c r="E27" s="255"/>
      <c r="F27" s="255"/>
      <c r="G27" s="255"/>
      <c r="H27" s="255"/>
      <c r="I27" s="255"/>
      <c r="J27" s="88">
        <f t="shared" si="2"/>
        <v>0</v>
      </c>
      <c r="K27" s="248"/>
      <c r="L27" s="255"/>
      <c r="M27" s="258"/>
    </row>
    <row r="28" spans="1:13" s="249" customFormat="1" ht="15" customHeight="1">
      <c r="A28" s="251"/>
      <c r="B28" s="252"/>
      <c r="C28" s="279"/>
      <c r="D28" s="280" t="s">
        <v>80</v>
      </c>
      <c r="E28" s="255">
        <v>900</v>
      </c>
      <c r="F28" s="255">
        <v>900</v>
      </c>
      <c r="G28" s="255"/>
      <c r="H28" s="255"/>
      <c r="I28" s="255">
        <v>400</v>
      </c>
      <c r="J28" s="248">
        <f t="shared" si="2"/>
        <v>1300</v>
      </c>
      <c r="K28" s="248">
        <f t="shared" si="3"/>
        <v>1300</v>
      </c>
      <c r="L28" s="255"/>
      <c r="M28" s="258"/>
    </row>
    <row r="29" spans="1:13" s="249" customFormat="1" ht="15" customHeight="1">
      <c r="A29" s="251"/>
      <c r="B29" s="252"/>
      <c r="C29" s="279"/>
      <c r="D29" s="280" t="s">
        <v>81</v>
      </c>
      <c r="E29" s="255"/>
      <c r="F29" s="255"/>
      <c r="G29" s="255"/>
      <c r="H29" s="255"/>
      <c r="I29" s="255"/>
      <c r="J29" s="88">
        <f t="shared" si="2"/>
        <v>0</v>
      </c>
      <c r="K29" s="248"/>
      <c r="L29" s="255"/>
      <c r="M29" s="258"/>
    </row>
    <row r="30" spans="1:13" s="249" customFormat="1" ht="15" customHeight="1">
      <c r="A30" s="251"/>
      <c r="B30" s="252"/>
      <c r="C30" s="279"/>
      <c r="D30" s="280" t="s">
        <v>129</v>
      </c>
      <c r="E30" s="255">
        <v>140</v>
      </c>
      <c r="F30" s="255">
        <v>140</v>
      </c>
      <c r="G30" s="255"/>
      <c r="H30" s="255"/>
      <c r="I30" s="255"/>
      <c r="J30" s="248">
        <f t="shared" si="2"/>
        <v>140</v>
      </c>
      <c r="K30" s="248">
        <f t="shared" si="3"/>
        <v>140</v>
      </c>
      <c r="L30" s="255"/>
      <c r="M30" s="258"/>
    </row>
    <row r="31" spans="1:13" s="249" customFormat="1" ht="15" customHeight="1">
      <c r="A31" s="251"/>
      <c r="B31" s="252"/>
      <c r="C31" s="281">
        <v>4</v>
      </c>
      <c r="D31" s="254" t="s">
        <v>62</v>
      </c>
      <c r="E31" s="255"/>
      <c r="F31" s="255"/>
      <c r="G31" s="255"/>
      <c r="H31" s="255"/>
      <c r="I31" s="255"/>
      <c r="J31" s="255"/>
      <c r="K31" s="255"/>
      <c r="L31" s="275"/>
      <c r="M31" s="276"/>
    </row>
    <row r="32" spans="1:13" s="249" customFormat="1" ht="15" customHeight="1" thickBot="1">
      <c r="A32" s="251"/>
      <c r="B32" s="252"/>
      <c r="C32" s="253">
        <v>5</v>
      </c>
      <c r="D32" s="254" t="s">
        <v>63</v>
      </c>
      <c r="E32" s="255"/>
      <c r="F32" s="255"/>
      <c r="G32" s="255"/>
      <c r="H32" s="255"/>
      <c r="I32" s="255"/>
      <c r="J32" s="255"/>
      <c r="K32" s="255"/>
      <c r="L32" s="275"/>
      <c r="M32" s="258"/>
    </row>
    <row r="33" spans="1:13" s="249" customFormat="1" ht="15" customHeight="1" thickBot="1">
      <c r="A33" s="238"/>
      <c r="B33" s="239"/>
      <c r="C33" s="262"/>
      <c r="D33" s="263" t="s">
        <v>93</v>
      </c>
      <c r="E33" s="282">
        <f>SUM(E19)</f>
        <v>1897</v>
      </c>
      <c r="F33" s="282">
        <f>SUM(F19)</f>
        <v>1897</v>
      </c>
      <c r="G33" s="282">
        <f>SUM(G19)</f>
        <v>0</v>
      </c>
      <c r="H33" s="282">
        <f>SUM(H19)</f>
        <v>0</v>
      </c>
      <c r="I33" s="282">
        <f>SUM(I19)</f>
        <v>599</v>
      </c>
      <c r="J33" s="242">
        <f>SUM(F33:I33)</f>
        <v>2496</v>
      </c>
      <c r="K33" s="282">
        <f>SUM(K19)</f>
        <v>2496</v>
      </c>
      <c r="L33" s="242"/>
      <c r="M33" s="272"/>
    </row>
    <row r="34" spans="1:13" s="249" customFormat="1" ht="2.25" customHeight="1">
      <c r="A34" s="283"/>
      <c r="B34" s="283"/>
      <c r="C34" s="284"/>
      <c r="D34" s="285"/>
      <c r="E34" s="284"/>
      <c r="F34" s="284"/>
      <c r="G34" s="284"/>
      <c r="H34" s="284"/>
      <c r="I34" s="284"/>
      <c r="J34" s="284"/>
      <c r="K34" s="284"/>
    </row>
    <row r="35" spans="1:13" s="249" customFormat="1" ht="15" customHeight="1" thickBot="1">
      <c r="A35" s="268"/>
      <c r="B35" s="268"/>
      <c r="C35" s="269"/>
      <c r="E35" s="269"/>
      <c r="F35" s="269"/>
      <c r="G35" s="269"/>
      <c r="H35" s="269"/>
      <c r="I35" s="269"/>
      <c r="J35" s="269"/>
      <c r="K35" s="269"/>
    </row>
    <row r="36" spans="1:13" s="249" customFormat="1" ht="15" customHeight="1" thickBot="1">
      <c r="A36" s="234" t="s">
        <v>114</v>
      </c>
      <c r="B36" s="235" t="s">
        <v>116</v>
      </c>
      <c r="C36" s="230"/>
      <c r="D36" s="44" t="s">
        <v>82</v>
      </c>
      <c r="E36" s="236"/>
      <c r="F36" s="236"/>
      <c r="G36" s="236"/>
      <c r="H36" s="236"/>
      <c r="I36" s="236"/>
      <c r="J36" s="236"/>
      <c r="K36" s="236"/>
      <c r="L36" s="264"/>
      <c r="M36" s="271"/>
    </row>
    <row r="37" spans="1:13" s="249" customFormat="1" ht="15" customHeight="1" thickBot="1">
      <c r="A37" s="238"/>
      <c r="B37" s="239"/>
      <c r="C37" s="240"/>
      <c r="D37" s="241" t="s">
        <v>110</v>
      </c>
      <c r="E37" s="242">
        <f>SUM(E38:E42)</f>
        <v>91</v>
      </c>
      <c r="F37" s="242">
        <f>SUM(F38:F42)</f>
        <v>91</v>
      </c>
      <c r="G37" s="242">
        <f>SUM(G38:G42)</f>
        <v>0</v>
      </c>
      <c r="H37" s="242">
        <f>SUM(H38:H42)</f>
        <v>0</v>
      </c>
      <c r="I37" s="242">
        <f>SUM(I38:I42)</f>
        <v>0</v>
      </c>
      <c r="J37" s="242">
        <f t="shared" ref="J37:J43" si="4">SUM(F37:I37)</f>
        <v>91</v>
      </c>
      <c r="K37" s="242">
        <f>SUM(K38:K42)</f>
        <v>91</v>
      </c>
      <c r="L37" s="282"/>
      <c r="M37" s="271"/>
    </row>
    <row r="38" spans="1:13" s="249" customFormat="1" ht="15" customHeight="1">
      <c r="A38" s="244"/>
      <c r="B38" s="245"/>
      <c r="C38" s="246">
        <v>1</v>
      </c>
      <c r="D38" s="247" t="s">
        <v>259</v>
      </c>
      <c r="E38" s="248"/>
      <c r="F38" s="248"/>
      <c r="G38" s="248"/>
      <c r="H38" s="248"/>
      <c r="I38" s="248"/>
      <c r="J38" s="88">
        <f t="shared" si="4"/>
        <v>0</v>
      </c>
      <c r="K38" s="248"/>
      <c r="M38" s="274"/>
    </row>
    <row r="39" spans="1:13" s="249" customFormat="1" ht="15" customHeight="1">
      <c r="A39" s="251"/>
      <c r="B39" s="252"/>
      <c r="C39" s="253">
        <v>2</v>
      </c>
      <c r="D39" s="254" t="s">
        <v>61</v>
      </c>
      <c r="E39" s="255"/>
      <c r="F39" s="255"/>
      <c r="G39" s="255"/>
      <c r="H39" s="255"/>
      <c r="I39" s="255"/>
      <c r="J39" s="88">
        <f t="shared" si="4"/>
        <v>0</v>
      </c>
      <c r="K39" s="255"/>
      <c r="L39" s="256"/>
      <c r="M39" s="258"/>
    </row>
    <row r="40" spans="1:13" s="249" customFormat="1" ht="15" customHeight="1">
      <c r="A40" s="251"/>
      <c r="B40" s="252"/>
      <c r="C40" s="253">
        <v>3</v>
      </c>
      <c r="D40" s="254" t="s">
        <v>56</v>
      </c>
      <c r="E40" s="255">
        <v>91</v>
      </c>
      <c r="F40" s="255">
        <v>91</v>
      </c>
      <c r="G40" s="255"/>
      <c r="H40" s="255"/>
      <c r="I40" s="255"/>
      <c r="J40" s="88">
        <f t="shared" si="4"/>
        <v>91</v>
      </c>
      <c r="K40" s="248">
        <f>J40-L40-M40</f>
        <v>91</v>
      </c>
      <c r="L40" s="255"/>
      <c r="M40" s="258"/>
    </row>
    <row r="41" spans="1:13" s="249" customFormat="1" ht="15" customHeight="1">
      <c r="A41" s="251"/>
      <c r="B41" s="252"/>
      <c r="C41" s="253">
        <v>4</v>
      </c>
      <c r="D41" s="254" t="s">
        <v>62</v>
      </c>
      <c r="E41" s="255"/>
      <c r="F41" s="255"/>
      <c r="G41" s="255"/>
      <c r="H41" s="255"/>
      <c r="I41" s="255"/>
      <c r="J41" s="88">
        <f t="shared" si="4"/>
        <v>0</v>
      </c>
      <c r="K41" s="255"/>
      <c r="L41" s="256"/>
      <c r="M41" s="286"/>
    </row>
    <row r="42" spans="1:13" s="249" customFormat="1" ht="15" customHeight="1" thickBot="1">
      <c r="A42" s="251"/>
      <c r="B42" s="252"/>
      <c r="C42" s="253">
        <v>5</v>
      </c>
      <c r="D42" s="254" t="s">
        <v>63</v>
      </c>
      <c r="E42" s="255"/>
      <c r="F42" s="255"/>
      <c r="G42" s="255"/>
      <c r="H42" s="255"/>
      <c r="I42" s="255"/>
      <c r="J42" s="88">
        <f t="shared" si="4"/>
        <v>0</v>
      </c>
      <c r="K42" s="255"/>
      <c r="M42" s="258"/>
    </row>
    <row r="43" spans="1:13" s="249" customFormat="1" ht="15" customHeight="1" thickBot="1">
      <c r="A43" s="238"/>
      <c r="B43" s="239"/>
      <c r="C43" s="239"/>
      <c r="D43" s="263" t="s">
        <v>93</v>
      </c>
      <c r="E43" s="242">
        <f>SUM(E37)</f>
        <v>91</v>
      </c>
      <c r="F43" s="242">
        <f>SUM(F37)</f>
        <v>91</v>
      </c>
      <c r="G43" s="242">
        <f>SUM(G37)</f>
        <v>0</v>
      </c>
      <c r="H43" s="242">
        <f>SUM(H37)</f>
        <v>0</v>
      </c>
      <c r="I43" s="242">
        <f>SUM(I37)</f>
        <v>0</v>
      </c>
      <c r="J43" s="242">
        <f t="shared" si="4"/>
        <v>91</v>
      </c>
      <c r="K43" s="242">
        <f>SUM(K37)</f>
        <v>91</v>
      </c>
      <c r="L43" s="242"/>
      <c r="M43" s="272"/>
    </row>
    <row r="44" spans="1:13" s="249" customFormat="1" ht="3" customHeight="1">
      <c r="A44" s="283"/>
      <c r="B44" s="283"/>
      <c r="C44" s="284"/>
      <c r="D44" s="285"/>
      <c r="E44" s="284"/>
      <c r="F44" s="284"/>
      <c r="G44" s="284"/>
      <c r="H44" s="284"/>
      <c r="I44" s="284"/>
      <c r="J44" s="284"/>
      <c r="K44" s="284"/>
    </row>
    <row r="45" spans="1:13" s="249" customFormat="1" ht="15" customHeight="1" thickBot="1">
      <c r="A45" s="268"/>
      <c r="B45" s="268"/>
      <c r="C45" s="269"/>
      <c r="E45" s="269"/>
      <c r="F45" s="269"/>
      <c r="G45" s="269"/>
      <c r="H45" s="269"/>
      <c r="I45" s="269"/>
      <c r="J45" s="269"/>
      <c r="K45" s="269"/>
    </row>
    <row r="46" spans="1:13" s="249" customFormat="1" ht="15" customHeight="1" thickBot="1">
      <c r="A46" s="234" t="s">
        <v>114</v>
      </c>
      <c r="B46" s="235" t="s">
        <v>117</v>
      </c>
      <c r="C46" s="230"/>
      <c r="D46" s="44" t="s">
        <v>83</v>
      </c>
      <c r="E46" s="236"/>
      <c r="F46" s="236"/>
      <c r="G46" s="236"/>
      <c r="H46" s="236"/>
      <c r="I46" s="236"/>
      <c r="J46" s="236"/>
      <c r="K46" s="236"/>
      <c r="L46" s="270"/>
      <c r="M46" s="271"/>
    </row>
    <row r="47" spans="1:13" s="249" customFormat="1" ht="15" customHeight="1" thickBot="1">
      <c r="A47" s="238"/>
      <c r="B47" s="239"/>
      <c r="C47" s="240"/>
      <c r="D47" s="241" t="s">
        <v>110</v>
      </c>
      <c r="E47" s="242">
        <f>SUM(E48:E52)</f>
        <v>1256</v>
      </c>
      <c r="F47" s="242">
        <f>SUM(F48:F52)</f>
        <v>1256</v>
      </c>
      <c r="G47" s="242">
        <f>SUM(G48:G52)</f>
        <v>0</v>
      </c>
      <c r="H47" s="242">
        <f>SUM(H48:H52)</f>
        <v>0</v>
      </c>
      <c r="I47" s="242">
        <f>SUM(I48:I52)</f>
        <v>-397</v>
      </c>
      <c r="J47" s="242">
        <f t="shared" ref="J47:J53" si="5">SUM(F47:I47)</f>
        <v>859</v>
      </c>
      <c r="K47" s="242">
        <f>SUM(K48:K52)</f>
        <v>859</v>
      </c>
      <c r="L47" s="282"/>
      <c r="M47" s="271"/>
    </row>
    <row r="48" spans="1:13" s="249" customFormat="1" ht="15" customHeight="1">
      <c r="A48" s="244"/>
      <c r="B48" s="245"/>
      <c r="C48" s="246">
        <v>1</v>
      </c>
      <c r="D48" s="247" t="s">
        <v>30</v>
      </c>
      <c r="E48" s="248">
        <v>950</v>
      </c>
      <c r="F48" s="248">
        <v>950</v>
      </c>
      <c r="G48" s="248"/>
      <c r="H48" s="248"/>
      <c r="I48" s="248">
        <v>-382</v>
      </c>
      <c r="J48" s="88">
        <f t="shared" si="5"/>
        <v>568</v>
      </c>
      <c r="K48" s="248">
        <f>J48-L48-M48</f>
        <v>568</v>
      </c>
      <c r="L48" s="248"/>
      <c r="M48" s="274"/>
    </row>
    <row r="49" spans="1:13" s="249" customFormat="1" ht="15" customHeight="1">
      <c r="A49" s="251"/>
      <c r="B49" s="252"/>
      <c r="C49" s="253">
        <v>2</v>
      </c>
      <c r="D49" s="254" t="s">
        <v>61</v>
      </c>
      <c r="E49" s="255">
        <v>256</v>
      </c>
      <c r="F49" s="255">
        <v>256</v>
      </c>
      <c r="G49" s="255"/>
      <c r="H49" s="255"/>
      <c r="I49" s="255">
        <v>-95</v>
      </c>
      <c r="J49" s="88">
        <f t="shared" si="5"/>
        <v>161</v>
      </c>
      <c r="K49" s="248">
        <f>J49-L49-M49</f>
        <v>161</v>
      </c>
      <c r="L49" s="255"/>
      <c r="M49" s="288"/>
    </row>
    <row r="50" spans="1:13" s="249" customFormat="1" ht="15" customHeight="1">
      <c r="A50" s="251"/>
      <c r="B50" s="252"/>
      <c r="C50" s="253">
        <v>3</v>
      </c>
      <c r="D50" s="254" t="s">
        <v>56</v>
      </c>
      <c r="E50" s="255">
        <v>50</v>
      </c>
      <c r="F50" s="255">
        <v>50</v>
      </c>
      <c r="G50" s="255"/>
      <c r="H50" s="255"/>
      <c r="I50" s="255">
        <v>80</v>
      </c>
      <c r="J50" s="88">
        <f t="shared" si="5"/>
        <v>130</v>
      </c>
      <c r="K50" s="248">
        <f>J50-L50-M50</f>
        <v>130</v>
      </c>
      <c r="L50" s="255"/>
      <c r="M50" s="258"/>
    </row>
    <row r="51" spans="1:13" s="249" customFormat="1" ht="15" customHeight="1">
      <c r="A51" s="251"/>
      <c r="B51" s="252"/>
      <c r="C51" s="253">
        <v>4</v>
      </c>
      <c r="D51" s="254" t="s">
        <v>62</v>
      </c>
      <c r="E51" s="255"/>
      <c r="F51" s="255"/>
      <c r="G51" s="255"/>
      <c r="H51" s="255"/>
      <c r="I51" s="255"/>
      <c r="J51" s="88">
        <f t="shared" si="5"/>
        <v>0</v>
      </c>
      <c r="K51" s="255"/>
      <c r="M51" s="258"/>
    </row>
    <row r="52" spans="1:13" s="249" customFormat="1" ht="15" customHeight="1" thickBot="1">
      <c r="A52" s="251"/>
      <c r="B52" s="252"/>
      <c r="C52" s="253">
        <v>5</v>
      </c>
      <c r="D52" s="254" t="s">
        <v>63</v>
      </c>
      <c r="E52" s="255"/>
      <c r="F52" s="255"/>
      <c r="G52" s="255"/>
      <c r="H52" s="255"/>
      <c r="I52" s="255"/>
      <c r="J52" s="88">
        <f t="shared" si="5"/>
        <v>0</v>
      </c>
      <c r="K52" s="255"/>
      <c r="L52" s="260"/>
      <c r="M52" s="289"/>
    </row>
    <row r="53" spans="1:13" s="249" customFormat="1" ht="15" customHeight="1" thickBot="1">
      <c r="A53" s="238"/>
      <c r="B53" s="44"/>
      <c r="C53" s="290"/>
      <c r="D53" s="291" t="s">
        <v>93</v>
      </c>
      <c r="E53" s="242">
        <f>SUM(E47)</f>
        <v>1256</v>
      </c>
      <c r="F53" s="242">
        <f>SUM(F47)</f>
        <v>1256</v>
      </c>
      <c r="G53" s="242">
        <f>SUM(G47)</f>
        <v>0</v>
      </c>
      <c r="H53" s="242">
        <f>SUM(H47)</f>
        <v>0</v>
      </c>
      <c r="I53" s="242">
        <f>SUM(I47)</f>
        <v>-397</v>
      </c>
      <c r="J53" s="242">
        <f t="shared" si="5"/>
        <v>859</v>
      </c>
      <c r="K53" s="242">
        <f>SUM(K47)</f>
        <v>859</v>
      </c>
      <c r="L53" s="242"/>
      <c r="M53" s="272"/>
    </row>
    <row r="54" spans="1:13" s="249" customFormat="1" ht="15" customHeight="1" thickBot="1">
      <c r="A54" s="283"/>
      <c r="B54" s="283"/>
      <c r="C54" s="284"/>
      <c r="D54" s="285"/>
      <c r="E54" s="284"/>
      <c r="F54" s="284"/>
      <c r="G54" s="284"/>
      <c r="H54" s="284"/>
      <c r="I54" s="284"/>
      <c r="J54" s="284"/>
      <c r="K54" s="284"/>
      <c r="L54" s="287"/>
    </row>
    <row r="55" spans="1:13" s="249" customFormat="1" ht="15" customHeight="1" thickBot="1">
      <c r="A55" s="25" t="s">
        <v>145</v>
      </c>
      <c r="B55" s="45"/>
      <c r="C55" s="56"/>
      <c r="D55" s="26"/>
      <c r="E55" s="68">
        <v>1</v>
      </c>
      <c r="F55" s="68">
        <v>1</v>
      </c>
      <c r="G55" s="68"/>
      <c r="H55" s="68"/>
      <c r="I55" s="68"/>
      <c r="J55" s="68">
        <v>1</v>
      </c>
      <c r="K55" s="68"/>
      <c r="L55" s="292"/>
      <c r="M55" s="267"/>
    </row>
    <row r="56" spans="1:13" s="249" customFormat="1" ht="3" customHeight="1">
      <c r="A56" s="57"/>
      <c r="B56" s="57"/>
      <c r="C56" s="58"/>
      <c r="D56" s="59"/>
      <c r="E56" s="317"/>
      <c r="F56" s="317"/>
      <c r="G56" s="317"/>
      <c r="H56" s="317"/>
      <c r="I56" s="317"/>
      <c r="J56" s="317"/>
      <c r="K56" s="317"/>
      <c r="L56" s="302"/>
      <c r="M56" s="320"/>
    </row>
    <row r="57" spans="1:13" s="249" customFormat="1" ht="15" customHeight="1" thickBot="1">
      <c r="A57" s="268"/>
      <c r="B57" s="268"/>
      <c r="C57" s="269"/>
      <c r="E57" s="318"/>
      <c r="F57" s="318"/>
      <c r="G57" s="318"/>
      <c r="H57" s="318"/>
      <c r="I57" s="318"/>
      <c r="J57" s="318"/>
      <c r="K57" s="318"/>
      <c r="M57" s="319"/>
    </row>
    <row r="58" spans="1:13" s="249" customFormat="1" ht="15" customHeight="1" thickBot="1">
      <c r="A58" s="234" t="s">
        <v>114</v>
      </c>
      <c r="B58" s="235" t="s">
        <v>118</v>
      </c>
      <c r="C58" s="230"/>
      <c r="D58" s="44" t="s">
        <v>84</v>
      </c>
      <c r="E58" s="236"/>
      <c r="F58" s="236"/>
      <c r="G58" s="236"/>
      <c r="H58" s="236"/>
      <c r="I58" s="236"/>
      <c r="J58" s="236"/>
      <c r="K58" s="236"/>
      <c r="L58" s="270"/>
      <c r="M58" s="271"/>
    </row>
    <row r="59" spans="1:13" s="249" customFormat="1" ht="15" customHeight="1" thickBot="1">
      <c r="A59" s="238" t="s">
        <v>3</v>
      </c>
      <c r="B59" s="239"/>
      <c r="C59" s="240"/>
      <c r="D59" s="241" t="s">
        <v>110</v>
      </c>
      <c r="E59" s="242">
        <f>SUM(E60:E64)</f>
        <v>4601</v>
      </c>
      <c r="F59" s="242">
        <f>SUM(F60:F64)</f>
        <v>4601</v>
      </c>
      <c r="G59" s="242">
        <f>SUM(G60:G64)</f>
        <v>0</v>
      </c>
      <c r="H59" s="242">
        <f>SUM(H60:H64)</f>
        <v>0</v>
      </c>
      <c r="I59" s="242">
        <f>SUM(I60:I64)</f>
        <v>412</v>
      </c>
      <c r="J59" s="242">
        <f t="shared" ref="J59:J65" si="6">SUM(F59:I59)</f>
        <v>5013</v>
      </c>
      <c r="K59" s="242">
        <f>SUM(K60:K64)</f>
        <v>5013</v>
      </c>
      <c r="L59" s="282"/>
      <c r="M59" s="243">
        <f>SUM(M60:M64)</f>
        <v>0</v>
      </c>
    </row>
    <row r="60" spans="1:13" s="249" customFormat="1" ht="15" customHeight="1">
      <c r="A60" s="244"/>
      <c r="B60" s="245"/>
      <c r="C60" s="246">
        <v>1</v>
      </c>
      <c r="D60" s="247" t="s">
        <v>30</v>
      </c>
      <c r="E60" s="249">
        <v>2021</v>
      </c>
      <c r="F60" s="249">
        <v>2021</v>
      </c>
      <c r="G60" s="248"/>
      <c r="H60" s="248"/>
      <c r="I60" s="248">
        <v>352</v>
      </c>
      <c r="J60" s="88">
        <f t="shared" si="6"/>
        <v>2373</v>
      </c>
      <c r="K60" s="248">
        <f>J60-L60-M60</f>
        <v>2373</v>
      </c>
      <c r="M60" s="294"/>
    </row>
    <row r="61" spans="1:13" s="249" customFormat="1" ht="15" customHeight="1">
      <c r="A61" s="251"/>
      <c r="B61" s="252"/>
      <c r="C61" s="253">
        <v>2</v>
      </c>
      <c r="D61" s="254" t="s">
        <v>61</v>
      </c>
      <c r="E61" s="256">
        <v>550</v>
      </c>
      <c r="F61" s="256">
        <v>550</v>
      </c>
      <c r="G61" s="255"/>
      <c r="H61" s="255"/>
      <c r="I61" s="255">
        <v>60</v>
      </c>
      <c r="J61" s="88">
        <f t="shared" si="6"/>
        <v>610</v>
      </c>
      <c r="K61" s="248">
        <f>J61-L61-M61</f>
        <v>610</v>
      </c>
      <c r="L61" s="256"/>
      <c r="M61" s="258"/>
    </row>
    <row r="62" spans="1:13" s="249" customFormat="1" ht="15" customHeight="1">
      <c r="A62" s="251"/>
      <c r="B62" s="252"/>
      <c r="C62" s="253">
        <v>3</v>
      </c>
      <c r="D62" s="254" t="s">
        <v>56</v>
      </c>
      <c r="E62" s="249">
        <v>2030</v>
      </c>
      <c r="F62" s="249">
        <v>2030</v>
      </c>
      <c r="G62" s="255"/>
      <c r="H62" s="255"/>
      <c r="I62" s="255"/>
      <c r="J62" s="88">
        <f t="shared" si="6"/>
        <v>2030</v>
      </c>
      <c r="K62" s="248">
        <f>J62-L62-M62</f>
        <v>2030</v>
      </c>
      <c r="M62" s="295"/>
    </row>
    <row r="63" spans="1:13" s="249" customFormat="1" ht="15" customHeight="1">
      <c r="A63" s="251"/>
      <c r="B63" s="252"/>
      <c r="C63" s="253">
        <v>4</v>
      </c>
      <c r="D63" s="254" t="s">
        <v>62</v>
      </c>
      <c r="E63" s="255"/>
      <c r="F63" s="255"/>
      <c r="G63" s="255"/>
      <c r="H63" s="255"/>
      <c r="I63" s="255"/>
      <c r="J63" s="88">
        <f t="shared" si="6"/>
        <v>0</v>
      </c>
      <c r="K63" s="255"/>
      <c r="L63" s="256"/>
      <c r="M63" s="258"/>
    </row>
    <row r="64" spans="1:13" s="249" customFormat="1" ht="15" customHeight="1" thickBot="1">
      <c r="A64" s="251"/>
      <c r="B64" s="252"/>
      <c r="C64" s="253">
        <v>5</v>
      </c>
      <c r="D64" s="254" t="s">
        <v>63</v>
      </c>
      <c r="E64" s="255"/>
      <c r="F64" s="255"/>
      <c r="G64" s="255"/>
      <c r="H64" s="255"/>
      <c r="I64" s="255"/>
      <c r="J64" s="88">
        <f t="shared" si="6"/>
        <v>0</v>
      </c>
      <c r="K64" s="255"/>
      <c r="M64" s="296"/>
    </row>
    <row r="65" spans="1:13" s="249" customFormat="1" ht="15" customHeight="1" thickBot="1">
      <c r="A65" s="238"/>
      <c r="B65" s="44"/>
      <c r="C65" s="290"/>
      <c r="D65" s="291" t="s">
        <v>93</v>
      </c>
      <c r="E65" s="242">
        <f>SUM(E59)</f>
        <v>4601</v>
      </c>
      <c r="F65" s="242">
        <f>SUM(F59)</f>
        <v>4601</v>
      </c>
      <c r="G65" s="242">
        <f>SUM(G59)</f>
        <v>0</v>
      </c>
      <c r="H65" s="242">
        <f>SUM(H59)</f>
        <v>0</v>
      </c>
      <c r="I65" s="242">
        <f>SUM(I59)</f>
        <v>412</v>
      </c>
      <c r="J65" s="242">
        <f t="shared" si="6"/>
        <v>5013</v>
      </c>
      <c r="K65" s="242">
        <f>SUM(K59)</f>
        <v>5013</v>
      </c>
      <c r="L65" s="242"/>
      <c r="M65" s="243">
        <f>SUM(M59)</f>
        <v>0</v>
      </c>
    </row>
    <row r="66" spans="1:13" s="249" customFormat="1" ht="15" customHeight="1" thickBot="1">
      <c r="A66" s="328"/>
      <c r="B66" s="329"/>
      <c r="C66" s="330"/>
      <c r="D66" s="331"/>
      <c r="E66" s="332"/>
      <c r="F66" s="332"/>
      <c r="G66" s="332"/>
      <c r="H66" s="332"/>
      <c r="I66" s="332"/>
      <c r="J66" s="332"/>
      <c r="K66" s="332"/>
      <c r="L66" s="333"/>
      <c r="M66" s="334"/>
    </row>
    <row r="67" spans="1:13" s="249" customFormat="1" ht="15" customHeight="1" thickBot="1">
      <c r="A67" s="25" t="s">
        <v>145</v>
      </c>
      <c r="B67" s="45"/>
      <c r="C67" s="56"/>
      <c r="D67" s="26"/>
      <c r="E67" s="35">
        <v>1</v>
      </c>
      <c r="F67" s="35">
        <v>1</v>
      </c>
      <c r="G67" s="35"/>
      <c r="H67" s="35"/>
      <c r="I67" s="35"/>
      <c r="J67" s="35">
        <v>1</v>
      </c>
      <c r="K67" s="35"/>
      <c r="L67" s="266"/>
      <c r="M67" s="267"/>
    </row>
    <row r="68" spans="1:13" s="249" customFormat="1" ht="15" customHeight="1" thickBot="1">
      <c r="A68" s="268"/>
      <c r="B68" s="268"/>
      <c r="C68" s="269"/>
      <c r="E68" s="269"/>
      <c r="F68" s="269"/>
      <c r="G68" s="269"/>
      <c r="H68" s="269"/>
      <c r="I68" s="269"/>
      <c r="J68" s="269"/>
      <c r="K68" s="269"/>
    </row>
    <row r="69" spans="1:13" s="249" customFormat="1" ht="15" customHeight="1" thickBot="1">
      <c r="A69" s="234" t="s">
        <v>114</v>
      </c>
      <c r="B69" s="235" t="s">
        <v>119</v>
      </c>
      <c r="C69" s="230"/>
      <c r="D69" s="44" t="s">
        <v>269</v>
      </c>
      <c r="E69" s="236"/>
      <c r="F69" s="236"/>
      <c r="G69" s="236"/>
      <c r="H69" s="236"/>
      <c r="I69" s="236"/>
      <c r="J69" s="236"/>
      <c r="K69" s="236"/>
      <c r="L69" s="270"/>
      <c r="M69" s="271"/>
    </row>
    <row r="70" spans="1:13" s="249" customFormat="1" ht="15" customHeight="1" thickBot="1">
      <c r="A70" s="238"/>
      <c r="B70" s="239"/>
      <c r="C70" s="240"/>
      <c r="D70" s="241" t="s">
        <v>110</v>
      </c>
      <c r="E70" s="242">
        <f>SUM(E71:E75)</f>
        <v>3437</v>
      </c>
      <c r="F70" s="242">
        <f>SUM(F71:F75)</f>
        <v>3437</v>
      </c>
      <c r="G70" s="242">
        <f>SUM(G71:G75)</f>
        <v>0</v>
      </c>
      <c r="H70" s="242">
        <f>SUM(H71:H75)</f>
        <v>0</v>
      </c>
      <c r="I70" s="242">
        <f>SUM(I71:I75)</f>
        <v>211</v>
      </c>
      <c r="J70" s="242">
        <f t="shared" ref="J70:J76" si="7">SUM(F70:I70)</f>
        <v>3648</v>
      </c>
      <c r="K70" s="242">
        <f>SUM(K71:K75)</f>
        <v>3648</v>
      </c>
      <c r="L70" s="242"/>
      <c r="M70" s="243">
        <f>SUM(M71:M75)</f>
        <v>0</v>
      </c>
    </row>
    <row r="71" spans="1:13" s="249" customFormat="1" ht="15" customHeight="1">
      <c r="A71" s="244"/>
      <c r="B71" s="245"/>
      <c r="C71" s="246">
        <v>1</v>
      </c>
      <c r="D71" s="247" t="s">
        <v>30</v>
      </c>
      <c r="E71" s="293">
        <v>1637</v>
      </c>
      <c r="F71" s="293">
        <v>1637</v>
      </c>
      <c r="G71" s="248"/>
      <c r="H71" s="248"/>
      <c r="I71" s="248">
        <v>58</v>
      </c>
      <c r="J71" s="88">
        <f t="shared" si="7"/>
        <v>1695</v>
      </c>
      <c r="K71" s="248">
        <f>J71-L71-M71</f>
        <v>1695</v>
      </c>
      <c r="L71" s="293"/>
      <c r="M71" s="294"/>
    </row>
    <row r="72" spans="1:13" s="249" customFormat="1" ht="15" customHeight="1">
      <c r="A72" s="251"/>
      <c r="B72" s="252"/>
      <c r="C72" s="253">
        <v>2</v>
      </c>
      <c r="D72" s="254" t="s">
        <v>61</v>
      </c>
      <c r="E72" s="256">
        <v>472</v>
      </c>
      <c r="F72" s="256">
        <v>472</v>
      </c>
      <c r="G72" s="255"/>
      <c r="H72" s="255"/>
      <c r="I72" s="255"/>
      <c r="J72" s="88">
        <f t="shared" si="7"/>
        <v>472</v>
      </c>
      <c r="K72" s="248">
        <f>J72-L72-M72</f>
        <v>472</v>
      </c>
      <c r="L72" s="256"/>
      <c r="M72" s="258"/>
    </row>
    <row r="73" spans="1:13" s="249" customFormat="1" ht="15" customHeight="1">
      <c r="A73" s="251"/>
      <c r="B73" s="252"/>
      <c r="C73" s="253">
        <v>3</v>
      </c>
      <c r="D73" s="254" t="s">
        <v>56</v>
      </c>
      <c r="E73" s="255">
        <v>1328</v>
      </c>
      <c r="F73" s="255">
        <v>1328</v>
      </c>
      <c r="G73" s="255"/>
      <c r="H73" s="255"/>
      <c r="I73" s="255">
        <v>153</v>
      </c>
      <c r="J73" s="88">
        <f t="shared" si="7"/>
        <v>1481</v>
      </c>
      <c r="K73" s="248">
        <f>J73-L73-M73</f>
        <v>1481</v>
      </c>
      <c r="L73" s="255"/>
      <c r="M73" s="258"/>
    </row>
    <row r="74" spans="1:13" s="249" customFormat="1" ht="15" customHeight="1">
      <c r="A74" s="251"/>
      <c r="B74" s="252"/>
      <c r="C74" s="253">
        <v>4</v>
      </c>
      <c r="D74" s="254" t="s">
        <v>62</v>
      </c>
      <c r="E74" s="256"/>
      <c r="F74" s="256"/>
      <c r="G74" s="255"/>
      <c r="H74" s="255"/>
      <c r="I74" s="255"/>
      <c r="J74" s="88">
        <f t="shared" si="7"/>
        <v>0</v>
      </c>
      <c r="K74" s="255"/>
      <c r="L74" s="256"/>
      <c r="M74" s="297"/>
    </row>
    <row r="75" spans="1:13" s="249" customFormat="1" ht="15" customHeight="1" thickBot="1">
      <c r="A75" s="251"/>
      <c r="B75" s="252"/>
      <c r="C75" s="253">
        <v>5</v>
      </c>
      <c r="D75" s="254" t="s">
        <v>63</v>
      </c>
      <c r="E75" s="298"/>
      <c r="F75" s="298"/>
      <c r="G75" s="255"/>
      <c r="H75" s="255"/>
      <c r="I75" s="255"/>
      <c r="J75" s="88">
        <f t="shared" si="7"/>
        <v>0</v>
      </c>
      <c r="K75" s="255"/>
      <c r="L75" s="298"/>
      <c r="M75" s="261"/>
    </row>
    <row r="76" spans="1:13" s="249" customFormat="1" ht="15" customHeight="1" thickBot="1">
      <c r="A76" s="238"/>
      <c r="B76" s="44"/>
      <c r="C76" s="290"/>
      <c r="D76" s="291" t="s">
        <v>93</v>
      </c>
      <c r="E76" s="242">
        <f>SUM(E70)</f>
        <v>3437</v>
      </c>
      <c r="F76" s="242">
        <f>SUM(F70)</f>
        <v>3437</v>
      </c>
      <c r="G76" s="242">
        <f>SUM(G70)</f>
        <v>0</v>
      </c>
      <c r="H76" s="242">
        <f>SUM(H70)</f>
        <v>0</v>
      </c>
      <c r="I76" s="242">
        <f>SUM(I70)</f>
        <v>211</v>
      </c>
      <c r="J76" s="242">
        <f t="shared" si="7"/>
        <v>3648</v>
      </c>
      <c r="K76" s="242">
        <f>SUM(K70)</f>
        <v>3648</v>
      </c>
      <c r="L76" s="243"/>
      <c r="M76" s="243">
        <f>SUM(M70)</f>
        <v>0</v>
      </c>
    </row>
    <row r="77" spans="1:13" s="249" customFormat="1" ht="15" customHeight="1" thickBot="1">
      <c r="A77" s="283"/>
      <c r="B77" s="283"/>
      <c r="C77" s="284"/>
      <c r="D77" s="285"/>
      <c r="E77" s="284"/>
      <c r="F77" s="284"/>
      <c r="G77" s="284"/>
      <c r="H77" s="284"/>
      <c r="I77" s="284"/>
      <c r="J77" s="284"/>
      <c r="K77" s="284"/>
    </row>
    <row r="78" spans="1:13" s="249" customFormat="1" ht="15" customHeight="1" thickBot="1">
      <c r="A78" s="25" t="s">
        <v>145</v>
      </c>
      <c r="B78" s="45"/>
      <c r="C78" s="56"/>
      <c r="D78" s="26"/>
      <c r="E78" s="35">
        <v>1</v>
      </c>
      <c r="F78" s="35">
        <v>1</v>
      </c>
      <c r="G78" s="35"/>
      <c r="H78" s="35"/>
      <c r="I78" s="35"/>
      <c r="J78" s="35">
        <v>1</v>
      </c>
      <c r="K78" s="35"/>
      <c r="L78" s="266"/>
      <c r="M78" s="267"/>
    </row>
    <row r="79" spans="1:13" s="249" customFormat="1" ht="15" customHeight="1" thickBot="1">
      <c r="A79" s="268"/>
      <c r="B79" s="268"/>
      <c r="C79" s="269"/>
      <c r="E79" s="269"/>
      <c r="F79" s="269"/>
      <c r="G79" s="269"/>
      <c r="H79" s="269"/>
      <c r="I79" s="269"/>
      <c r="J79" s="269"/>
      <c r="K79" s="269"/>
    </row>
    <row r="80" spans="1:13" s="249" customFormat="1" ht="15" customHeight="1" thickBot="1">
      <c r="A80" s="234" t="s">
        <v>114</v>
      </c>
      <c r="B80" s="235" t="s">
        <v>121</v>
      </c>
      <c r="C80" s="230"/>
      <c r="D80" s="44" t="s">
        <v>85</v>
      </c>
      <c r="E80" s="236"/>
      <c r="F80" s="236"/>
      <c r="G80" s="236"/>
      <c r="H80" s="236"/>
      <c r="I80" s="236"/>
      <c r="J80" s="236"/>
      <c r="K80" s="236"/>
      <c r="L80" s="270"/>
      <c r="M80" s="271"/>
    </row>
    <row r="81" spans="1:13" s="249" customFormat="1" ht="15" customHeight="1" thickBot="1">
      <c r="A81" s="238"/>
      <c r="B81" s="239"/>
      <c r="C81" s="240"/>
      <c r="D81" s="241" t="s">
        <v>110</v>
      </c>
      <c r="E81" s="242">
        <f>SUM(E84,E86,E85)</f>
        <v>380</v>
      </c>
      <c r="F81" s="242">
        <f>SUM(F84,F86,F85)</f>
        <v>380</v>
      </c>
      <c r="G81" s="242">
        <f>SUM(G84,G86,G85)</f>
        <v>0</v>
      </c>
      <c r="H81" s="242">
        <f>SUM(H84,H86,H85)</f>
        <v>0</v>
      </c>
      <c r="I81" s="242">
        <f>SUM(I84,I86,I85)</f>
        <v>1012</v>
      </c>
      <c r="J81" s="242">
        <f>SUM(F81:I81)</f>
        <v>1392</v>
      </c>
      <c r="K81" s="242">
        <f>SUM(K82:K86)</f>
        <v>1392</v>
      </c>
      <c r="L81" s="242"/>
      <c r="M81" s="243">
        <f>SUM(M82:M86)</f>
        <v>0</v>
      </c>
    </row>
    <row r="82" spans="1:13" s="249" customFormat="1" ht="15" customHeight="1">
      <c r="A82" s="244"/>
      <c r="B82" s="245"/>
      <c r="C82" s="246">
        <v>1</v>
      </c>
      <c r="D82" s="247" t="s">
        <v>30</v>
      </c>
      <c r="E82" s="248"/>
      <c r="F82" s="248"/>
      <c r="G82" s="248"/>
      <c r="H82" s="248"/>
      <c r="I82" s="248"/>
      <c r="J82" s="88">
        <f t="shared" ref="J82:J87" si="8">SUM(F82:I82)</f>
        <v>0</v>
      </c>
      <c r="K82" s="248"/>
      <c r="L82" s="273"/>
      <c r="M82" s="294"/>
    </row>
    <row r="83" spans="1:13" s="249" customFormat="1" ht="15" customHeight="1">
      <c r="A83" s="251"/>
      <c r="B83" s="252"/>
      <c r="C83" s="253">
        <v>2</v>
      </c>
      <c r="D83" s="254" t="s">
        <v>61</v>
      </c>
      <c r="E83" s="255"/>
      <c r="F83" s="255"/>
      <c r="G83" s="255"/>
      <c r="H83" s="255"/>
      <c r="I83" s="255"/>
      <c r="J83" s="88">
        <f t="shared" si="8"/>
        <v>0</v>
      </c>
      <c r="K83" s="255"/>
      <c r="L83" s="275"/>
      <c r="M83" s="276"/>
    </row>
    <row r="84" spans="1:13" s="249" customFormat="1" ht="15" customHeight="1">
      <c r="A84" s="251"/>
      <c r="B84" s="252"/>
      <c r="C84" s="253">
        <v>3</v>
      </c>
      <c r="D84" s="254" t="s">
        <v>56</v>
      </c>
      <c r="E84" s="255"/>
      <c r="F84" s="255"/>
      <c r="G84" s="255"/>
      <c r="H84" s="255"/>
      <c r="I84" s="255"/>
      <c r="J84" s="88">
        <f t="shared" si="8"/>
        <v>0</v>
      </c>
      <c r="K84" s="255"/>
      <c r="L84" s="255"/>
      <c r="M84" s="299"/>
    </row>
    <row r="85" spans="1:13" s="249" customFormat="1" ht="15" customHeight="1">
      <c r="A85" s="251"/>
      <c r="B85" s="252"/>
      <c r="C85" s="246">
        <v>4</v>
      </c>
      <c r="D85" s="254" t="s">
        <v>62</v>
      </c>
      <c r="E85" s="255">
        <v>380</v>
      </c>
      <c r="F85" s="255">
        <v>380</v>
      </c>
      <c r="G85" s="255"/>
      <c r="H85" s="255"/>
      <c r="I85" s="255">
        <v>1012</v>
      </c>
      <c r="J85" s="88">
        <f t="shared" si="8"/>
        <v>1392</v>
      </c>
      <c r="K85" s="248">
        <f>J85-L85-M85</f>
        <v>1392</v>
      </c>
      <c r="L85" s="255"/>
      <c r="M85" s="297"/>
    </row>
    <row r="86" spans="1:13" s="249" customFormat="1" ht="15" customHeight="1">
      <c r="A86" s="251"/>
      <c r="B86" s="252"/>
      <c r="C86" s="253">
        <v>5</v>
      </c>
      <c r="D86" s="254" t="s">
        <v>63</v>
      </c>
      <c r="E86" s="255"/>
      <c r="F86" s="255"/>
      <c r="G86" s="255"/>
      <c r="H86" s="255"/>
      <c r="I86" s="255"/>
      <c r="J86" s="88">
        <f t="shared" si="8"/>
        <v>0</v>
      </c>
      <c r="K86" s="255"/>
      <c r="L86" s="256"/>
      <c r="M86" s="300"/>
    </row>
    <row r="87" spans="1:13" s="249" customFormat="1" ht="15" customHeight="1" thickBot="1">
      <c r="A87" s="251"/>
      <c r="B87" s="252"/>
      <c r="C87" s="253"/>
      <c r="D87" s="254" t="s">
        <v>261</v>
      </c>
      <c r="E87" s="255"/>
      <c r="F87" s="255"/>
      <c r="G87" s="255"/>
      <c r="H87" s="255"/>
      <c r="I87" s="255"/>
      <c r="J87" s="88">
        <f t="shared" si="8"/>
        <v>0</v>
      </c>
      <c r="K87" s="255"/>
      <c r="M87" s="301"/>
    </row>
    <row r="88" spans="1:13" s="249" customFormat="1" ht="15" customHeight="1" thickBot="1">
      <c r="A88" s="238"/>
      <c r="B88" s="239"/>
      <c r="C88" s="262"/>
      <c r="D88" s="263" t="s">
        <v>93</v>
      </c>
      <c r="E88" s="242">
        <f>SUM(E81)</f>
        <v>380</v>
      </c>
      <c r="F88" s="242">
        <f>SUM(F81)</f>
        <v>380</v>
      </c>
      <c r="G88" s="242">
        <f>SUM(G81)</f>
        <v>0</v>
      </c>
      <c r="H88" s="242">
        <f>SUM(H81)</f>
        <v>0</v>
      </c>
      <c r="I88" s="242">
        <f>SUM(I81)</f>
        <v>1012</v>
      </c>
      <c r="J88" s="242">
        <f>SUM(F88:I88)</f>
        <v>1392</v>
      </c>
      <c r="K88" s="242">
        <f>SUM(K81)</f>
        <v>1392</v>
      </c>
      <c r="L88" s="242"/>
      <c r="M88" s="243">
        <f>SUM(M81)</f>
        <v>0</v>
      </c>
    </row>
    <row r="89" spans="1:13" s="249" customFormat="1" ht="6" customHeight="1">
      <c r="A89" s="283"/>
      <c r="B89" s="283"/>
      <c r="C89" s="284"/>
      <c r="D89" s="285"/>
      <c r="E89" s="284"/>
      <c r="F89" s="284"/>
      <c r="G89" s="284"/>
      <c r="H89" s="284"/>
      <c r="I89" s="284"/>
      <c r="J89" s="284"/>
      <c r="K89" s="284"/>
    </row>
    <row r="90" spans="1:13" s="249" customFormat="1" ht="15" customHeight="1" thickBot="1">
      <c r="A90" s="268"/>
      <c r="B90" s="268"/>
      <c r="C90" s="269"/>
      <c r="E90" s="269"/>
      <c r="F90" s="269"/>
      <c r="G90" s="269"/>
      <c r="H90" s="269"/>
      <c r="I90" s="269"/>
      <c r="J90" s="269"/>
      <c r="K90" s="269"/>
    </row>
    <row r="91" spans="1:13" s="67" customFormat="1" ht="16.5" thickBot="1">
      <c r="A91" s="75"/>
      <c r="B91" s="71"/>
      <c r="C91" s="74"/>
      <c r="D91" s="76" t="s">
        <v>146</v>
      </c>
      <c r="E91" s="72">
        <f>SUM(E33,E15,E43,E53,E65,E76,E88)</f>
        <v>20598</v>
      </c>
      <c r="F91" s="72">
        <f>SUM(F33,F15,F43,F53,F65,F76,F88)</f>
        <v>21048</v>
      </c>
      <c r="G91" s="72">
        <f>SUM(G33,G15,G43,G53,G65,G76,G88)</f>
        <v>0</v>
      </c>
      <c r="H91" s="72">
        <f>SUM(H33,H15,H43,H53,H65,H76,H88)</f>
        <v>0</v>
      </c>
      <c r="I91" s="72">
        <f>SUM(I33,I15,I43,I53,I65,I76,I88)</f>
        <v>146</v>
      </c>
      <c r="J91" s="381">
        <f>SUM(F91:I91)</f>
        <v>21194</v>
      </c>
      <c r="K91" s="72">
        <f>SUM(K33,K15,K43,K53,K65,K76,K88)</f>
        <v>20691</v>
      </c>
      <c r="L91" s="72">
        <f>SUM(L33,L15,L43,L53,L65,L76,L88)</f>
        <v>0</v>
      </c>
      <c r="M91" s="338">
        <f>SUM(M33,M15,M43,M53,M65,M76,M88)</f>
        <v>503</v>
      </c>
    </row>
    <row r="93" spans="1:13">
      <c r="D93" s="55"/>
    </row>
    <row r="94" spans="1:13">
      <c r="D94" s="55"/>
    </row>
  </sheetData>
  <mergeCells count="12">
    <mergeCell ref="I1:I3"/>
    <mergeCell ref="J1:J3"/>
    <mergeCell ref="M1:M3"/>
    <mergeCell ref="K1:K3"/>
    <mergeCell ref="A1:A2"/>
    <mergeCell ref="B1:B2"/>
    <mergeCell ref="C1:C2"/>
    <mergeCell ref="L1:L3"/>
    <mergeCell ref="E1:E3"/>
    <mergeCell ref="F1:F3"/>
    <mergeCell ref="G1:G3"/>
    <mergeCell ref="H1:H3"/>
  </mergeCells>
  <phoneticPr fontId="17" type="noConversion"/>
  <printOptions horizontalCentered="1"/>
  <pageMargins left="0.31496062992125984" right="0.47244094488188981" top="0.82677165354330717" bottom="0.11811023622047245" header="0.27559055118110237" footer="7.874015748031496E-2"/>
  <pageSetup paperSize="9" scale="66" firstPageNumber="9" fitToHeight="0" orientation="landscape" useFirstPageNumber="1" r:id="rId1"/>
  <headerFooter alignWithMargins="0">
    <oddHeader xml:space="preserve">&amp;C&amp;"Times New Roman CE,Félkövér"&amp;12RAPOSKA KÖZSÉG ÖNKORMÁNYZATA
2016. ÉVI ÖNKORMÁNYZATI FELADATINAK RÉSZLETEZÉSE
&amp;R6. melléklet a 14/2016. (XI.29.)
önkormányzati rendelethez
&amp;"Times New Roman CE,Dőlt"Ezer forintban!&amp;"Times New Roman CE,Normál" </oddHeader>
    <oddFooter>&amp;C&amp;P. oldal</oddFooter>
  </headerFooter>
  <rowBreaks count="1" manualBreakCount="1">
    <brk id="45" max="1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5</vt:i4>
      </vt:variant>
    </vt:vector>
  </HeadingPairs>
  <TitlesOfParts>
    <vt:vector size="11" baseType="lpstr">
      <vt:lpstr>1.sz.mell.mérleg</vt:lpstr>
      <vt:lpstr>2.sz.mell.</vt:lpstr>
      <vt:lpstr>3.sz.támogatás </vt:lpstr>
      <vt:lpstr>4.sz.tartalékok</vt:lpstr>
      <vt:lpstr>5.sz.előir.felh</vt:lpstr>
      <vt:lpstr>6.sz.önk.műk.fea </vt:lpstr>
      <vt:lpstr>'3.sz.támogatás '!Nyomtatási_cím</vt:lpstr>
      <vt:lpstr>'6.sz.önk.műk.fea '!Nyomtatási_cím</vt:lpstr>
      <vt:lpstr>'1.sz.mell.mérleg'!Nyomtatási_terület</vt:lpstr>
      <vt:lpstr>'2.sz.mell.'!Nyomtatási_terület</vt:lpstr>
      <vt:lpstr>'6.sz.önk.műk.fea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2016-11-29T08:17:05Z</cp:lastPrinted>
  <dcterms:created xsi:type="dcterms:W3CDTF">1999-10-30T10:30:45Z</dcterms:created>
  <dcterms:modified xsi:type="dcterms:W3CDTF">2016-11-29T08:17:07Z</dcterms:modified>
</cp:coreProperties>
</file>