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1.sz.mell." sheetId="1" r:id="rId1"/>
  </sheets>
  <externalReferences>
    <externalReference r:id="rId2"/>
  </externalReferences>
  <definedNames>
    <definedName name="_xlnm.Print_Area" localSheetId="0">'1.sz.mell.'!$A$1:$C$148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 s="1"/>
  <c r="C8" i="1"/>
  <c r="C9" i="1"/>
  <c r="C10" i="1"/>
  <c r="C11" i="1"/>
  <c r="C12" i="1"/>
  <c r="C14" i="1"/>
  <c r="C15" i="1"/>
  <c r="C16" i="1"/>
  <c r="C17" i="1"/>
  <c r="C13" i="1" s="1"/>
  <c r="C18" i="1"/>
  <c r="C19" i="1"/>
  <c r="C21" i="1"/>
  <c r="C20" i="1" s="1"/>
  <c r="C22" i="1"/>
  <c r="C23" i="1"/>
  <c r="C24" i="1"/>
  <c r="C25" i="1"/>
  <c r="C26" i="1"/>
  <c r="C28" i="1"/>
  <c r="C27" i="1" s="1"/>
  <c r="C29" i="1"/>
  <c r="C30" i="1"/>
  <c r="C31" i="1"/>
  <c r="C32" i="1"/>
  <c r="C33" i="1"/>
  <c r="C35" i="1"/>
  <c r="C34" i="1" s="1"/>
  <c r="C36" i="1"/>
  <c r="C37" i="1"/>
  <c r="C38" i="1"/>
  <c r="C39" i="1"/>
  <c r="C40" i="1"/>
  <c r="C41" i="1"/>
  <c r="C42" i="1"/>
  <c r="C43" i="1"/>
  <c r="C44" i="1"/>
  <c r="C46" i="1"/>
  <c r="C47" i="1"/>
  <c r="C48" i="1"/>
  <c r="C49" i="1"/>
  <c r="C45" i="1" s="1"/>
  <c r="C50" i="1"/>
  <c r="C52" i="1"/>
  <c r="C51" i="1" s="1"/>
  <c r="C53" i="1"/>
  <c r="C54" i="1"/>
  <c r="C55" i="1"/>
  <c r="C57" i="1"/>
  <c r="C56" i="1" s="1"/>
  <c r="C58" i="1"/>
  <c r="C59" i="1"/>
  <c r="C60" i="1"/>
  <c r="C63" i="1"/>
  <c r="C62" i="1" s="1"/>
  <c r="C85" i="1" s="1"/>
  <c r="C64" i="1"/>
  <c r="C65" i="1"/>
  <c r="C67" i="1"/>
  <c r="C66" i="1" s="1"/>
  <c r="C68" i="1"/>
  <c r="C69" i="1"/>
  <c r="C70" i="1"/>
  <c r="C72" i="1"/>
  <c r="C71" i="1" s="1"/>
  <c r="C73" i="1"/>
  <c r="C75" i="1"/>
  <c r="C74" i="1" s="1"/>
  <c r="C76" i="1"/>
  <c r="C77" i="1"/>
  <c r="C78" i="1"/>
  <c r="C80" i="1"/>
  <c r="C79" i="1" s="1"/>
  <c r="C81" i="1"/>
  <c r="C82" i="1"/>
  <c r="C83" i="1"/>
  <c r="C84" i="1"/>
  <c r="C90" i="1"/>
  <c r="C94" i="1"/>
  <c r="C93" i="1" s="1"/>
  <c r="C95" i="1"/>
  <c r="C96" i="1"/>
  <c r="C97" i="1"/>
  <c r="C99" i="1"/>
  <c r="C100" i="1"/>
  <c r="C101" i="1"/>
  <c r="C102" i="1"/>
  <c r="C98" i="1" s="1"/>
  <c r="C103" i="1"/>
  <c r="C104" i="1"/>
  <c r="C105" i="1"/>
  <c r="C106" i="1"/>
  <c r="C107" i="1"/>
  <c r="C108" i="1"/>
  <c r="C110" i="1"/>
  <c r="C111" i="1"/>
  <c r="C112" i="1"/>
  <c r="C113" i="1"/>
  <c r="C115" i="1"/>
  <c r="C116" i="1"/>
  <c r="C117" i="1"/>
  <c r="C118" i="1"/>
  <c r="C114" i="1" s="1"/>
  <c r="C119" i="1"/>
  <c r="C120" i="1"/>
  <c r="C121" i="1"/>
  <c r="C122" i="1"/>
  <c r="C124" i="1"/>
  <c r="C123" i="1" s="1"/>
  <c r="C125" i="1"/>
  <c r="C128" i="1"/>
  <c r="C127" i="1" s="1"/>
  <c r="C129" i="1"/>
  <c r="C130" i="1"/>
  <c r="C132" i="1"/>
  <c r="C133" i="1"/>
  <c r="C131" i="1" s="1"/>
  <c r="C134" i="1"/>
  <c r="C135" i="1"/>
  <c r="C137" i="1"/>
  <c r="C136" i="1" s="1"/>
  <c r="C138" i="1"/>
  <c r="C139" i="1"/>
  <c r="C140" i="1"/>
  <c r="C141" i="1"/>
  <c r="C143" i="1"/>
  <c r="C144" i="1"/>
  <c r="C145" i="1"/>
  <c r="C146" i="1"/>
  <c r="C142" i="1" s="1"/>
  <c r="C109" i="1" l="1"/>
  <c r="C153" i="1"/>
  <c r="C147" i="1"/>
  <c r="C126" i="1"/>
  <c r="C61" i="1"/>
  <c r="C86" i="1" l="1"/>
  <c r="C152" i="1"/>
  <c r="C148" i="1"/>
</calcChain>
</file>

<file path=xl/sharedStrings.xml><?xml version="1.0" encoding="utf-8"?>
<sst xmlns="http://schemas.openxmlformats.org/spreadsheetml/2006/main" count="430" uniqueCount="333">
  <si>
    <t>Finanszírozási bevételek, kiadások egyenlege (finanszírozási bevételek 16. sor - finanszírozási kiadások 9. sor) (+/-)</t>
  </si>
  <si>
    <t>2.</t>
  </si>
  <si>
    <t>Költségvetési hiány, többlet ( költségvetési bevételek 9. sor - költségvetési kiadások 4. sor) (+/-)</t>
  </si>
  <si>
    <t>3. sz. táblázat</t>
  </si>
  <si>
    <t>KÖLTSÉGVETÉSI, FINANSZÍROZÁSI BEVÉTELEK ÉS KIADÁSOK EGYENLEGE</t>
  </si>
  <si>
    <t>055</t>
  </si>
  <si>
    <t>KIADÁSOK ÖSSZESEN: (4+9)</t>
  </si>
  <si>
    <t>10.</t>
  </si>
  <si>
    <t>054</t>
  </si>
  <si>
    <t>FINANSZÍROZÁSI KIADÁSOK ÖSSZESEN: (5.+…+8.)</t>
  </si>
  <si>
    <t>9.</t>
  </si>
  <si>
    <t>053</t>
  </si>
  <si>
    <t xml:space="preserve"> Külföldi hitelek, kölcsönök törlesztése</t>
  </si>
  <si>
    <t>8.4.</t>
  </si>
  <si>
    <t>052</t>
  </si>
  <si>
    <t xml:space="preserve"> Külföldi értékpapírok beváltása</t>
  </si>
  <si>
    <t>8.3.</t>
  </si>
  <si>
    <t>051</t>
  </si>
  <si>
    <t xml:space="preserve"> Befektetési célú külföldi értékpapírok beváltása</t>
  </si>
  <si>
    <t>8.2.</t>
  </si>
  <si>
    <t>050</t>
  </si>
  <si>
    <t xml:space="preserve"> Forgatási célú külföldi értékpapírok vásárlása</t>
  </si>
  <si>
    <t>8.1.</t>
  </si>
  <si>
    <t>049</t>
  </si>
  <si>
    <t>Külföldi finanszírozás kiadásai (6.1. + … + 6.4.)</t>
  </si>
  <si>
    <t>8.</t>
  </si>
  <si>
    <t>048</t>
  </si>
  <si>
    <t xml:space="preserve"> Pénzügyi lízing kiadásai</t>
  </si>
  <si>
    <t>7.5.</t>
  </si>
  <si>
    <t>047</t>
  </si>
  <si>
    <t xml:space="preserve"> Pénzeszközök betétként elhelyezése </t>
  </si>
  <si>
    <t>7.4.</t>
  </si>
  <si>
    <t>Irányító szervi támogatás folyósítása (intézményfinanszírozás)</t>
  </si>
  <si>
    <t xml:space="preserve">   7.3.</t>
  </si>
  <si>
    <t>046</t>
  </si>
  <si>
    <t>Államháztartáson belüli megelőlegezések visszafizetése</t>
  </si>
  <si>
    <t>7.2.</t>
  </si>
  <si>
    <t>045</t>
  </si>
  <si>
    <t>Államháztartáson belüli megelőlegezések folyósítása</t>
  </si>
  <si>
    <t>7.1.</t>
  </si>
  <si>
    <t>044</t>
  </si>
  <si>
    <t>Belföldi finanszírozás kiadásai (7.1. + … + 7.5.)</t>
  </si>
  <si>
    <t>7.</t>
  </si>
  <si>
    <t>043</t>
  </si>
  <si>
    <t xml:space="preserve">   Befektetési célú belföldi értékpapírok beváltása</t>
  </si>
  <si>
    <t>6.4.</t>
  </si>
  <si>
    <t>042</t>
  </si>
  <si>
    <t xml:space="preserve">   Befektetési célú belföldi értékpapírok vásárlása</t>
  </si>
  <si>
    <t>6.3.</t>
  </si>
  <si>
    <t>041</t>
  </si>
  <si>
    <t xml:space="preserve">   Forgatási célú belföldi értékpapírok beváltása</t>
  </si>
  <si>
    <t>6.2.</t>
  </si>
  <si>
    <t>040</t>
  </si>
  <si>
    <t xml:space="preserve">   Forgatási célú belföldi értékpapírok vásárlása</t>
  </si>
  <si>
    <t>6.1.</t>
  </si>
  <si>
    <t>039</t>
  </si>
  <si>
    <t>Belföldi értékpapírok kiadásai (6.1. + … + 6.4.)</t>
  </si>
  <si>
    <t>6.</t>
  </si>
  <si>
    <t>038</t>
  </si>
  <si>
    <t xml:space="preserve">   Rövid lejáratú hitelek, kölcsönök törlesztése</t>
  </si>
  <si>
    <t>5.3.</t>
  </si>
  <si>
    <t>037</t>
  </si>
  <si>
    <t xml:space="preserve">   Likviditási célú hitelek, kölcsönök törlesztése pénzügyi vállalkozásnak</t>
  </si>
  <si>
    <t>5.2.</t>
  </si>
  <si>
    <t>036</t>
  </si>
  <si>
    <t xml:space="preserve">   Hosszú lejáratú hitelek, kölcsönök törlesztése</t>
  </si>
  <si>
    <t>5.1.</t>
  </si>
  <si>
    <t>035</t>
  </si>
  <si>
    <t>Hitel-, kölcsöntörlesztés államháztartáson kívülre (5.1. + … + 5.3.)</t>
  </si>
  <si>
    <t>5.</t>
  </si>
  <si>
    <t>034</t>
  </si>
  <si>
    <t>KÖLTSÉGVETÉSI KIADÁSOK ÖSSZESEN (1+2+3)</t>
  </si>
  <si>
    <t>4.</t>
  </si>
  <si>
    <t>033</t>
  </si>
  <si>
    <t>Céltartalék</t>
  </si>
  <si>
    <t>3.2.</t>
  </si>
  <si>
    <t>032</t>
  </si>
  <si>
    <t>Általános tartalék</t>
  </si>
  <si>
    <t>3.1.</t>
  </si>
  <si>
    <t>031</t>
  </si>
  <si>
    <t>Tartalékok (3.1.+3.2.)</t>
  </si>
  <si>
    <t>3.</t>
  </si>
  <si>
    <t>030</t>
  </si>
  <si>
    <t xml:space="preserve">   - Egyéb felhalmozási célú támogatások államháztartáson kívülre</t>
  </si>
  <si>
    <t>2.13.</t>
  </si>
  <si>
    <t>029</t>
  </si>
  <si>
    <t xml:space="preserve">   - Lakástámogatás</t>
  </si>
  <si>
    <t>2.12.</t>
  </si>
  <si>
    <t>028</t>
  </si>
  <si>
    <t xml:space="preserve">   - Visszatérítendő támogatások, kölcsönök nyújtása ÁH-n kívülre</t>
  </si>
  <si>
    <t>2.11.</t>
  </si>
  <si>
    <t>027</t>
  </si>
  <si>
    <t xml:space="preserve">   - Garancia- és kezességvállalásból kifizetés ÁH-n kívülre</t>
  </si>
  <si>
    <t>2.10.</t>
  </si>
  <si>
    <t>026</t>
  </si>
  <si>
    <t xml:space="preserve">   - Egyéb felhalmozási célú támogatások ÁH-n belülre</t>
  </si>
  <si>
    <t>2.9.</t>
  </si>
  <si>
    <t>025</t>
  </si>
  <si>
    <t xml:space="preserve">   - Visszatérítendő támogatások, kölcsönök törlesztése ÁH-n belülre</t>
  </si>
  <si>
    <t>2.8.</t>
  </si>
  <si>
    <t>024</t>
  </si>
  <si>
    <t xml:space="preserve">   - Visszatérítendő támogatások, kölcsönök nyújtása ÁH-n belülre</t>
  </si>
  <si>
    <t>2.7.</t>
  </si>
  <si>
    <t>023</t>
  </si>
  <si>
    <t>2.5.-ből        - Garancia- és kezességvállalásból kifizetés ÁH-n belülre</t>
  </si>
  <si>
    <t>2.6.</t>
  </si>
  <si>
    <t>022</t>
  </si>
  <si>
    <t>Egyéb felhalmozási kiadások</t>
  </si>
  <si>
    <t>2.5.</t>
  </si>
  <si>
    <t>021</t>
  </si>
  <si>
    <t>2.3.-ból EU-s forrásból megvalósuló felújítás</t>
  </si>
  <si>
    <t>2.4.</t>
  </si>
  <si>
    <t>020</t>
  </si>
  <si>
    <t>Felújítások</t>
  </si>
  <si>
    <t>2.3.</t>
  </si>
  <si>
    <t>019</t>
  </si>
  <si>
    <t>2.1.-ből EU-s forrásból megvalósuló beruházás</t>
  </si>
  <si>
    <t>2.2.</t>
  </si>
  <si>
    <t>018</t>
  </si>
  <si>
    <t>Beruházások</t>
  </si>
  <si>
    <t>2.1.</t>
  </si>
  <si>
    <t>017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</si>
  <si>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</si>
  <si>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016</t>
  </si>
  <si>
    <t xml:space="preserve">   - Egyéb működési célú támogatások államháztartáson kívülre</t>
  </si>
  <si>
    <t>1.15.</t>
  </si>
  <si>
    <t>015</t>
  </si>
  <si>
    <t xml:space="preserve">   - Kamattámogatások</t>
  </si>
  <si>
    <t>1.14.</t>
  </si>
  <si>
    <t>014</t>
  </si>
  <si>
    <t xml:space="preserve">   - Árkiegészítések, ártámogatások</t>
  </si>
  <si>
    <t>1.13.</t>
  </si>
  <si>
    <t>013</t>
  </si>
  <si>
    <t>1.12.</t>
  </si>
  <si>
    <t>012</t>
  </si>
  <si>
    <t xml:space="preserve">   - Garancia és kezességvállalásból kifizetés ÁH-n kívülre</t>
  </si>
  <si>
    <t>1.11.</t>
  </si>
  <si>
    <t>011</t>
  </si>
  <si>
    <t xml:space="preserve">   - Egyéb működési célú támogatások ÁH-n belülre</t>
  </si>
  <si>
    <t>1.10.</t>
  </si>
  <si>
    <t>010</t>
  </si>
  <si>
    <t>1.9.</t>
  </si>
  <si>
    <t>009</t>
  </si>
  <si>
    <t xml:space="preserve">   -Visszatérítendő támogatások, kölcsönök nyújtása ÁH-n belülre</t>
  </si>
  <si>
    <t>1.8.</t>
  </si>
  <si>
    <t>008</t>
  </si>
  <si>
    <t xml:space="preserve">   - Garancia- és kezességvállalásból kifizetés ÁH-n belülre</t>
  </si>
  <si>
    <t>1.7.</t>
  </si>
  <si>
    <t>007</t>
  </si>
  <si>
    <t xml:space="preserve"> - az 1.5-ből: - Elvonások és befizetések</t>
  </si>
  <si>
    <t>1.6.</t>
  </si>
  <si>
    <t>006</t>
  </si>
  <si>
    <t>Egyéb működési célú kiadások</t>
  </si>
  <si>
    <t>1.5</t>
  </si>
  <si>
    <t>005</t>
  </si>
  <si>
    <t>Ellátottak pénzbeli juttatásai</t>
  </si>
  <si>
    <t>1.4.</t>
  </si>
  <si>
    <t>004</t>
  </si>
  <si>
    <t>Dologi  kiadások</t>
  </si>
  <si>
    <t>1.3.</t>
  </si>
  <si>
    <t>003</t>
  </si>
  <si>
    <t>Munkaadókat terhelő járulékok és szociális hozzájárulási adó</t>
  </si>
  <si>
    <t>1.2.</t>
  </si>
  <si>
    <t>002</t>
  </si>
  <si>
    <t>Személyi  juttatások</t>
  </si>
  <si>
    <t>1.1.</t>
  </si>
  <si>
    <t>001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</si>
  <si>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</si>
  <si>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</si>
  <si>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C</t>
  </si>
  <si>
    <t>B</t>
  </si>
  <si>
    <t>A</t>
  </si>
  <si>
    <t>Eredeti előirányzat</t>
  </si>
  <si>
    <t>Kiadási jogcím</t>
  </si>
  <si>
    <t>Sor-
szám</t>
  </si>
  <si>
    <t>2. sz. táblázat</t>
  </si>
  <si>
    <t>K I A D Á S O K</t>
  </si>
  <si>
    <t>080</t>
  </si>
  <si>
    <t>KÖLTSÉGVETÉSI ÉS FINANSZÍROZÁSI BEVÉTELEK ÖSSZESEN: (9+16)</t>
  </si>
  <si>
    <t xml:space="preserve">    17.</t>
  </si>
  <si>
    <t>079</t>
  </si>
  <si>
    <t>FINANSZÍROZÁSI BEVÉTELEK ÖSSZESEN: (10. + … +15.)</t>
  </si>
  <si>
    <t xml:space="preserve">    16.</t>
  </si>
  <si>
    <t>078</t>
  </si>
  <si>
    <t>Adóssághoz nem kapcsolódó származékos ügyletek bevételei</t>
  </si>
  <si>
    <t xml:space="preserve">    15.</t>
  </si>
  <si>
    <t>077</t>
  </si>
  <si>
    <t>Külföldi hitelek, kölcsönök felvétele</t>
  </si>
  <si>
    <t xml:space="preserve">    14.4.</t>
  </si>
  <si>
    <t>076</t>
  </si>
  <si>
    <t>Külföldi értékpapírok kibocsátása</t>
  </si>
  <si>
    <t xml:space="preserve">    14.3.</t>
  </si>
  <si>
    <t>075</t>
  </si>
  <si>
    <t>Befektetési célú külföldi értékpapírok beváltása,  értékesítése</t>
  </si>
  <si>
    <t xml:space="preserve">    14.2.</t>
  </si>
  <si>
    <t>074</t>
  </si>
  <si>
    <t>Forgatási célú külföldi értékpapírok beváltása,  értékesítése</t>
  </si>
  <si>
    <t xml:space="preserve">    14.1.</t>
  </si>
  <si>
    <t>073</t>
  </si>
  <si>
    <t>Külföldi finanszírozás bevételei (14.1.+…14.4.)</t>
  </si>
  <si>
    <t xml:space="preserve">    14.</t>
  </si>
  <si>
    <t>072</t>
  </si>
  <si>
    <t>Betétek megszüntetése</t>
  </si>
  <si>
    <t>13.4.</t>
  </si>
  <si>
    <t>Központi irányító szervi támogatás</t>
  </si>
  <si>
    <t xml:space="preserve">   13.3.</t>
  </si>
  <si>
    <t>071</t>
  </si>
  <si>
    <t>Államháztartáson belüli megelőlegezések törlesztése</t>
  </si>
  <si>
    <t>13.2.</t>
  </si>
  <si>
    <t>070</t>
  </si>
  <si>
    <t>Államháztartáson belüli megelőlegezések</t>
  </si>
  <si>
    <t>13.1.</t>
  </si>
  <si>
    <t>069</t>
  </si>
  <si>
    <t>Belföldi finanszírozás bevételei (13.1. + … + 13.3.)</t>
  </si>
  <si>
    <t xml:space="preserve">    13.</t>
  </si>
  <si>
    <t>068</t>
  </si>
  <si>
    <t>Előző év vállalkozási maradványának igénybevétele</t>
  </si>
  <si>
    <t>12.2.</t>
  </si>
  <si>
    <t>067</t>
  </si>
  <si>
    <t>Előző év költségvetési maradványának igénybevétele</t>
  </si>
  <si>
    <t>12.1.</t>
  </si>
  <si>
    <t>066</t>
  </si>
  <si>
    <t>Maradvány igénybevétele (12.1. + 12.2.)</t>
  </si>
  <si>
    <t xml:space="preserve">    12.</t>
  </si>
  <si>
    <t>065</t>
  </si>
  <si>
    <t>Befektetési célú belföldi értékpapírok kibocsátása</t>
  </si>
  <si>
    <t>11.4.</t>
  </si>
  <si>
    <t>064</t>
  </si>
  <si>
    <t>Befektetési célú belföldi értékpapírok beváltása,  értékesítése</t>
  </si>
  <si>
    <t>11.3.</t>
  </si>
  <si>
    <t>063</t>
  </si>
  <si>
    <t>Forgatási célú belföldi értékpapírok kibocsátása</t>
  </si>
  <si>
    <t>11.2.</t>
  </si>
  <si>
    <t>062</t>
  </si>
  <si>
    <t>Forgatási célú belföldi értékpapírok beváltása,  értékesítése</t>
  </si>
  <si>
    <t>11.1.</t>
  </si>
  <si>
    <t>061</t>
  </si>
  <si>
    <t>Belföldi értékpapírok bevételei (11.1. +…+ 11.4.)</t>
  </si>
  <si>
    <t xml:space="preserve">   11.</t>
  </si>
  <si>
    <t>060</t>
  </si>
  <si>
    <t xml:space="preserve">   Rövid lejáratú  hitelek, kölcsönök felvétele</t>
  </si>
  <si>
    <t>10.3.</t>
  </si>
  <si>
    <t>059</t>
  </si>
  <si>
    <t>Likviditási célú  hitelek, kölcsönök felvétele pénzügyi vállalkozástól</t>
  </si>
  <si>
    <t>10.2.</t>
  </si>
  <si>
    <t>058</t>
  </si>
  <si>
    <t>Hosszú lejáratú  hitelek, kölcsönök felvétele</t>
  </si>
  <si>
    <t>10.1.</t>
  </si>
  <si>
    <t>057</t>
  </si>
  <si>
    <t>Hitel-, kölcsönfelvétel államháztartáson kívülről  (10.1.+10.3.)</t>
  </si>
  <si>
    <t xml:space="preserve">   10.</t>
  </si>
  <si>
    <t>056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</si>
  <si>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</si>
  <si>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</si>
  <si>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</si>
  <si>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</si>
  <si>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</si>
  <si>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</si>
  <si>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</si>
  <si>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</si>
  <si>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7.3.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</si>
  <si>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</si>
  <si>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</si>
  <si>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</si>
  <si>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</si>
  <si>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</si>
  <si>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</si>
  <si>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</si>
  <si>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</si>
  <si>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</si>
  <si>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</si>
  <si>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</si>
  <si>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</si>
  <si>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</si>
  <si>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</si>
  <si>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</si>
  <si>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</si>
  <si>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</si>
  <si>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</si>
  <si>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</si>
  <si>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</si>
  <si>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</si>
  <si>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</si>
  <si>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</si>
  <si>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</si>
  <si>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</si>
  <si>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</si>
  <si>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</si>
  <si>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</si>
  <si>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</si>
  <si>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</si>
  <si>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4.6.</t>
  </si>
  <si>
    <t>Egyéb áruhasználati és szolgáltatási adók</t>
  </si>
  <si>
    <t>4.5.</t>
  </si>
  <si>
    <t>Gépjárműadó</t>
  </si>
  <si>
    <t>4.4.</t>
  </si>
  <si>
    <t>Termékek és szolgáltatások adói</t>
  </si>
  <si>
    <t>4.3.</t>
  </si>
  <si>
    <t>Vagyoni típusú adók</t>
  </si>
  <si>
    <t>4.2.</t>
  </si>
  <si>
    <t>Jövedelemadók</t>
  </si>
  <si>
    <t>4.1.</t>
  </si>
  <si>
    <t>Közhatalmi bevételek (4.1.+…....+4.6.)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</si>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</sst>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3" fillId="0" borderId="4" xfId="1" applyNumberFormat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horizontal="center"/>
    </xf>
    <xf numFmtId="49" fontId="1" fillId="0" borderId="0" xfId="1" applyNumberFormat="1" applyFill="1" applyProtection="1"/>
    <xf numFmtId="164" fontId="5" fillId="0" borderId="2" xfId="0" quotePrefix="1" applyNumberFormat="1" applyFont="1" applyBorder="1" applyAlignment="1" applyProtection="1">
      <alignment horizontal="righ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6" fillId="0" borderId="6" xfId="0" applyFont="1" applyBorder="1" applyAlignment="1" applyProtection="1">
      <alignment horizontal="left" vertical="center" wrapText="1" inden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0" xfId="1" applyFont="1" applyFill="1" applyProtection="1"/>
    <xf numFmtId="0" fontId="10" fillId="0" borderId="0" xfId="1" applyFont="1" applyFill="1" applyProtection="1"/>
    <xf numFmtId="164" fontId="6" fillId="0" borderId="2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11" fillId="0" borderId="7" xfId="0" applyFont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indent="6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20" xfId="1" applyFont="1" applyFill="1" applyBorder="1" applyAlignment="1" applyProtection="1">
      <alignment vertical="center" wrapText="1"/>
    </xf>
    <xf numFmtId="0" fontId="2" fillId="0" borderId="21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49" fontId="8" fillId="0" borderId="0" xfId="1" applyNumberFormat="1" applyFont="1" applyFill="1" applyProtection="1"/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49" fontId="1" fillId="0" borderId="0" xfId="1" applyNumberFormat="1" applyFill="1" applyAlignment="1" applyProtection="1"/>
    <xf numFmtId="164" fontId="14" fillId="0" borderId="18" xfId="1" applyNumberFormat="1" applyFont="1" applyFill="1" applyBorder="1" applyAlignment="1" applyProtection="1">
      <alignment horizontal="center" vertical="center"/>
    </xf>
    <xf numFmtId="0" fontId="13" fillId="0" borderId="18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right"/>
    </xf>
    <xf numFmtId="164" fontId="3" fillId="0" borderId="4" xfId="1" applyNumberFormat="1" applyFont="1" applyFill="1" applyBorder="1" applyAlignment="1" applyProtection="1"/>
    <xf numFmtId="164" fontId="16" fillId="0" borderId="0" xfId="1" applyNumberFormat="1" applyFont="1" applyFill="1" applyBorder="1" applyAlignment="1" applyProtection="1">
      <alignment horizontal="center" vertical="center"/>
    </xf>
    <xf numFmtId="49" fontId="9" fillId="0" borderId="0" xfId="1" applyNumberFormat="1" applyFont="1" applyFill="1" applyProtection="1"/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Border="1" applyAlignment="1" applyProtection="1">
      <alignment horizontal="left" vertical="center" wrapText="1" indent="1"/>
    </xf>
    <xf numFmtId="0" fontId="6" fillId="0" borderId="5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left" wrapText="1" indent="1"/>
    </xf>
    <xf numFmtId="0" fontId="11" fillId="0" borderId="16" xfId="0" applyFont="1" applyBorder="1" applyAlignment="1" applyProtection="1">
      <alignment wrapText="1"/>
    </xf>
    <xf numFmtId="0" fontId="11" fillId="0" borderId="8" xfId="0" applyFont="1" applyBorder="1" applyAlignment="1" applyProtection="1">
      <alignment horizontal="left" wrapText="1" indent="1"/>
    </xf>
    <xf numFmtId="0" fontId="11" fillId="0" borderId="9" xfId="0" applyFont="1" applyBorder="1" applyAlignment="1" applyProtection="1">
      <alignment wrapText="1"/>
    </xf>
    <xf numFmtId="0" fontId="11" fillId="0" borderId="12" xfId="0" applyFont="1" applyBorder="1" applyAlignment="1" applyProtection="1">
      <alignment horizontal="left" wrapText="1" indent="1"/>
    </xf>
    <xf numFmtId="49" fontId="8" fillId="0" borderId="13" xfId="1" applyNumberFormat="1" applyFont="1" applyFill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15" fillId="0" borderId="4" xfId="0" applyFont="1" applyFill="1" applyBorder="1" applyAlignment="1" applyProtection="1">
      <alignment horizontal="right" vertical="center"/>
    </xf>
    <xf numFmtId="164" fontId="3" fillId="0" borderId="4" xfId="1" applyNumberFormat="1" applyFont="1" applyFill="1" applyBorder="1" applyAlignment="1" applyProtection="1">
      <alignment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Fekete%20Orsolya/Desktop/1-6993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. sz. tájék"/>
      <sheetName val="Munka2"/>
    </sheetNames>
    <sheetDataSet>
      <sheetData sheetId="0"/>
      <sheetData sheetId="1"/>
      <sheetData sheetId="2">
        <row r="8">
          <cell r="D8">
            <v>25784826</v>
          </cell>
        </row>
        <row r="9">
          <cell r="D9">
            <v>20054220</v>
          </cell>
        </row>
        <row r="10">
          <cell r="D10">
            <v>16668922</v>
          </cell>
        </row>
        <row r="11">
          <cell r="D11">
            <v>2493330</v>
          </cell>
        </row>
        <row r="12">
          <cell r="D12">
            <v>0</v>
          </cell>
        </row>
        <row r="13">
          <cell r="D13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33162562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6">
          <cell r="D26">
            <v>4700000</v>
          </cell>
        </row>
        <row r="29">
          <cell r="D29">
            <v>12000</v>
          </cell>
        </row>
        <row r="30">
          <cell r="D30">
            <v>3000000</v>
          </cell>
        </row>
        <row r="31">
          <cell r="D31">
            <v>12500000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500000</v>
          </cell>
        </row>
        <row r="37">
          <cell r="D37">
            <v>4503774</v>
          </cell>
        </row>
        <row r="38">
          <cell r="D38">
            <v>3259541</v>
          </cell>
        </row>
        <row r="39">
          <cell r="D39">
            <v>0</v>
          </cell>
        </row>
        <row r="40">
          <cell r="D40">
            <v>5454920</v>
          </cell>
        </row>
        <row r="41">
          <cell r="D41">
            <v>2484366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181000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3">
          <cell r="D53">
            <v>0</v>
          </cell>
        </row>
        <row r="55">
          <cell r="D55">
            <v>0</v>
          </cell>
        </row>
        <row r="60">
          <cell r="D60">
            <v>14580000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191564270</v>
          </cell>
        </row>
        <row r="74">
          <cell r="D74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92">
          <cell r="D92">
            <v>37249608</v>
          </cell>
        </row>
        <row r="93">
          <cell r="D93">
            <v>5325853.0080000004</v>
          </cell>
        </row>
        <row r="94">
          <cell r="D94">
            <v>80064717</v>
          </cell>
        </row>
        <row r="95">
          <cell r="D95">
            <v>8004245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6047000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8">
          <cell r="D108">
            <v>103957310</v>
          </cell>
        </row>
        <row r="110">
          <cell r="D110">
            <v>67530020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750000</v>
          </cell>
        </row>
        <row r="120">
          <cell r="D120">
            <v>0</v>
          </cell>
        </row>
        <row r="122">
          <cell r="D122">
            <v>2500000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2600051</v>
          </cell>
        </row>
        <row r="137">
          <cell r="D137">
            <v>26874927</v>
          </cell>
        </row>
        <row r="138">
          <cell r="D138">
            <v>0</v>
          </cell>
        </row>
        <row r="139">
          <cell r="D139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</sheetData>
      <sheetData sheetId="3"/>
      <sheetData sheetId="4"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3180870</v>
          </cell>
        </row>
        <row r="21">
          <cell r="C21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7">
          <cell r="C37">
            <v>0</v>
          </cell>
        </row>
        <row r="38">
          <cell r="C38">
            <v>22312264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54000</v>
          </cell>
        </row>
        <row r="42">
          <cell r="C42">
            <v>6038891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1000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372592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26874927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93">
          <cell r="C93">
            <v>29543113</v>
          </cell>
        </row>
        <row r="94">
          <cell r="C94">
            <v>4709521.1749999998</v>
          </cell>
        </row>
        <row r="95">
          <cell r="C95">
            <v>24581910</v>
          </cell>
        </row>
        <row r="96">
          <cell r="C96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3">
          <cell r="C123">
            <v>0</v>
          </cell>
        </row>
        <row r="124">
          <cell r="C124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view="pageLayout" zoomScaleNormal="100" zoomScaleSheetLayoutView="100" workbookViewId="0">
      <selection activeCell="B9" sqref="B9"/>
    </sheetView>
  </sheetViews>
  <sheetFormatPr defaultRowHeight="15.75" x14ac:dyDescent="0.25"/>
  <cols>
    <col min="1" max="1" width="9.5" style="3" customWidth="1"/>
    <col min="2" max="2" width="60.83203125" style="3" customWidth="1"/>
    <col min="3" max="3" width="15.83203125" style="2" customWidth="1"/>
    <col min="4" max="4" width="8.1640625" style="1" hidden="1" customWidth="1"/>
    <col min="5" max="16384" width="9.33203125" style="1"/>
  </cols>
  <sheetData>
    <row r="1" spans="1:4" ht="15.95" customHeight="1" x14ac:dyDescent="0.25">
      <c r="A1" s="61" t="s">
        <v>332</v>
      </c>
      <c r="B1" s="61"/>
      <c r="C1" s="61"/>
    </row>
    <row r="2" spans="1:4" ht="15.95" customHeight="1" thickBot="1" x14ac:dyDescent="0.3">
      <c r="A2" s="81" t="s">
        <v>331</v>
      </c>
      <c r="B2" s="81"/>
      <c r="C2" s="80"/>
    </row>
    <row r="3" spans="1:4" ht="15.95" customHeight="1" x14ac:dyDescent="0.25">
      <c r="A3" s="58" t="s">
        <v>174</v>
      </c>
      <c r="B3" s="57" t="s">
        <v>330</v>
      </c>
      <c r="C3" s="56"/>
      <c r="D3" s="9"/>
    </row>
    <row r="4" spans="1:4" ht="38.1" customHeight="1" thickBot="1" x14ac:dyDescent="0.3">
      <c r="A4" s="53"/>
      <c r="B4" s="52"/>
      <c r="C4" s="51" t="s">
        <v>172</v>
      </c>
      <c r="D4" s="9"/>
    </row>
    <row r="5" spans="1:4" s="47" customFormat="1" ht="12" customHeight="1" thickBot="1" x14ac:dyDescent="0.25">
      <c r="A5" s="50" t="s">
        <v>171</v>
      </c>
      <c r="B5" s="49" t="s">
        <v>170</v>
      </c>
      <c r="C5" s="49" t="s">
        <v>169</v>
      </c>
      <c r="D5" s="48"/>
    </row>
    <row r="6" spans="1:4" s="17" customFormat="1" ht="12" customHeight="1" thickBot="1" x14ac:dyDescent="0.25">
      <c r="A6" s="6" t="s">
        <v>168</v>
      </c>
      <c r="B6" s="79" t="s">
        <v>329</v>
      </c>
      <c r="C6" s="24">
        <f>SUM(C7:C12)</f>
        <v>65001298</v>
      </c>
      <c r="D6" s="62" t="s">
        <v>166</v>
      </c>
    </row>
    <row r="7" spans="1:4" s="17" customFormat="1" ht="12" customHeight="1" x14ac:dyDescent="0.2">
      <c r="A7" s="16" t="s">
        <v>165</v>
      </c>
      <c r="B7" s="74" t="s">
        <v>328</v>
      </c>
      <c r="C7" s="69">
        <f>SUM('[1]4.sz.mell.'!D8+'[1]6.sz.mell  '!C9)</f>
        <v>25784826</v>
      </c>
      <c r="D7" s="62" t="s">
        <v>163</v>
      </c>
    </row>
    <row r="8" spans="1:4" s="17" customFormat="1" ht="12" customHeight="1" x14ac:dyDescent="0.2">
      <c r="A8" s="36" t="s">
        <v>162</v>
      </c>
      <c r="B8" s="72" t="s">
        <v>327</v>
      </c>
      <c r="C8" s="69">
        <f>SUM('[1]4.sz.mell.'!D9+'[1]6.sz.mell  '!C10)</f>
        <v>20054220</v>
      </c>
      <c r="D8" s="62" t="s">
        <v>160</v>
      </c>
    </row>
    <row r="9" spans="1:4" s="17" customFormat="1" ht="12" customHeight="1" x14ac:dyDescent="0.2">
      <c r="A9" s="36" t="s">
        <v>159</v>
      </c>
      <c r="B9" s="72" t="s">
        <v>326</v>
      </c>
      <c r="C9" s="69">
        <f>SUM('[1]4.sz.mell.'!D10+'[1]6.sz.mell  '!C11)</f>
        <v>16668922</v>
      </c>
      <c r="D9" s="62" t="s">
        <v>157</v>
      </c>
    </row>
    <row r="10" spans="1:4" s="17" customFormat="1" ht="12" customHeight="1" x14ac:dyDescent="0.2">
      <c r="A10" s="36" t="s">
        <v>156</v>
      </c>
      <c r="B10" s="72" t="s">
        <v>325</v>
      </c>
      <c r="C10" s="69">
        <f>SUM('[1]4.sz.mell.'!D11+'[1]6.sz.mell  '!C12)</f>
        <v>2493330</v>
      </c>
      <c r="D10" s="62" t="s">
        <v>154</v>
      </c>
    </row>
    <row r="11" spans="1:4" s="17" customFormat="1" ht="12" customHeight="1" x14ac:dyDescent="0.2">
      <c r="A11" s="36" t="s">
        <v>324</v>
      </c>
      <c r="B11" s="72" t="s">
        <v>323</v>
      </c>
      <c r="C11" s="69">
        <f>SUM('[1]4.sz.mell.'!D12+'[1]6.sz.mell  '!C13)</f>
        <v>0</v>
      </c>
      <c r="D11" s="62" t="s">
        <v>151</v>
      </c>
    </row>
    <row r="12" spans="1:4" s="17" customFormat="1" ht="12" customHeight="1" thickBot="1" x14ac:dyDescent="0.25">
      <c r="A12" s="26" t="s">
        <v>150</v>
      </c>
      <c r="B12" s="76" t="s">
        <v>322</v>
      </c>
      <c r="C12" s="69">
        <f>SUM('[1]4.sz.mell.'!D13+'[1]6.sz.mell  '!C14)</f>
        <v>0</v>
      </c>
      <c r="D12" s="62" t="s">
        <v>148</v>
      </c>
    </row>
    <row r="13" spans="1:4" s="17" customFormat="1" ht="21" customHeight="1" thickBot="1" x14ac:dyDescent="0.25">
      <c r="A13" s="6" t="s">
        <v>1</v>
      </c>
      <c r="B13" s="70" t="s">
        <v>321</v>
      </c>
      <c r="C13" s="24">
        <f>SUM(C14:C18)</f>
        <v>36343432</v>
      </c>
      <c r="D13" s="62" t="s">
        <v>145</v>
      </c>
    </row>
    <row r="14" spans="1:4" s="17" customFormat="1" ht="12" customHeight="1" x14ac:dyDescent="0.2">
      <c r="A14" s="16" t="s">
        <v>120</v>
      </c>
      <c r="B14" s="74" t="s">
        <v>320</v>
      </c>
      <c r="C14" s="69">
        <f>SUM('[1]4.sz.mell.'!D15+'[1]6.sz.mell  '!C16)</f>
        <v>0</v>
      </c>
      <c r="D14" s="62" t="s">
        <v>142</v>
      </c>
    </row>
    <row r="15" spans="1:4" s="17" customFormat="1" ht="12" customHeight="1" x14ac:dyDescent="0.2">
      <c r="A15" s="36" t="s">
        <v>117</v>
      </c>
      <c r="B15" s="72" t="s">
        <v>319</v>
      </c>
      <c r="C15" s="69">
        <f>SUM('[1]4.sz.mell.'!D16+'[1]6.sz.mell  '!C17)</f>
        <v>0</v>
      </c>
      <c r="D15" s="62" t="s">
        <v>140</v>
      </c>
    </row>
    <row r="16" spans="1:4" s="17" customFormat="1" ht="12" customHeight="1" x14ac:dyDescent="0.2">
      <c r="A16" s="36" t="s">
        <v>114</v>
      </c>
      <c r="B16" s="72" t="s">
        <v>318</v>
      </c>
      <c r="C16" s="69">
        <f>SUM('[1]4.sz.mell.'!D17+'[1]6.sz.mell  '!C18)</f>
        <v>0</v>
      </c>
      <c r="D16" s="62" t="s">
        <v>137</v>
      </c>
    </row>
    <row r="17" spans="1:4" s="17" customFormat="1" ht="12" customHeight="1" x14ac:dyDescent="0.2">
      <c r="A17" s="36" t="s">
        <v>111</v>
      </c>
      <c r="B17" s="72" t="s">
        <v>317</v>
      </c>
      <c r="C17" s="69">
        <f>SUM('[1]4.sz.mell.'!D18+'[1]6.sz.mell  '!C19)</f>
        <v>0</v>
      </c>
      <c r="D17" s="62" t="s">
        <v>134</v>
      </c>
    </row>
    <row r="18" spans="1:4" s="17" customFormat="1" ht="12" customHeight="1" x14ac:dyDescent="0.2">
      <c r="A18" s="36" t="s">
        <v>108</v>
      </c>
      <c r="B18" s="72" t="s">
        <v>316</v>
      </c>
      <c r="C18" s="69">
        <f>SUM('[1]4.sz.mell.'!D19+'[1]6.sz.mell  '!C20)</f>
        <v>36343432</v>
      </c>
      <c r="D18" s="62" t="s">
        <v>132</v>
      </c>
    </row>
    <row r="19" spans="1:4" s="17" customFormat="1" ht="12" customHeight="1" thickBot="1" x14ac:dyDescent="0.25">
      <c r="A19" s="26" t="s">
        <v>105</v>
      </c>
      <c r="B19" s="76" t="s">
        <v>315</v>
      </c>
      <c r="C19" s="69">
        <f>SUM('[1]4.sz.mell.'!D20+'[1]6.sz.mell  '!C21)</f>
        <v>0</v>
      </c>
      <c r="D19" s="62" t="s">
        <v>129</v>
      </c>
    </row>
    <row r="20" spans="1:4" s="17" customFormat="1" ht="21.75" customHeight="1" thickBot="1" x14ac:dyDescent="0.25">
      <c r="A20" s="6" t="s">
        <v>81</v>
      </c>
      <c r="B20" s="79" t="s">
        <v>314</v>
      </c>
      <c r="C20" s="24">
        <f>SUM(C21:C25)</f>
        <v>4700000</v>
      </c>
      <c r="D20" s="62" t="s">
        <v>126</v>
      </c>
    </row>
    <row r="21" spans="1:4" s="17" customFormat="1" ht="12" customHeight="1" x14ac:dyDescent="0.2">
      <c r="A21" s="16" t="s">
        <v>78</v>
      </c>
      <c r="B21" s="74" t="s">
        <v>313</v>
      </c>
      <c r="C21" s="69">
        <f>SUM('[1]4.sz.mell.'!D22+'[1]6.sz.mell  '!C23)</f>
        <v>0</v>
      </c>
      <c r="D21" s="62" t="s">
        <v>123</v>
      </c>
    </row>
    <row r="22" spans="1:4" s="17" customFormat="1" ht="12" customHeight="1" x14ac:dyDescent="0.2">
      <c r="A22" s="36" t="s">
        <v>75</v>
      </c>
      <c r="B22" s="72" t="s">
        <v>312</v>
      </c>
      <c r="C22" s="69">
        <f>SUM('[1]4.sz.mell.'!D23+'[1]6.sz.mell  '!C24)</f>
        <v>0</v>
      </c>
      <c r="D22" s="62" t="s">
        <v>121</v>
      </c>
    </row>
    <row r="23" spans="1:4" s="17" customFormat="1" ht="12" customHeight="1" x14ac:dyDescent="0.2">
      <c r="A23" s="36" t="s">
        <v>311</v>
      </c>
      <c r="B23" s="72" t="s">
        <v>310</v>
      </c>
      <c r="C23" s="69">
        <f>SUM('[1]4.sz.mell.'!D24+'[1]6.sz.mell  '!C25)</f>
        <v>0</v>
      </c>
      <c r="D23" s="62" t="s">
        <v>118</v>
      </c>
    </row>
    <row r="24" spans="1:4" s="17" customFormat="1" ht="12" customHeight="1" x14ac:dyDescent="0.2">
      <c r="A24" s="36" t="s">
        <v>309</v>
      </c>
      <c r="B24" s="72" t="s">
        <v>308</v>
      </c>
      <c r="C24" s="69">
        <f>SUM('[1]4.sz.mell.'!D25+'[1]6.sz.mell  '!C26)</f>
        <v>0</v>
      </c>
      <c r="D24" s="62" t="s">
        <v>115</v>
      </c>
    </row>
    <row r="25" spans="1:4" s="17" customFormat="1" ht="12" customHeight="1" x14ac:dyDescent="0.2">
      <c r="A25" s="36" t="s">
        <v>307</v>
      </c>
      <c r="B25" s="72" t="s">
        <v>306</v>
      </c>
      <c r="C25" s="69">
        <f>SUM('[1]4.sz.mell.'!D26+'[1]6.sz.mell  '!C27)</f>
        <v>4700000</v>
      </c>
      <c r="D25" s="62" t="s">
        <v>112</v>
      </c>
    </row>
    <row r="26" spans="1:4" s="17" customFormat="1" ht="12" customHeight="1" thickBot="1" x14ac:dyDescent="0.25">
      <c r="A26" s="26" t="s">
        <v>305</v>
      </c>
      <c r="B26" s="31" t="s">
        <v>304</v>
      </c>
      <c r="C26" s="69">
        <f>SUM('[1]4.sz.mell.'!D27+'[1]6.sz.mell  '!C28)</f>
        <v>0</v>
      </c>
      <c r="D26" s="62" t="s">
        <v>109</v>
      </c>
    </row>
    <row r="27" spans="1:4" s="17" customFormat="1" ht="12" customHeight="1" thickBot="1" x14ac:dyDescent="0.25">
      <c r="A27" s="6" t="s">
        <v>303</v>
      </c>
      <c r="B27" s="79" t="s">
        <v>302</v>
      </c>
      <c r="C27" s="23">
        <f>SUM(C28:C33)</f>
        <v>16012000</v>
      </c>
      <c r="D27" s="62" t="s">
        <v>106</v>
      </c>
    </row>
    <row r="28" spans="1:4" s="17" customFormat="1" ht="12" customHeight="1" x14ac:dyDescent="0.2">
      <c r="A28" s="16" t="s">
        <v>301</v>
      </c>
      <c r="B28" s="74" t="s">
        <v>300</v>
      </c>
      <c r="C28" s="69">
        <f>SUM('[1]4.sz.mell.'!D29+'[1]6.sz.mell  '!C30)</f>
        <v>12000</v>
      </c>
      <c r="D28" s="62" t="s">
        <v>103</v>
      </c>
    </row>
    <row r="29" spans="1:4" s="17" customFormat="1" ht="12" customHeight="1" x14ac:dyDescent="0.2">
      <c r="A29" s="36" t="s">
        <v>299</v>
      </c>
      <c r="B29" s="72" t="s">
        <v>298</v>
      </c>
      <c r="C29" s="69">
        <f>SUM('[1]4.sz.mell.'!D30+'[1]6.sz.mell  '!C31)</f>
        <v>3000000</v>
      </c>
      <c r="D29" s="62" t="s">
        <v>100</v>
      </c>
    </row>
    <row r="30" spans="1:4" s="17" customFormat="1" ht="12" customHeight="1" x14ac:dyDescent="0.2">
      <c r="A30" s="36" t="s">
        <v>297</v>
      </c>
      <c r="B30" s="72" t="s">
        <v>296</v>
      </c>
      <c r="C30" s="69">
        <f>SUM('[1]4.sz.mell.'!D31+'[1]6.sz.mell  '!C32)</f>
        <v>12500000</v>
      </c>
      <c r="D30" s="62" t="s">
        <v>97</v>
      </c>
    </row>
    <row r="31" spans="1:4" s="17" customFormat="1" ht="12" customHeight="1" x14ac:dyDescent="0.2">
      <c r="A31" s="36" t="s">
        <v>295</v>
      </c>
      <c r="B31" s="72" t="s">
        <v>294</v>
      </c>
      <c r="C31" s="69">
        <f>SUM('[1]4.sz.mell.'!D32+'[1]6.sz.mell  '!C33)</f>
        <v>0</v>
      </c>
      <c r="D31" s="62" t="s">
        <v>94</v>
      </c>
    </row>
    <row r="32" spans="1:4" s="17" customFormat="1" ht="12" customHeight="1" x14ac:dyDescent="0.2">
      <c r="A32" s="36" t="s">
        <v>293</v>
      </c>
      <c r="B32" s="72" t="s">
        <v>292</v>
      </c>
      <c r="C32" s="69">
        <f>SUM('[1]4.sz.mell.'!D33+'[1]6.sz.mell  '!C34)</f>
        <v>0</v>
      </c>
      <c r="D32" s="62" t="s">
        <v>91</v>
      </c>
    </row>
    <row r="33" spans="1:4" s="17" customFormat="1" ht="12" customHeight="1" thickBot="1" x14ac:dyDescent="0.25">
      <c r="A33" s="26" t="s">
        <v>291</v>
      </c>
      <c r="B33" s="31" t="s">
        <v>290</v>
      </c>
      <c r="C33" s="69">
        <f>SUM('[1]4.sz.mell.'!D34+'[1]6.sz.mell  '!C35)</f>
        <v>500000</v>
      </c>
      <c r="D33" s="62" t="s">
        <v>88</v>
      </c>
    </row>
    <row r="34" spans="1:4" s="17" customFormat="1" ht="12" customHeight="1" thickBot="1" x14ac:dyDescent="0.25">
      <c r="A34" s="6" t="s">
        <v>69</v>
      </c>
      <c r="B34" s="79" t="s">
        <v>289</v>
      </c>
      <c r="C34" s="24">
        <f>SUM(C35:C44)</f>
        <v>44289756</v>
      </c>
      <c r="D34" s="62" t="s">
        <v>85</v>
      </c>
    </row>
    <row r="35" spans="1:4" s="17" customFormat="1" ht="12" customHeight="1" x14ac:dyDescent="0.2">
      <c r="A35" s="16" t="s">
        <v>66</v>
      </c>
      <c r="B35" s="74" t="s">
        <v>288</v>
      </c>
      <c r="C35" s="69">
        <f>SUM('[1]4.sz.mell.'!D36+'[1]6.sz.mell  '!C37)</f>
        <v>0</v>
      </c>
      <c r="D35" s="62" t="s">
        <v>82</v>
      </c>
    </row>
    <row r="36" spans="1:4" s="17" customFormat="1" ht="12" customHeight="1" x14ac:dyDescent="0.2">
      <c r="A36" s="36" t="s">
        <v>63</v>
      </c>
      <c r="B36" s="72" t="s">
        <v>287</v>
      </c>
      <c r="C36" s="69">
        <f>SUM('[1]4.sz.mell.'!D37+'[1]6.sz.mell  '!C38)</f>
        <v>26816038</v>
      </c>
      <c r="D36" s="62" t="s">
        <v>79</v>
      </c>
    </row>
    <row r="37" spans="1:4" s="17" customFormat="1" ht="12" customHeight="1" x14ac:dyDescent="0.2">
      <c r="A37" s="36" t="s">
        <v>60</v>
      </c>
      <c r="B37" s="72" t="s">
        <v>286</v>
      </c>
      <c r="C37" s="69">
        <f>SUM('[1]4.sz.mell.'!D38+'[1]6.sz.mell  '!C39)</f>
        <v>3259541</v>
      </c>
      <c r="D37" s="62" t="s">
        <v>76</v>
      </c>
    </row>
    <row r="38" spans="1:4" s="17" customFormat="1" ht="12" customHeight="1" x14ac:dyDescent="0.2">
      <c r="A38" s="36" t="s">
        <v>285</v>
      </c>
      <c r="B38" s="72" t="s">
        <v>284</v>
      </c>
      <c r="C38" s="69">
        <f>SUM('[1]4.sz.mell.'!D39+'[1]6.sz.mell  '!C40)</f>
        <v>0</v>
      </c>
      <c r="D38" s="62" t="s">
        <v>73</v>
      </c>
    </row>
    <row r="39" spans="1:4" s="17" customFormat="1" ht="12" customHeight="1" x14ac:dyDescent="0.2">
      <c r="A39" s="36" t="s">
        <v>283</v>
      </c>
      <c r="B39" s="72" t="s">
        <v>282</v>
      </c>
      <c r="C39" s="69">
        <f>SUM('[1]4.sz.mell.'!D40+'[1]6.sz.mell  '!C41)</f>
        <v>5508920</v>
      </c>
      <c r="D39" s="62" t="s">
        <v>70</v>
      </c>
    </row>
    <row r="40" spans="1:4" s="17" customFormat="1" ht="12" customHeight="1" x14ac:dyDescent="0.2">
      <c r="A40" s="36" t="s">
        <v>281</v>
      </c>
      <c r="B40" s="72" t="s">
        <v>280</v>
      </c>
      <c r="C40" s="69">
        <f>SUM('[1]4.sz.mell.'!D41+'[1]6.sz.mell  '!C42)</f>
        <v>8523257</v>
      </c>
      <c r="D40" s="62" t="s">
        <v>67</v>
      </c>
    </row>
    <row r="41" spans="1:4" s="17" customFormat="1" ht="12" customHeight="1" x14ac:dyDescent="0.2">
      <c r="A41" s="36" t="s">
        <v>279</v>
      </c>
      <c r="B41" s="72" t="s">
        <v>278</v>
      </c>
      <c r="C41" s="69">
        <f>SUM('[1]4.sz.mell.'!D42+'[1]6.sz.mell  '!C43)</f>
        <v>0</v>
      </c>
      <c r="D41" s="62" t="s">
        <v>64</v>
      </c>
    </row>
    <row r="42" spans="1:4" s="17" customFormat="1" ht="12" customHeight="1" x14ac:dyDescent="0.2">
      <c r="A42" s="36" t="s">
        <v>277</v>
      </c>
      <c r="B42" s="72" t="s">
        <v>276</v>
      </c>
      <c r="C42" s="69">
        <f>SUM('[1]4.sz.mell.'!D43+'[1]6.sz.mell  '!C44)</f>
        <v>0</v>
      </c>
      <c r="D42" s="62" t="s">
        <v>61</v>
      </c>
    </row>
    <row r="43" spans="1:4" s="17" customFormat="1" ht="12" customHeight="1" x14ac:dyDescent="0.2">
      <c r="A43" s="36" t="s">
        <v>275</v>
      </c>
      <c r="B43" s="72" t="s">
        <v>274</v>
      </c>
      <c r="C43" s="69">
        <f>SUM('[1]4.sz.mell.'!D44+'[1]6.sz.mell  '!C45)</f>
        <v>0</v>
      </c>
      <c r="D43" s="62" t="s">
        <v>58</v>
      </c>
    </row>
    <row r="44" spans="1:4" s="17" customFormat="1" ht="12" customHeight="1" thickBot="1" x14ac:dyDescent="0.25">
      <c r="A44" s="26" t="s">
        <v>273</v>
      </c>
      <c r="B44" s="76" t="s">
        <v>272</v>
      </c>
      <c r="C44" s="69">
        <f>SUM('[1]4.sz.mell.'!D45+'[1]6.sz.mell  '!C46)</f>
        <v>182000</v>
      </c>
      <c r="D44" s="62" t="s">
        <v>55</v>
      </c>
    </row>
    <row r="45" spans="1:4" s="17" customFormat="1" ht="12" customHeight="1" thickBot="1" x14ac:dyDescent="0.25">
      <c r="A45" s="6" t="s">
        <v>57</v>
      </c>
      <c r="B45" s="79" t="s">
        <v>271</v>
      </c>
      <c r="C45" s="24">
        <f>SUM(C46:C50)</f>
        <v>0</v>
      </c>
      <c r="D45" s="62" t="s">
        <v>52</v>
      </c>
    </row>
    <row r="46" spans="1:4" s="17" customFormat="1" ht="12" customHeight="1" x14ac:dyDescent="0.2">
      <c r="A46" s="16" t="s">
        <v>54</v>
      </c>
      <c r="B46" s="74" t="s">
        <v>270</v>
      </c>
      <c r="C46" s="69">
        <f>SUM('[1]4.sz.mell.'!D47+'[1]6.sz.mell  '!C48)</f>
        <v>0</v>
      </c>
      <c r="D46" s="62" t="s">
        <v>49</v>
      </c>
    </row>
    <row r="47" spans="1:4" s="17" customFormat="1" ht="12" customHeight="1" x14ac:dyDescent="0.2">
      <c r="A47" s="36" t="s">
        <v>51</v>
      </c>
      <c r="B47" s="72" t="s">
        <v>269</v>
      </c>
      <c r="C47" s="69">
        <f>SUM('[1]4.sz.mell.'!D48+'[1]6.sz.mell  '!C49)</f>
        <v>0</v>
      </c>
      <c r="D47" s="62" t="s">
        <v>46</v>
      </c>
    </row>
    <row r="48" spans="1:4" s="17" customFormat="1" ht="12" customHeight="1" x14ac:dyDescent="0.2">
      <c r="A48" s="36" t="s">
        <v>48</v>
      </c>
      <c r="B48" s="72" t="s">
        <v>268</v>
      </c>
      <c r="C48" s="69">
        <f>SUM('[1]4.sz.mell.'!D49+'[1]6.sz.mell  '!C50)</f>
        <v>0</v>
      </c>
      <c r="D48" s="62" t="s">
        <v>43</v>
      </c>
    </row>
    <row r="49" spans="1:4" s="17" customFormat="1" ht="12" customHeight="1" x14ac:dyDescent="0.2">
      <c r="A49" s="36" t="s">
        <v>45</v>
      </c>
      <c r="B49" s="72" t="s">
        <v>267</v>
      </c>
      <c r="C49" s="69">
        <f>SUM('[1]4.sz.mell.'!D50+'[1]6.sz.mell  '!C51)</f>
        <v>0</v>
      </c>
      <c r="D49" s="62" t="s">
        <v>40</v>
      </c>
    </row>
    <row r="50" spans="1:4" s="17" customFormat="1" ht="12" customHeight="1" thickBot="1" x14ac:dyDescent="0.25">
      <c r="A50" s="26" t="s">
        <v>266</v>
      </c>
      <c r="B50" s="76" t="s">
        <v>265</v>
      </c>
      <c r="C50" s="69">
        <f>SUM('[1]4.sz.mell.'!D51+'[1]6.sz.mell  '!C52)</f>
        <v>0</v>
      </c>
      <c r="D50" s="62" t="s">
        <v>37</v>
      </c>
    </row>
    <row r="51" spans="1:4" s="17" customFormat="1" ht="17.25" customHeight="1" thickBot="1" x14ac:dyDescent="0.25">
      <c r="A51" s="6" t="s">
        <v>264</v>
      </c>
      <c r="B51" s="79" t="s">
        <v>263</v>
      </c>
      <c r="C51" s="24">
        <f>SUM(C52:C54)</f>
        <v>0</v>
      </c>
      <c r="D51" s="62" t="s">
        <v>34</v>
      </c>
    </row>
    <row r="52" spans="1:4" s="17" customFormat="1" ht="12" customHeight="1" x14ac:dyDescent="0.2">
      <c r="A52" s="16" t="s">
        <v>39</v>
      </c>
      <c r="B52" s="74" t="s">
        <v>262</v>
      </c>
      <c r="C52" s="69">
        <f>SUM('[1]4.sz.mell.'!D53+'[1]6.sz.mell  '!C54)</f>
        <v>0</v>
      </c>
      <c r="D52" s="62" t="s">
        <v>29</v>
      </c>
    </row>
    <row r="53" spans="1:4" s="17" customFormat="1" ht="12" customHeight="1" x14ac:dyDescent="0.2">
      <c r="A53" s="36" t="s">
        <v>36</v>
      </c>
      <c r="B53" s="72" t="s">
        <v>261</v>
      </c>
      <c r="C53" s="69">
        <f>SUM('[1]4.sz.mell.'!D54+'[1]6.sz.mell  '!C55)</f>
        <v>0</v>
      </c>
      <c r="D53" s="62" t="s">
        <v>26</v>
      </c>
    </row>
    <row r="54" spans="1:4" s="17" customFormat="1" ht="12" customHeight="1" x14ac:dyDescent="0.2">
      <c r="A54" s="36" t="s">
        <v>260</v>
      </c>
      <c r="B54" s="72" t="s">
        <v>259</v>
      </c>
      <c r="C54" s="69">
        <f>SUM('[1]4.sz.mell.'!D55+'[1]6.sz.mell  '!C56)</f>
        <v>0</v>
      </c>
      <c r="D54" s="62" t="s">
        <v>23</v>
      </c>
    </row>
    <row r="55" spans="1:4" s="17" customFormat="1" ht="12" customHeight="1" thickBot="1" x14ac:dyDescent="0.25">
      <c r="A55" s="26" t="s">
        <v>31</v>
      </c>
      <c r="B55" s="76" t="s">
        <v>258</v>
      </c>
      <c r="C55" s="69">
        <f>SUM('[1]4.sz.mell.'!D56+'[1]6.sz.mell  '!C57)</f>
        <v>0</v>
      </c>
      <c r="D55" s="62" t="s">
        <v>20</v>
      </c>
    </row>
    <row r="56" spans="1:4" s="17" customFormat="1" ht="12" customHeight="1" thickBot="1" x14ac:dyDescent="0.25">
      <c r="A56" s="6" t="s">
        <v>25</v>
      </c>
      <c r="B56" s="70" t="s">
        <v>257</v>
      </c>
      <c r="C56" s="24">
        <f>SUM(C57:C59)</f>
        <v>14580000</v>
      </c>
      <c r="D56" s="62" t="s">
        <v>17</v>
      </c>
    </row>
    <row r="57" spans="1:4" s="17" customFormat="1" ht="12" customHeight="1" x14ac:dyDescent="0.2">
      <c r="A57" s="16" t="s">
        <v>22</v>
      </c>
      <c r="B57" s="74" t="s">
        <v>256</v>
      </c>
      <c r="C57" s="69">
        <f>SUM('[1]4.sz.mell.'!D58+'[1]6.sz.mell  '!C59)</f>
        <v>0</v>
      </c>
      <c r="D57" s="62" t="s">
        <v>14</v>
      </c>
    </row>
    <row r="58" spans="1:4" s="17" customFormat="1" ht="19.5" customHeight="1" x14ac:dyDescent="0.2">
      <c r="A58" s="36" t="s">
        <v>19</v>
      </c>
      <c r="B58" s="72" t="s">
        <v>255</v>
      </c>
      <c r="C58" s="69">
        <f>SUM('[1]4.sz.mell.'!D59+'[1]6.sz.mell  '!C60)</f>
        <v>0</v>
      </c>
      <c r="D58" s="62" t="s">
        <v>11</v>
      </c>
    </row>
    <row r="59" spans="1:4" s="17" customFormat="1" ht="12" customHeight="1" x14ac:dyDescent="0.2">
      <c r="A59" s="36" t="s">
        <v>16</v>
      </c>
      <c r="B59" s="72" t="s">
        <v>254</v>
      </c>
      <c r="C59" s="69">
        <f>SUM('[1]4.sz.mell.'!D60+'[1]6.sz.mell  '!C61)</f>
        <v>14580000</v>
      </c>
      <c r="D59" s="62" t="s">
        <v>8</v>
      </c>
    </row>
    <row r="60" spans="1:4" s="17" customFormat="1" ht="12" customHeight="1" thickBot="1" x14ac:dyDescent="0.25">
      <c r="A60" s="26" t="s">
        <v>13</v>
      </c>
      <c r="B60" s="76" t="s">
        <v>253</v>
      </c>
      <c r="C60" s="69">
        <f>SUM('[1]4.sz.mell.'!D61+'[1]6.sz.mell  '!C62)</f>
        <v>0</v>
      </c>
      <c r="D60" s="62" t="s">
        <v>5</v>
      </c>
    </row>
    <row r="61" spans="1:4" s="17" customFormat="1" ht="12" customHeight="1" thickBot="1" x14ac:dyDescent="0.25">
      <c r="A61" s="6" t="s">
        <v>10</v>
      </c>
      <c r="B61" s="79" t="s">
        <v>252</v>
      </c>
      <c r="C61" s="23">
        <f>SUM(C6+C13+C20+C27+C34+C45+C51+C56)</f>
        <v>180926486</v>
      </c>
      <c r="D61" s="62" t="s">
        <v>251</v>
      </c>
    </row>
    <row r="62" spans="1:4" s="17" customFormat="1" ht="12" customHeight="1" thickBot="1" x14ac:dyDescent="0.25">
      <c r="A62" s="68" t="s">
        <v>250</v>
      </c>
      <c r="B62" s="70" t="s">
        <v>249</v>
      </c>
      <c r="C62" s="24">
        <f>SUM(C63:C65)</f>
        <v>0</v>
      </c>
      <c r="D62" s="62" t="s">
        <v>248</v>
      </c>
    </row>
    <row r="63" spans="1:4" s="17" customFormat="1" ht="12" customHeight="1" x14ac:dyDescent="0.2">
      <c r="A63" s="16" t="s">
        <v>247</v>
      </c>
      <c r="B63" s="74" t="s">
        <v>246</v>
      </c>
      <c r="C63" s="69">
        <f>SUM('[1]4.sz.mell.'!D64+'[1]6.sz.mell  '!C65)</f>
        <v>0</v>
      </c>
      <c r="D63" s="62" t="s">
        <v>245</v>
      </c>
    </row>
    <row r="64" spans="1:4" s="17" customFormat="1" ht="12" customHeight="1" x14ac:dyDescent="0.2">
      <c r="A64" s="36" t="s">
        <v>244</v>
      </c>
      <c r="B64" s="72" t="s">
        <v>243</v>
      </c>
      <c r="C64" s="69">
        <f>SUM('[1]4.sz.mell.'!D65+'[1]6.sz.mell  '!C66)</f>
        <v>0</v>
      </c>
      <c r="D64" s="62" t="s">
        <v>242</v>
      </c>
    </row>
    <row r="65" spans="1:4" s="17" customFormat="1" ht="12" customHeight="1" thickBot="1" x14ac:dyDescent="0.25">
      <c r="A65" s="26" t="s">
        <v>241</v>
      </c>
      <c r="B65" s="78" t="s">
        <v>240</v>
      </c>
      <c r="C65" s="69">
        <f>SUM('[1]4.sz.mell.'!D66+'[1]6.sz.mell  '!C67)</f>
        <v>0</v>
      </c>
      <c r="D65" s="62" t="s">
        <v>239</v>
      </c>
    </row>
    <row r="66" spans="1:4" s="17" customFormat="1" ht="12" customHeight="1" thickBot="1" x14ac:dyDescent="0.25">
      <c r="A66" s="68" t="s">
        <v>238</v>
      </c>
      <c r="B66" s="70" t="s">
        <v>237</v>
      </c>
      <c r="C66" s="24">
        <f>SUM(C67:C70)</f>
        <v>0</v>
      </c>
      <c r="D66" s="62" t="s">
        <v>236</v>
      </c>
    </row>
    <row r="67" spans="1:4" s="17" customFormat="1" ht="13.5" customHeight="1" x14ac:dyDescent="0.2">
      <c r="A67" s="16" t="s">
        <v>235</v>
      </c>
      <c r="B67" s="74" t="s">
        <v>234</v>
      </c>
      <c r="C67" s="69">
        <f>SUM('[1]4.sz.mell.'!D68+'[1]6.sz.mell  '!C69)</f>
        <v>0</v>
      </c>
      <c r="D67" s="62" t="s">
        <v>233</v>
      </c>
    </row>
    <row r="68" spans="1:4" s="17" customFormat="1" ht="12" customHeight="1" x14ac:dyDescent="0.2">
      <c r="A68" s="36" t="s">
        <v>232</v>
      </c>
      <c r="B68" s="72" t="s">
        <v>231</v>
      </c>
      <c r="C68" s="69">
        <f>SUM('[1]4.sz.mell.'!D69+'[1]6.sz.mell  '!C70)</f>
        <v>0</v>
      </c>
      <c r="D68" s="62" t="s">
        <v>230</v>
      </c>
    </row>
    <row r="69" spans="1:4" s="17" customFormat="1" ht="12" customHeight="1" x14ac:dyDescent="0.2">
      <c r="A69" s="36" t="s">
        <v>229</v>
      </c>
      <c r="B69" s="72" t="s">
        <v>228</v>
      </c>
      <c r="C69" s="69">
        <f>SUM('[1]4.sz.mell.'!D70+'[1]6.sz.mell  '!C71)</f>
        <v>0</v>
      </c>
      <c r="D69" s="62" t="s">
        <v>227</v>
      </c>
    </row>
    <row r="70" spans="1:4" s="17" customFormat="1" ht="12" customHeight="1" thickBot="1" x14ac:dyDescent="0.25">
      <c r="A70" s="26" t="s">
        <v>226</v>
      </c>
      <c r="B70" s="76" t="s">
        <v>225</v>
      </c>
      <c r="C70" s="69">
        <f>SUM('[1]4.sz.mell.'!D71+'[1]6.sz.mell  '!C72)</f>
        <v>0</v>
      </c>
      <c r="D70" s="62" t="s">
        <v>224</v>
      </c>
    </row>
    <row r="71" spans="1:4" s="17" customFormat="1" ht="12" customHeight="1" thickBot="1" x14ac:dyDescent="0.25">
      <c r="A71" s="68" t="s">
        <v>223</v>
      </c>
      <c r="B71" s="70" t="s">
        <v>222</v>
      </c>
      <c r="C71" s="24">
        <f>SUM(C72:C73)</f>
        <v>191936862</v>
      </c>
      <c r="D71" s="62" t="s">
        <v>221</v>
      </c>
    </row>
    <row r="72" spans="1:4" s="17" customFormat="1" ht="12" customHeight="1" x14ac:dyDescent="0.2">
      <c r="A72" s="16" t="s">
        <v>220</v>
      </c>
      <c r="B72" s="74" t="s">
        <v>219</v>
      </c>
      <c r="C72" s="69">
        <f>SUM('[1]4.sz.mell.'!D73+'[1]6.sz.mell  '!C74)</f>
        <v>191936862</v>
      </c>
      <c r="D72" s="62" t="s">
        <v>218</v>
      </c>
    </row>
    <row r="73" spans="1:4" s="17" customFormat="1" ht="12" customHeight="1" thickBot="1" x14ac:dyDescent="0.25">
      <c r="A73" s="26" t="s">
        <v>217</v>
      </c>
      <c r="B73" s="76" t="s">
        <v>216</v>
      </c>
      <c r="C73" s="69">
        <f>SUM('[1]4.sz.mell.'!D74+'[1]6.sz.mell  '!C75)</f>
        <v>0</v>
      </c>
      <c r="D73" s="62" t="s">
        <v>215</v>
      </c>
    </row>
    <row r="74" spans="1:4" s="17" customFormat="1" ht="12" customHeight="1" thickBot="1" x14ac:dyDescent="0.25">
      <c r="A74" s="68" t="s">
        <v>214</v>
      </c>
      <c r="B74" s="70" t="s">
        <v>213</v>
      </c>
      <c r="C74" s="24">
        <f>SUM(C75:C78)</f>
        <v>26874927</v>
      </c>
      <c r="D74" s="62" t="s">
        <v>212</v>
      </c>
    </row>
    <row r="75" spans="1:4" s="17" customFormat="1" ht="12" customHeight="1" x14ac:dyDescent="0.2">
      <c r="A75" s="16" t="s">
        <v>211</v>
      </c>
      <c r="B75" s="74" t="s">
        <v>210</v>
      </c>
      <c r="C75" s="69">
        <f>SUM('[1]4.sz.mell.'!D76+'[1]6.sz.mell  '!C77)</f>
        <v>0</v>
      </c>
      <c r="D75" s="62" t="s">
        <v>209</v>
      </c>
    </row>
    <row r="76" spans="1:4" s="17" customFormat="1" ht="12" customHeight="1" x14ac:dyDescent="0.2">
      <c r="A76" s="36" t="s">
        <v>208</v>
      </c>
      <c r="B76" s="72" t="s">
        <v>207</v>
      </c>
      <c r="C76" s="69">
        <f>SUM('[1]4.sz.mell.'!D77+'[1]6.sz.mell  '!C78)</f>
        <v>0</v>
      </c>
      <c r="D76" s="62" t="s">
        <v>206</v>
      </c>
    </row>
    <row r="77" spans="1:4" s="17" customFormat="1" ht="12" customHeight="1" x14ac:dyDescent="0.2">
      <c r="A77" s="77" t="s">
        <v>205</v>
      </c>
      <c r="B77" s="76" t="s">
        <v>204</v>
      </c>
      <c r="C77" s="69">
        <f>SUM('[1]4.sz.mell.'!D78+'[1]6.sz.mell  '!C79)</f>
        <v>26874927</v>
      </c>
      <c r="D77" s="62"/>
    </row>
    <row r="78" spans="1:4" s="17" customFormat="1" ht="12" customHeight="1" thickBot="1" x14ac:dyDescent="0.25">
      <c r="A78" s="26" t="s">
        <v>203</v>
      </c>
      <c r="B78" s="31" t="s">
        <v>202</v>
      </c>
      <c r="C78" s="69">
        <f>SUM('[1]4.sz.mell.'!D79+'[1]6.sz.mell  '!C80)</f>
        <v>0</v>
      </c>
      <c r="D78" s="62" t="s">
        <v>201</v>
      </c>
    </row>
    <row r="79" spans="1:4" s="17" customFormat="1" ht="12" customHeight="1" thickBot="1" x14ac:dyDescent="0.25">
      <c r="A79" s="68" t="s">
        <v>200</v>
      </c>
      <c r="B79" s="70" t="s">
        <v>199</v>
      </c>
      <c r="C79" s="24">
        <f>SUM(C80:C83)</f>
        <v>0</v>
      </c>
      <c r="D79" s="62" t="s">
        <v>198</v>
      </c>
    </row>
    <row r="80" spans="1:4" s="17" customFormat="1" ht="12" customHeight="1" x14ac:dyDescent="0.2">
      <c r="A80" s="75" t="s">
        <v>197</v>
      </c>
      <c r="B80" s="74" t="s">
        <v>196</v>
      </c>
      <c r="C80" s="69">
        <f>SUM('[1]4.sz.mell.'!D80+'[1]6.sz.mell  '!C81)</f>
        <v>0</v>
      </c>
      <c r="D80" s="62" t="s">
        <v>195</v>
      </c>
    </row>
    <row r="81" spans="1:4" s="17" customFormat="1" ht="12" customHeight="1" x14ac:dyDescent="0.2">
      <c r="A81" s="73" t="s">
        <v>194</v>
      </c>
      <c r="B81" s="72" t="s">
        <v>193</v>
      </c>
      <c r="C81" s="69">
        <f>SUM('[1]4.sz.mell.'!D81+'[1]6.sz.mell  '!C82)</f>
        <v>0</v>
      </c>
      <c r="D81" s="62" t="s">
        <v>192</v>
      </c>
    </row>
    <row r="82" spans="1:4" s="17" customFormat="1" ht="12" customHeight="1" x14ac:dyDescent="0.2">
      <c r="A82" s="73" t="s">
        <v>191</v>
      </c>
      <c r="B82" s="72" t="s">
        <v>190</v>
      </c>
      <c r="C82" s="69">
        <f>SUM('[1]4.sz.mell.'!D82+'[1]6.sz.mell  '!C83)</f>
        <v>0</v>
      </c>
      <c r="D82" s="62" t="s">
        <v>189</v>
      </c>
    </row>
    <row r="83" spans="1:4" s="17" customFormat="1" ht="12" customHeight="1" thickBot="1" x14ac:dyDescent="0.25">
      <c r="A83" s="71" t="s">
        <v>188</v>
      </c>
      <c r="B83" s="31" t="s">
        <v>187</v>
      </c>
      <c r="C83" s="69">
        <f>SUM('[1]4.sz.mell.'!D83+'[1]6.sz.mell  '!C84)</f>
        <v>0</v>
      </c>
      <c r="D83" s="62" t="s">
        <v>186</v>
      </c>
    </row>
    <row r="84" spans="1:4" s="17" customFormat="1" ht="12" customHeight="1" thickBot="1" x14ac:dyDescent="0.25">
      <c r="A84" s="68" t="s">
        <v>185</v>
      </c>
      <c r="B84" s="70" t="s">
        <v>184</v>
      </c>
      <c r="C84" s="69">
        <f>SUM('[1]4.sz.mell.'!D84+'[1]6.sz.mell  '!C85)</f>
        <v>0</v>
      </c>
      <c r="D84" s="62" t="s">
        <v>183</v>
      </c>
    </row>
    <row r="85" spans="1:4" s="17" customFormat="1" ht="12" customHeight="1" thickBot="1" x14ac:dyDescent="0.25">
      <c r="A85" s="68" t="s">
        <v>182</v>
      </c>
      <c r="B85" s="67" t="s">
        <v>181</v>
      </c>
      <c r="C85" s="23">
        <f>SUM(C62+C66+C71+C74+C79+C84)</f>
        <v>218811789</v>
      </c>
      <c r="D85" s="62" t="s">
        <v>180</v>
      </c>
    </row>
    <row r="86" spans="1:4" s="17" customFormat="1" ht="20.25" customHeight="1" thickBot="1" x14ac:dyDescent="0.25">
      <c r="A86" s="66" t="s">
        <v>179</v>
      </c>
      <c r="B86" s="65" t="s">
        <v>178</v>
      </c>
      <c r="C86" s="23">
        <f>SUM(C61+C85)</f>
        <v>399738275</v>
      </c>
      <c r="D86" s="62" t="s">
        <v>177</v>
      </c>
    </row>
    <row r="87" spans="1:4" s="17" customFormat="1" ht="12" customHeight="1" x14ac:dyDescent="0.2">
      <c r="A87" s="64"/>
      <c r="B87" s="64"/>
      <c r="C87" s="63"/>
      <c r="D87" s="62"/>
    </row>
    <row r="88" spans="1:4" ht="16.5" customHeight="1" x14ac:dyDescent="0.25">
      <c r="A88" s="61" t="s">
        <v>176</v>
      </c>
      <c r="B88" s="61"/>
      <c r="C88" s="61"/>
      <c r="D88" s="9"/>
    </row>
    <row r="89" spans="1:4" s="54" customFormat="1" ht="16.5" customHeight="1" thickBot="1" x14ac:dyDescent="0.3">
      <c r="A89" s="60" t="s">
        <v>175</v>
      </c>
      <c r="B89" s="60"/>
      <c r="C89" s="59"/>
      <c r="D89" s="55"/>
    </row>
    <row r="90" spans="1:4" s="54" customFormat="1" ht="16.5" customHeight="1" x14ac:dyDescent="0.25">
      <c r="A90" s="58" t="s">
        <v>174</v>
      </c>
      <c r="B90" s="57" t="s">
        <v>173</v>
      </c>
      <c r="C90" s="56">
        <f>+C3</f>
        <v>0</v>
      </c>
      <c r="D90" s="55"/>
    </row>
    <row r="91" spans="1:4" ht="38.1" customHeight="1" thickBot="1" x14ac:dyDescent="0.3">
      <c r="A91" s="53"/>
      <c r="B91" s="52"/>
      <c r="C91" s="51" t="s">
        <v>172</v>
      </c>
      <c r="D91" s="9"/>
    </row>
    <row r="92" spans="1:4" s="47" customFormat="1" ht="12" customHeight="1" thickBot="1" x14ac:dyDescent="0.25">
      <c r="A92" s="50" t="s">
        <v>171</v>
      </c>
      <c r="B92" s="49" t="s">
        <v>170</v>
      </c>
      <c r="C92" s="49" t="s">
        <v>169</v>
      </c>
      <c r="D92" s="48"/>
    </row>
    <row r="93" spans="1:4" ht="12" customHeight="1" thickBot="1" x14ac:dyDescent="0.3">
      <c r="A93" s="46" t="s">
        <v>168</v>
      </c>
      <c r="B93" s="45" t="s">
        <v>167</v>
      </c>
      <c r="C93" s="44">
        <f>SUM(C94:C98)</f>
        <v>195525967.183</v>
      </c>
      <c r="D93" s="9" t="s">
        <v>166</v>
      </c>
    </row>
    <row r="94" spans="1:4" ht="12" customHeight="1" x14ac:dyDescent="0.25">
      <c r="A94" s="43" t="s">
        <v>165</v>
      </c>
      <c r="B94" s="42" t="s">
        <v>164</v>
      </c>
      <c r="C94" s="41">
        <f>SUM('[1]4.sz.mell.'!D92+'[1]6.sz.mell  '!C93)</f>
        <v>66792721</v>
      </c>
      <c r="D94" s="9" t="s">
        <v>163</v>
      </c>
    </row>
    <row r="95" spans="1:4" ht="12" customHeight="1" x14ac:dyDescent="0.25">
      <c r="A95" s="36" t="s">
        <v>162</v>
      </c>
      <c r="B95" s="32" t="s">
        <v>161</v>
      </c>
      <c r="C95" s="14">
        <f>SUM('[1]4.sz.mell.'!D93+'[1]6.sz.mell  '!C94)</f>
        <v>10035374.183</v>
      </c>
      <c r="D95" s="9" t="s">
        <v>160</v>
      </c>
    </row>
    <row r="96" spans="1:4" ht="12" customHeight="1" x14ac:dyDescent="0.25">
      <c r="A96" s="36" t="s">
        <v>159</v>
      </c>
      <c r="B96" s="32" t="s">
        <v>158</v>
      </c>
      <c r="C96" s="14">
        <f>SUM('[1]4.sz.mell.'!D94+'[1]6.sz.mell  '!C95)</f>
        <v>104646627</v>
      </c>
      <c r="D96" s="9" t="s">
        <v>157</v>
      </c>
    </row>
    <row r="97" spans="1:4" ht="12" customHeight="1" x14ac:dyDescent="0.25">
      <c r="A97" s="36" t="s">
        <v>156</v>
      </c>
      <c r="B97" s="40" t="s">
        <v>155</v>
      </c>
      <c r="C97" s="14">
        <f>SUM('[1]4.sz.mell.'!D95+'[1]6.sz.mell  '!C96)</f>
        <v>8004245</v>
      </c>
      <c r="D97" s="9" t="s">
        <v>154</v>
      </c>
    </row>
    <row r="98" spans="1:4" ht="12" customHeight="1" x14ac:dyDescent="0.25">
      <c r="A98" s="36" t="s">
        <v>153</v>
      </c>
      <c r="B98" s="39" t="s">
        <v>152</v>
      </c>
      <c r="C98" s="38">
        <f>SUM(C99:C108)</f>
        <v>6047000</v>
      </c>
      <c r="D98" s="9" t="s">
        <v>151</v>
      </c>
    </row>
    <row r="99" spans="1:4" ht="12" customHeight="1" x14ac:dyDescent="0.25">
      <c r="A99" s="36" t="s">
        <v>150</v>
      </c>
      <c r="B99" s="32" t="s">
        <v>149</v>
      </c>
      <c r="C99" s="14">
        <f>SUM('[1]4.sz.mell.'!D97+'[1]6.sz.mell  '!C98)</f>
        <v>0</v>
      </c>
      <c r="D99" s="9" t="s">
        <v>148</v>
      </c>
    </row>
    <row r="100" spans="1:4" ht="12" customHeight="1" x14ac:dyDescent="0.25">
      <c r="A100" s="36" t="s">
        <v>147</v>
      </c>
      <c r="B100" s="37" t="s">
        <v>146</v>
      </c>
      <c r="C100" s="14">
        <f>SUM('[1]4.sz.mell.'!D98+'[1]6.sz.mell  '!C99)</f>
        <v>0</v>
      </c>
      <c r="D100" s="9" t="s">
        <v>145</v>
      </c>
    </row>
    <row r="101" spans="1:4" ht="12" customHeight="1" x14ac:dyDescent="0.25">
      <c r="A101" s="36" t="s">
        <v>144</v>
      </c>
      <c r="B101" s="27" t="s">
        <v>143</v>
      </c>
      <c r="C101" s="14">
        <f>SUM('[1]4.sz.mell.'!D99+'[1]6.sz.mell  '!C100)</f>
        <v>0</v>
      </c>
      <c r="D101" s="9" t="s">
        <v>142</v>
      </c>
    </row>
    <row r="102" spans="1:4" ht="12" customHeight="1" x14ac:dyDescent="0.25">
      <c r="A102" s="36" t="s">
        <v>141</v>
      </c>
      <c r="B102" s="27" t="s">
        <v>98</v>
      </c>
      <c r="C102" s="14">
        <f>SUM('[1]4.sz.mell.'!D100+'[1]6.sz.mell  '!C101)</f>
        <v>0</v>
      </c>
      <c r="D102" s="9" t="s">
        <v>140</v>
      </c>
    </row>
    <row r="103" spans="1:4" ht="12" customHeight="1" x14ac:dyDescent="0.25">
      <c r="A103" s="36" t="s">
        <v>139</v>
      </c>
      <c r="B103" s="37" t="s">
        <v>138</v>
      </c>
      <c r="C103" s="14">
        <f>SUM('[1]4.sz.mell.'!D101+'[1]6.sz.mell  '!C102)</f>
        <v>6047000</v>
      </c>
      <c r="D103" s="9" t="s">
        <v>137</v>
      </c>
    </row>
    <row r="104" spans="1:4" ht="12" customHeight="1" x14ac:dyDescent="0.25">
      <c r="A104" s="36" t="s">
        <v>136</v>
      </c>
      <c r="B104" s="37" t="s">
        <v>135</v>
      </c>
      <c r="C104" s="14">
        <f>SUM('[1]4.sz.mell.'!D102+'[1]6.sz.mell  '!C103)</f>
        <v>0</v>
      </c>
      <c r="D104" s="9" t="s">
        <v>134</v>
      </c>
    </row>
    <row r="105" spans="1:4" ht="12" customHeight="1" x14ac:dyDescent="0.25">
      <c r="A105" s="36" t="s">
        <v>133</v>
      </c>
      <c r="B105" s="27" t="s">
        <v>89</v>
      </c>
      <c r="C105" s="14">
        <f>SUM('[1]4.sz.mell.'!D103+'[1]6.sz.mell  '!C104)</f>
        <v>0</v>
      </c>
      <c r="D105" s="9" t="s">
        <v>132</v>
      </c>
    </row>
    <row r="106" spans="1:4" ht="12" customHeight="1" x14ac:dyDescent="0.25">
      <c r="A106" s="21" t="s">
        <v>131</v>
      </c>
      <c r="B106" s="35" t="s">
        <v>130</v>
      </c>
      <c r="C106" s="14">
        <f>SUM('[1]4.sz.mell.'!D104+'[1]6.sz.mell  '!C105)</f>
        <v>0</v>
      </c>
      <c r="D106" s="9" t="s">
        <v>129</v>
      </c>
    </row>
    <row r="107" spans="1:4" ht="12" customHeight="1" x14ac:dyDescent="0.25">
      <c r="A107" s="36" t="s">
        <v>128</v>
      </c>
      <c r="B107" s="35" t="s">
        <v>127</v>
      </c>
      <c r="C107" s="14">
        <f>SUM('[1]4.sz.mell.'!D105+'[1]6.sz.mell  '!C106)</f>
        <v>0</v>
      </c>
      <c r="D107" s="9" t="s">
        <v>126</v>
      </c>
    </row>
    <row r="108" spans="1:4" ht="12" customHeight="1" thickBot="1" x14ac:dyDescent="0.3">
      <c r="A108" s="34" t="s">
        <v>125</v>
      </c>
      <c r="B108" s="33" t="s">
        <v>124</v>
      </c>
      <c r="C108" s="14">
        <f>SUM('[1]4.sz.mell.'!D106+'[1]6.sz.mell  '!C107)</f>
        <v>0</v>
      </c>
      <c r="D108" s="9" t="s">
        <v>123</v>
      </c>
    </row>
    <row r="109" spans="1:4" ht="12" customHeight="1" thickBot="1" x14ac:dyDescent="0.3">
      <c r="A109" s="6" t="s">
        <v>1</v>
      </c>
      <c r="B109" s="5" t="s">
        <v>122</v>
      </c>
      <c r="C109" s="24">
        <f>SUM(C114+C110+C112)</f>
        <v>172237330</v>
      </c>
      <c r="D109" s="9" t="s">
        <v>121</v>
      </c>
    </row>
    <row r="110" spans="1:4" ht="12" customHeight="1" x14ac:dyDescent="0.25">
      <c r="A110" s="16" t="s">
        <v>120</v>
      </c>
      <c r="B110" s="32" t="s">
        <v>119</v>
      </c>
      <c r="C110" s="14">
        <f>SUM('[1]4.sz.mell.'!D108+'[1]6.sz.mell  '!C109)</f>
        <v>103957310</v>
      </c>
      <c r="D110" s="9" t="s">
        <v>118</v>
      </c>
    </row>
    <row r="111" spans="1:4" ht="12" customHeight="1" x14ac:dyDescent="0.25">
      <c r="A111" s="16" t="s">
        <v>117</v>
      </c>
      <c r="B111" s="25" t="s">
        <v>116</v>
      </c>
      <c r="C111" s="14">
        <f>SUM('[1]4.sz.mell.'!D109+'[1]6.sz.mell  '!C110)</f>
        <v>0</v>
      </c>
      <c r="D111" s="9" t="s">
        <v>115</v>
      </c>
    </row>
    <row r="112" spans="1:4" x14ac:dyDescent="0.25">
      <c r="A112" s="16" t="s">
        <v>114</v>
      </c>
      <c r="B112" s="25" t="s">
        <v>113</v>
      </c>
      <c r="C112" s="14">
        <f>SUM('[1]4.sz.mell.'!D110+'[1]6.sz.mell  '!C111)</f>
        <v>67530020</v>
      </c>
      <c r="D112" s="9" t="s">
        <v>112</v>
      </c>
    </row>
    <row r="113" spans="1:4" ht="12" customHeight="1" x14ac:dyDescent="0.25">
      <c r="A113" s="16" t="s">
        <v>111</v>
      </c>
      <c r="B113" s="25" t="s">
        <v>110</v>
      </c>
      <c r="C113" s="14">
        <f>SUM('[1]4.sz.mell.'!D111+'[1]6.sz.mell  '!C112)</f>
        <v>0</v>
      </c>
      <c r="D113" s="9" t="s">
        <v>109</v>
      </c>
    </row>
    <row r="114" spans="1:4" ht="12" customHeight="1" x14ac:dyDescent="0.25">
      <c r="A114" s="16" t="s">
        <v>108</v>
      </c>
      <c r="B114" s="31" t="s">
        <v>107</v>
      </c>
      <c r="C114" s="14">
        <f>SUM(C115:C122)</f>
        <v>750000</v>
      </c>
      <c r="D114" s="9" t="s">
        <v>106</v>
      </c>
    </row>
    <row r="115" spans="1:4" ht="21.75" customHeight="1" x14ac:dyDescent="0.25">
      <c r="A115" s="16" t="s">
        <v>105</v>
      </c>
      <c r="B115" s="30" t="s">
        <v>104</v>
      </c>
      <c r="C115" s="14">
        <f>SUM('[1]4.sz.mell.'!D113+'[1]6.sz.mell  '!C114)</f>
        <v>0</v>
      </c>
      <c r="D115" s="9" t="s">
        <v>103</v>
      </c>
    </row>
    <row r="116" spans="1:4" ht="24" customHeight="1" x14ac:dyDescent="0.25">
      <c r="A116" s="16" t="s">
        <v>102</v>
      </c>
      <c r="B116" s="29" t="s">
        <v>101</v>
      </c>
      <c r="C116" s="14">
        <f>SUM('[1]4.sz.mell.'!D114+'[1]6.sz.mell  '!C115)</f>
        <v>0</v>
      </c>
      <c r="D116" s="9" t="s">
        <v>100</v>
      </c>
    </row>
    <row r="117" spans="1:4" ht="12" customHeight="1" x14ac:dyDescent="0.25">
      <c r="A117" s="16" t="s">
        <v>99</v>
      </c>
      <c r="B117" s="27" t="s">
        <v>98</v>
      </c>
      <c r="C117" s="14">
        <f>SUM('[1]4.sz.mell.'!D115+'[1]6.sz.mell  '!C116)</f>
        <v>0</v>
      </c>
      <c r="D117" s="9" t="s">
        <v>97</v>
      </c>
    </row>
    <row r="118" spans="1:4" ht="12" customHeight="1" x14ac:dyDescent="0.25">
      <c r="A118" s="16" t="s">
        <v>96</v>
      </c>
      <c r="B118" s="27" t="s">
        <v>95</v>
      </c>
      <c r="C118" s="14">
        <f>SUM('[1]4.sz.mell.'!D116+'[1]6.sz.mell  '!C117)</f>
        <v>0</v>
      </c>
      <c r="D118" s="9" t="s">
        <v>94</v>
      </c>
    </row>
    <row r="119" spans="1:4" ht="12" customHeight="1" x14ac:dyDescent="0.25">
      <c r="A119" s="16" t="s">
        <v>93</v>
      </c>
      <c r="B119" s="27" t="s">
        <v>92</v>
      </c>
      <c r="C119" s="14">
        <f>SUM('[1]4.sz.mell.'!D117+'[1]6.sz.mell  '!C118)</f>
        <v>0</v>
      </c>
      <c r="D119" s="9" t="s">
        <v>91</v>
      </c>
    </row>
    <row r="120" spans="1:4" s="28" customFormat="1" ht="12" customHeight="1" x14ac:dyDescent="0.25">
      <c r="A120" s="16" t="s">
        <v>90</v>
      </c>
      <c r="B120" s="27" t="s">
        <v>89</v>
      </c>
      <c r="C120" s="14">
        <f>SUM('[1]4.sz.mell.'!D118+'[1]6.sz.mell  '!C119)</f>
        <v>0</v>
      </c>
      <c r="D120" s="9" t="s">
        <v>88</v>
      </c>
    </row>
    <row r="121" spans="1:4" ht="12" customHeight="1" x14ac:dyDescent="0.25">
      <c r="A121" s="16" t="s">
        <v>87</v>
      </c>
      <c r="B121" s="27" t="s">
        <v>86</v>
      </c>
      <c r="C121" s="14">
        <f>SUM('[1]4.sz.mell.'!D119+'[1]6.sz.mell  '!C120)</f>
        <v>750000</v>
      </c>
      <c r="D121" s="9" t="s">
        <v>85</v>
      </c>
    </row>
    <row r="122" spans="1:4" ht="12" customHeight="1" thickBot="1" x14ac:dyDescent="0.3">
      <c r="A122" s="21" t="s">
        <v>84</v>
      </c>
      <c r="B122" s="27" t="s">
        <v>83</v>
      </c>
      <c r="C122" s="14">
        <f>SUM('[1]4.sz.mell.'!D120+'[1]6.sz.mell  '!C121)</f>
        <v>0</v>
      </c>
      <c r="D122" s="9" t="s">
        <v>82</v>
      </c>
    </row>
    <row r="123" spans="1:4" ht="12" customHeight="1" thickBot="1" x14ac:dyDescent="0.3">
      <c r="A123" s="6" t="s">
        <v>81</v>
      </c>
      <c r="B123" s="13" t="s">
        <v>80</v>
      </c>
      <c r="C123" s="24">
        <f>SUM(C124:C125)</f>
        <v>2500000</v>
      </c>
      <c r="D123" s="9" t="s">
        <v>79</v>
      </c>
    </row>
    <row r="124" spans="1:4" ht="12" customHeight="1" x14ac:dyDescent="0.25">
      <c r="A124" s="16" t="s">
        <v>78</v>
      </c>
      <c r="B124" s="15" t="s">
        <v>77</v>
      </c>
      <c r="C124" s="14">
        <f>SUM('[1]4.sz.mell.'!D122+'[1]6.sz.mell  '!C123)</f>
        <v>2500000</v>
      </c>
      <c r="D124" s="9" t="s">
        <v>76</v>
      </c>
    </row>
    <row r="125" spans="1:4" ht="12" customHeight="1" thickBot="1" x14ac:dyDescent="0.3">
      <c r="A125" s="26" t="s">
        <v>75</v>
      </c>
      <c r="B125" s="25" t="s">
        <v>74</v>
      </c>
      <c r="C125" s="14">
        <f>SUM('[1]4.sz.mell.'!D123+'[1]6.sz.mell  '!C124)</f>
        <v>0</v>
      </c>
      <c r="D125" s="9" t="s">
        <v>73</v>
      </c>
    </row>
    <row r="126" spans="1:4" ht="12" customHeight="1" thickBot="1" x14ac:dyDescent="0.3">
      <c r="A126" s="6" t="s">
        <v>72</v>
      </c>
      <c r="B126" s="13" t="s">
        <v>71</v>
      </c>
      <c r="C126" s="24">
        <f>SUM(C93+C109+C123)</f>
        <v>370263297.18299997</v>
      </c>
      <c r="D126" s="9" t="s">
        <v>70</v>
      </c>
    </row>
    <row r="127" spans="1:4" ht="12" customHeight="1" thickBot="1" x14ac:dyDescent="0.3">
      <c r="A127" s="6" t="s">
        <v>69</v>
      </c>
      <c r="B127" s="13" t="s">
        <v>68</v>
      </c>
      <c r="C127" s="24">
        <f>SUM(C128:C130)</f>
        <v>0</v>
      </c>
      <c r="D127" s="9" t="s">
        <v>67</v>
      </c>
    </row>
    <row r="128" spans="1:4" ht="12" customHeight="1" x14ac:dyDescent="0.25">
      <c r="A128" s="16" t="s">
        <v>66</v>
      </c>
      <c r="B128" s="15" t="s">
        <v>65</v>
      </c>
      <c r="C128" s="14">
        <f>SUM('[1]4.sz.mell.'!D126+'[1]6.sz.mell  '!C127)</f>
        <v>0</v>
      </c>
      <c r="D128" s="9" t="s">
        <v>64</v>
      </c>
    </row>
    <row r="129" spans="1:7" ht="12" customHeight="1" x14ac:dyDescent="0.25">
      <c r="A129" s="16" t="s">
        <v>63</v>
      </c>
      <c r="B129" s="15" t="s">
        <v>62</v>
      </c>
      <c r="C129" s="14">
        <f>SUM('[1]4.sz.mell.'!D127+'[1]6.sz.mell  '!C128)</f>
        <v>0</v>
      </c>
      <c r="D129" s="9" t="s">
        <v>61</v>
      </c>
    </row>
    <row r="130" spans="1:7" ht="12" customHeight="1" thickBot="1" x14ac:dyDescent="0.3">
      <c r="A130" s="21" t="s">
        <v>60</v>
      </c>
      <c r="B130" s="20" t="s">
        <v>59</v>
      </c>
      <c r="C130" s="14">
        <f>SUM('[1]4.sz.mell.'!D128+'[1]6.sz.mell  '!C129)</f>
        <v>0</v>
      </c>
      <c r="D130" s="9" t="s">
        <v>58</v>
      </c>
    </row>
    <row r="131" spans="1:7" ht="12" customHeight="1" thickBot="1" x14ac:dyDescent="0.3">
      <c r="A131" s="6" t="s">
        <v>57</v>
      </c>
      <c r="B131" s="13" t="s">
        <v>56</v>
      </c>
      <c r="C131" s="24">
        <f>SUM(C132:C135)</f>
        <v>0</v>
      </c>
      <c r="D131" s="9" t="s">
        <v>55</v>
      </c>
    </row>
    <row r="132" spans="1:7" ht="12" customHeight="1" x14ac:dyDescent="0.25">
      <c r="A132" s="16" t="s">
        <v>54</v>
      </c>
      <c r="B132" s="15" t="s">
        <v>53</v>
      </c>
      <c r="C132" s="14">
        <f>SUM('[1]4.sz.mell.'!D130+'[1]6.sz.mell  '!C131)</f>
        <v>0</v>
      </c>
      <c r="D132" s="9" t="s">
        <v>52</v>
      </c>
    </row>
    <row r="133" spans="1:7" ht="12" customHeight="1" x14ac:dyDescent="0.25">
      <c r="A133" s="16" t="s">
        <v>51</v>
      </c>
      <c r="B133" s="15" t="s">
        <v>50</v>
      </c>
      <c r="C133" s="14">
        <f>SUM('[1]4.sz.mell.'!D131+'[1]6.sz.mell  '!C132)</f>
        <v>0</v>
      </c>
      <c r="D133" s="9" t="s">
        <v>49</v>
      </c>
    </row>
    <row r="134" spans="1:7" ht="12" customHeight="1" x14ac:dyDescent="0.25">
      <c r="A134" s="16" t="s">
        <v>48</v>
      </c>
      <c r="B134" s="15" t="s">
        <v>47</v>
      </c>
      <c r="C134" s="14">
        <f>SUM('[1]4.sz.mell.'!D132+'[1]6.sz.mell  '!C133)</f>
        <v>0</v>
      </c>
      <c r="D134" s="9" t="s">
        <v>46</v>
      </c>
    </row>
    <row r="135" spans="1:7" ht="12" customHeight="1" thickBot="1" x14ac:dyDescent="0.3">
      <c r="A135" s="21" t="s">
        <v>45</v>
      </c>
      <c r="B135" s="20" t="s">
        <v>44</v>
      </c>
      <c r="C135" s="14">
        <f>SUM('[1]4.sz.mell.'!D133+'[1]6.sz.mell  '!C134)</f>
        <v>0</v>
      </c>
      <c r="D135" s="9" t="s">
        <v>43</v>
      </c>
    </row>
    <row r="136" spans="1:7" ht="12" customHeight="1" thickBot="1" x14ac:dyDescent="0.3">
      <c r="A136" s="6" t="s">
        <v>42</v>
      </c>
      <c r="B136" s="13" t="s">
        <v>41</v>
      </c>
      <c r="C136" s="23">
        <f>SUM(C137:C141)</f>
        <v>29474978</v>
      </c>
      <c r="D136" s="9" t="s">
        <v>40</v>
      </c>
    </row>
    <row r="137" spans="1:7" ht="12" customHeight="1" x14ac:dyDescent="0.25">
      <c r="A137" s="16" t="s">
        <v>39</v>
      </c>
      <c r="B137" s="15" t="s">
        <v>38</v>
      </c>
      <c r="C137" s="14">
        <f>SUM('[1]4.sz.mell.'!D135+'[1]6.sz.mell  '!C136)</f>
        <v>0</v>
      </c>
      <c r="D137" s="9" t="s">
        <v>37</v>
      </c>
    </row>
    <row r="138" spans="1:7" ht="12" customHeight="1" x14ac:dyDescent="0.25">
      <c r="A138" s="16" t="s">
        <v>36</v>
      </c>
      <c r="B138" s="15" t="s">
        <v>35</v>
      </c>
      <c r="C138" s="14">
        <f>SUM('[1]4.sz.mell.'!D136+'[1]6.sz.mell  '!C137)</f>
        <v>2600051</v>
      </c>
      <c r="D138" s="9" t="s">
        <v>34</v>
      </c>
    </row>
    <row r="139" spans="1:7" ht="12" customHeight="1" x14ac:dyDescent="0.25">
      <c r="A139" s="22" t="s">
        <v>33</v>
      </c>
      <c r="B139" s="15" t="s">
        <v>32</v>
      </c>
      <c r="C139" s="14">
        <f>SUM('[1]4.sz.mell.'!D137+'[1]6.sz.mell  '!C138)</f>
        <v>26874927</v>
      </c>
      <c r="D139" s="9"/>
    </row>
    <row r="140" spans="1:7" ht="12" customHeight="1" x14ac:dyDescent="0.25">
      <c r="A140" s="16" t="s">
        <v>31</v>
      </c>
      <c r="B140" s="15" t="s">
        <v>30</v>
      </c>
      <c r="C140" s="14">
        <f>SUM('[1]4.sz.mell.'!D138+'[1]6.sz.mell  '!C139)</f>
        <v>0</v>
      </c>
      <c r="D140" s="9" t="s">
        <v>29</v>
      </c>
    </row>
    <row r="141" spans="1:7" ht="12" customHeight="1" thickBot="1" x14ac:dyDescent="0.3">
      <c r="A141" s="21" t="s">
        <v>28</v>
      </c>
      <c r="B141" s="20" t="s">
        <v>27</v>
      </c>
      <c r="C141" s="14">
        <f>SUM('[1]4.sz.mell.'!D139+'[1]6.sz.mell  '!C140)</f>
        <v>0</v>
      </c>
      <c r="D141" s="9" t="s">
        <v>26</v>
      </c>
    </row>
    <row r="142" spans="1:7" ht="15" customHeight="1" thickBot="1" x14ac:dyDescent="0.3">
      <c r="A142" s="6" t="s">
        <v>25</v>
      </c>
      <c r="B142" s="13" t="s">
        <v>24</v>
      </c>
      <c r="C142" s="19">
        <f>SUM(C143:C146)</f>
        <v>0</v>
      </c>
      <c r="D142" s="9" t="s">
        <v>23</v>
      </c>
      <c r="E142" s="18"/>
      <c r="F142" s="18"/>
      <c r="G142" s="18"/>
    </row>
    <row r="143" spans="1:7" s="17" customFormat="1" ht="12.95" customHeight="1" x14ac:dyDescent="0.25">
      <c r="A143" s="16" t="s">
        <v>22</v>
      </c>
      <c r="B143" s="15" t="s">
        <v>21</v>
      </c>
      <c r="C143" s="14">
        <f>SUM('[1]4.sz.mell.'!D141+'[1]6.sz.mell  '!C142)</f>
        <v>0</v>
      </c>
      <c r="D143" s="9" t="s">
        <v>20</v>
      </c>
    </row>
    <row r="144" spans="1:7" ht="12.75" customHeight="1" x14ac:dyDescent="0.25">
      <c r="A144" s="16" t="s">
        <v>19</v>
      </c>
      <c r="B144" s="15" t="s">
        <v>18</v>
      </c>
      <c r="C144" s="14">
        <f>SUM('[1]4.sz.mell.'!D142+'[1]6.sz.mell  '!C143)</f>
        <v>0</v>
      </c>
      <c r="D144" s="9" t="s">
        <v>17</v>
      </c>
    </row>
    <row r="145" spans="1:4" ht="12.75" customHeight="1" x14ac:dyDescent="0.25">
      <c r="A145" s="16" t="s">
        <v>16</v>
      </c>
      <c r="B145" s="15" t="s">
        <v>15</v>
      </c>
      <c r="C145" s="14">
        <f>SUM('[1]4.sz.mell.'!D143+'[1]6.sz.mell  '!C144)</f>
        <v>0</v>
      </c>
      <c r="D145" s="9" t="s">
        <v>14</v>
      </c>
    </row>
    <row r="146" spans="1:4" ht="12.75" customHeight="1" thickBot="1" x14ac:dyDescent="0.3">
      <c r="A146" s="16" t="s">
        <v>13</v>
      </c>
      <c r="B146" s="15" t="s">
        <v>12</v>
      </c>
      <c r="C146" s="14">
        <f>SUM('[1]4.sz.mell.'!D144+'[1]6.sz.mell  '!C145)</f>
        <v>0</v>
      </c>
      <c r="D146" s="9" t="s">
        <v>11</v>
      </c>
    </row>
    <row r="147" spans="1:4" ht="16.5" thickBot="1" x14ac:dyDescent="0.3">
      <c r="A147" s="6" t="s">
        <v>10</v>
      </c>
      <c r="B147" s="13" t="s">
        <v>9</v>
      </c>
      <c r="C147" s="10">
        <f>SUM(C127+C131+C136+C142)</f>
        <v>29474978</v>
      </c>
      <c r="D147" s="9" t="s">
        <v>8</v>
      </c>
    </row>
    <row r="148" spans="1:4" ht="16.5" thickBot="1" x14ac:dyDescent="0.3">
      <c r="A148" s="12" t="s">
        <v>7</v>
      </c>
      <c r="B148" s="11" t="s">
        <v>6</v>
      </c>
      <c r="C148" s="10">
        <f>SUM(C126+C147)</f>
        <v>399738275.18299997</v>
      </c>
      <c r="D148" s="9" t="s">
        <v>5</v>
      </c>
    </row>
    <row r="150" spans="1:4" ht="18.75" customHeight="1" x14ac:dyDescent="0.25">
      <c r="A150" s="8" t="s">
        <v>4</v>
      </c>
      <c r="B150" s="8"/>
      <c r="C150" s="8"/>
    </row>
    <row r="151" spans="1:4" ht="13.5" customHeight="1" thickBot="1" x14ac:dyDescent="0.3">
      <c r="A151" s="7" t="s">
        <v>3</v>
      </c>
      <c r="B151" s="7"/>
      <c r="C151" s="1"/>
    </row>
    <row r="152" spans="1:4" ht="21.75" thickBot="1" x14ac:dyDescent="0.3">
      <c r="A152" s="6">
        <v>1</v>
      </c>
      <c r="B152" s="5" t="s">
        <v>2</v>
      </c>
      <c r="C152" s="4">
        <f>+C61-C126</f>
        <v>-189336811.18299997</v>
      </c>
    </row>
    <row r="153" spans="1:4" ht="21.75" thickBot="1" x14ac:dyDescent="0.3">
      <c r="A153" s="6" t="s">
        <v>1</v>
      </c>
      <c r="B153" s="5" t="s">
        <v>0</v>
      </c>
      <c r="C153" s="4">
        <f>+C85-C147</f>
        <v>189336811</v>
      </c>
    </row>
    <row r="154" spans="1:4" ht="7.5" customHeight="1" x14ac:dyDescent="0.25"/>
    <row r="156" spans="1:4" ht="12.75" customHeight="1" x14ac:dyDescent="0.25"/>
    <row r="157" spans="1:4" ht="12.75" customHeight="1" x14ac:dyDescent="0.25"/>
    <row r="158" spans="1:4" ht="12.75" customHeight="1" x14ac:dyDescent="0.25"/>
    <row r="159" spans="1:4" ht="12.75" customHeight="1" x14ac:dyDescent="0.25"/>
    <row r="160" spans="1:4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7">
    <mergeCell ref="A1:C1"/>
    <mergeCell ref="B3:B4"/>
    <mergeCell ref="A150:C150"/>
    <mergeCell ref="B90:B91"/>
    <mergeCell ref="A90:A91"/>
    <mergeCell ref="A3:A4"/>
    <mergeCell ref="A88:C88"/>
  </mergeCells>
  <printOptions horizontalCentered="1"/>
  <pageMargins left="0.78740157480314965" right="0.78740157480314965" top="1.4566929133858268" bottom="0.86614173228346458" header="0.5" footer="0.5"/>
  <pageSetup paperSize="9" orientation="portrait" r:id="rId1"/>
  <headerFooter alignWithMargins="0">
    <oddHeader>&amp;C&amp;"Times New Roman CE,Félkövér"&amp;12
 Tard Község Önkormányzat
2021. ÉVI KÖLTSÉGVETÉSÉNEK PÉNZÜGYI MÉRLEGE&amp;10
Kiemelt előirányzatonként
&amp;R&amp;"Times New Roman CE,Félkövér dőlt"&amp;11 1. melléklet a 1/2021. (III.11.) önkormányzati rendelethez</oddHeader>
  </headerFooter>
  <rowBreaks count="1" manualBreakCount="1">
    <brk id="8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2021-06-27T08:54:31Z</dcterms:created>
  <dcterms:modified xsi:type="dcterms:W3CDTF">2021-06-27T08:54:51Z</dcterms:modified>
</cp:coreProperties>
</file>