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ERIKA\Anyagok\2017\BAZSI\11.20. közm\költs. mód\rendelet\"/>
    </mc:Choice>
  </mc:AlternateContent>
  <bookViews>
    <workbookView xWindow="0" yWindow="0" windowWidth="20490" windowHeight="7305" firstSheet="5" activeTab="10"/>
  </bookViews>
  <sheets>
    <sheet name="1.melléklet " sheetId="1" r:id="rId1"/>
    <sheet name="2.melléklet" sheetId="4" r:id="rId2"/>
    <sheet name="3.melléklet" sheetId="9" r:id="rId3"/>
    <sheet name="4.melléklet" sheetId="5" r:id="rId4"/>
    <sheet name="5.melléklet" sheetId="6" r:id="rId5"/>
    <sheet name="6.melléklet" sheetId="2" r:id="rId6"/>
    <sheet name="7.melléklet" sheetId="8" r:id="rId7"/>
    <sheet name="8.melléklet" sheetId="7" r:id="rId8"/>
    <sheet name="9.melléklet" sheetId="3" r:id="rId9"/>
    <sheet name="10.melléklet" sheetId="10" r:id="rId10"/>
    <sheet name="11. melléklet" sheetId="11" r:id="rId11"/>
  </sheets>
  <calcPr calcId="152511"/>
</workbook>
</file>

<file path=xl/calcChain.xml><?xml version="1.0" encoding="utf-8"?>
<calcChain xmlns="http://schemas.openxmlformats.org/spreadsheetml/2006/main">
  <c r="L29" i="11" l="1"/>
  <c r="L28" i="11"/>
  <c r="L27" i="11"/>
  <c r="L24" i="11"/>
  <c r="L23" i="11"/>
  <c r="L22" i="11"/>
  <c r="L17" i="11"/>
  <c r="L16" i="11"/>
  <c r="L15" i="11"/>
  <c r="L33" i="11" s="1"/>
  <c r="D27" i="11"/>
  <c r="D22" i="11"/>
  <c r="D15" i="11"/>
  <c r="D33" i="11" s="1"/>
  <c r="N33" i="10"/>
  <c r="N12" i="10"/>
  <c r="N15" i="10"/>
  <c r="H15" i="10"/>
  <c r="H33" i="10" s="1"/>
  <c r="G15" i="10"/>
  <c r="G45" i="3"/>
  <c r="G28" i="3" l="1"/>
  <c r="G25" i="3"/>
  <c r="G16" i="3"/>
  <c r="G14" i="3" s="1"/>
  <c r="G58" i="3" s="1"/>
  <c r="G28" i="7"/>
  <c r="G13" i="7"/>
  <c r="K31" i="2"/>
  <c r="F76" i="8"/>
  <c r="Q76" i="8"/>
  <c r="Q53" i="8" l="1"/>
  <c r="F57" i="8"/>
  <c r="E76" i="8"/>
  <c r="E70" i="8"/>
  <c r="E53" i="8"/>
  <c r="E34" i="8"/>
  <c r="E27" i="8"/>
  <c r="Q11" i="8"/>
  <c r="Q14" i="8"/>
  <c r="Q13" i="8"/>
  <c r="Q16" i="8"/>
  <c r="M31" i="2"/>
  <c r="I31" i="2"/>
  <c r="G31" i="2"/>
  <c r="G45" i="6"/>
  <c r="G14" i="6"/>
  <c r="G12" i="6" s="1"/>
  <c r="H54" i="5"/>
  <c r="H27" i="5"/>
  <c r="H13" i="5"/>
  <c r="H40" i="9"/>
  <c r="H24" i="9"/>
  <c r="M26" i="4"/>
  <c r="K26" i="4"/>
  <c r="I26" i="4"/>
  <c r="G26" i="4"/>
  <c r="E26" i="4"/>
  <c r="E46" i="1"/>
  <c r="E44" i="1"/>
  <c r="E38" i="1"/>
  <c r="E30" i="1"/>
  <c r="E47" i="1" s="1"/>
  <c r="E20" i="1"/>
  <c r="F12" i="6" l="1"/>
  <c r="K24" i="11" l="1"/>
  <c r="C27" i="11"/>
  <c r="K27" i="11" s="1"/>
  <c r="K29" i="11"/>
  <c r="K28" i="11"/>
  <c r="K23" i="11"/>
  <c r="K17" i="11"/>
  <c r="K16" i="11"/>
  <c r="F25" i="3" l="1"/>
  <c r="G24" i="9"/>
  <c r="G34" i="9"/>
  <c r="K70" i="8"/>
  <c r="Q55" i="8"/>
  <c r="F28" i="3" l="1"/>
  <c r="F27" i="8"/>
  <c r="K27" i="8"/>
  <c r="P34" i="8"/>
  <c r="L34" i="8"/>
  <c r="K34" i="8"/>
  <c r="Q34" i="8" s="1"/>
  <c r="F34" i="8"/>
  <c r="C34" i="8"/>
  <c r="P27" i="8"/>
  <c r="C27" i="8"/>
  <c r="C22" i="11"/>
  <c r="C15" i="11"/>
  <c r="G33" i="10"/>
  <c r="F13" i="7"/>
  <c r="F28" i="7" s="1"/>
  <c r="Q27" i="8" l="1"/>
  <c r="K15" i="11"/>
  <c r="K22" i="11"/>
  <c r="C33" i="11"/>
  <c r="Q72" i="8"/>
  <c r="Q69" i="8"/>
  <c r="Q68" i="8"/>
  <c r="Q67" i="8"/>
  <c r="Q66" i="8"/>
  <c r="Q65" i="8"/>
  <c r="Q64" i="8"/>
  <c r="Q63" i="8"/>
  <c r="Q62" i="8"/>
  <c r="Q61" i="8"/>
  <c r="Q60" i="8"/>
  <c r="Q59" i="8"/>
  <c r="Q56" i="8"/>
  <c r="Q52" i="8"/>
  <c r="Q51" i="8"/>
  <c r="Q50" i="8"/>
  <c r="Q49" i="8"/>
  <c r="Q47" i="8"/>
  <c r="Q46" i="8"/>
  <c r="Q45" i="8"/>
  <c r="Q74" i="8"/>
  <c r="Q31" i="8"/>
  <c r="Q30" i="8"/>
  <c r="Q29" i="8"/>
  <c r="P70" i="8"/>
  <c r="P57" i="8"/>
  <c r="P53" i="8"/>
  <c r="O70" i="8"/>
  <c r="O76" i="8" s="1"/>
  <c r="N70" i="8"/>
  <c r="N53" i="8"/>
  <c r="M70" i="8"/>
  <c r="M76" i="8" s="1"/>
  <c r="L53" i="8"/>
  <c r="L76" i="8" s="1"/>
  <c r="K53" i="8"/>
  <c r="J70" i="8"/>
  <c r="J53" i="8"/>
  <c r="I70" i="8"/>
  <c r="I76" i="8" s="1"/>
  <c r="H70" i="8"/>
  <c r="H76" i="8" s="1"/>
  <c r="G70" i="8"/>
  <c r="G53" i="8"/>
  <c r="F70" i="8"/>
  <c r="F53" i="8"/>
  <c r="D70" i="8"/>
  <c r="D53" i="8"/>
  <c r="C70" i="8"/>
  <c r="C76" i="8" s="1"/>
  <c r="C57" i="8"/>
  <c r="C53" i="8"/>
  <c r="F26" i="4"/>
  <c r="F31" i="2"/>
  <c r="F14" i="6"/>
  <c r="F45" i="6" s="1"/>
  <c r="G54" i="5"/>
  <c r="H26" i="4"/>
  <c r="L26" i="4"/>
  <c r="J26" i="4"/>
  <c r="D26" i="4"/>
  <c r="D44" i="1"/>
  <c r="D38" i="1"/>
  <c r="D30" i="1"/>
  <c r="D20" i="1"/>
  <c r="J31" i="2"/>
  <c r="H31" i="2"/>
  <c r="G13" i="5"/>
  <c r="G27" i="5"/>
  <c r="L31" i="2"/>
  <c r="K12" i="10"/>
  <c r="M12" i="10" s="1"/>
  <c r="F16" i="3"/>
  <c r="M15" i="10"/>
  <c r="G12" i="9"/>
  <c r="G17" i="9"/>
  <c r="F58" i="3" l="1"/>
  <c r="F14" i="3"/>
  <c r="Q57" i="8"/>
  <c r="D47" i="1"/>
  <c r="D46" i="1"/>
  <c r="K33" i="11"/>
  <c r="G40" i="9"/>
  <c r="Q70" i="8"/>
  <c r="P76" i="8"/>
  <c r="D76" i="8"/>
  <c r="G76" i="8"/>
  <c r="J76" i="8"/>
  <c r="K76" i="8"/>
  <c r="N76" i="8"/>
  <c r="K33" i="10"/>
  <c r="M33" i="10" s="1"/>
  <c r="N13" i="10"/>
</calcChain>
</file>

<file path=xl/sharedStrings.xml><?xml version="1.0" encoding="utf-8"?>
<sst xmlns="http://schemas.openxmlformats.org/spreadsheetml/2006/main" count="504" uniqueCount="282">
  <si>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</si>
  <si>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</si>
  <si>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</si>
  <si>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</si>
  <si>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</si>
  <si>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</si>
  <si>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</si>
  <si>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</si>
  <si>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</si>
  <si>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</si>
  <si>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</si>
  <si>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</si>
  <si>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</si>
  <si>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</si>
  <si>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</si>
  <si>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</si>
  <si>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F</t>
  </si>
  <si>
    <t>BAZSI KÖZSÉG ÖNKORMÁNYZATA</t>
  </si>
  <si>
    <t>G</t>
  </si>
  <si>
    <t>előirányzat</t>
  </si>
  <si>
    <t>I.  ÖNKORMÁNYZAT</t>
  </si>
  <si>
    <t>köztemető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</si>
  <si>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</si>
  <si>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</si>
  <si>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</si>
  <si>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</si>
  <si>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</si>
  <si>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</si>
  <si>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</si>
  <si>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</si>
  <si>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</si>
  <si>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>BURSA</t>
  </si>
  <si>
    <t>Civil szervezetek működési támogatása</t>
  </si>
  <si>
    <t xml:space="preserve">                  </t>
  </si>
  <si>
    <t>községgazd.</t>
  </si>
  <si>
    <t>2.oldal</t>
  </si>
  <si>
    <t>folyóiratok</t>
  </si>
  <si>
    <t>Készletek összesen</t>
  </si>
  <si>
    <t>Komm.szolgáltatás</t>
  </si>
  <si>
    <t>ÁFA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</si>
  <si>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</si>
  <si>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</si>
  <si>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</si>
  <si>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</si>
  <si>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</si>
  <si>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SKTC Sümeg</t>
  </si>
  <si>
    <t>közvilágítás fenntartásának támogatása</t>
  </si>
  <si>
    <t>közutak fenntartásának támogatása</t>
  </si>
  <si>
    <t>Járóbeteg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</si>
  <si>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</si>
  <si>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</si>
  <si>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</si>
  <si>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</si>
  <si>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</si>
  <si>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</si>
  <si>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</si>
  <si>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DOLOGI KIADÁSOK Ö.</t>
  </si>
  <si>
    <t>013320</t>
  </si>
  <si>
    <t>082063</t>
  </si>
  <si>
    <t>051030</t>
  </si>
  <si>
    <t>011130</t>
  </si>
  <si>
    <t>064010</t>
  </si>
  <si>
    <t>066020</t>
  </si>
  <si>
    <t>082044</t>
  </si>
  <si>
    <t>082091</t>
  </si>
  <si>
    <t>066020 Községgazdálkodás</t>
  </si>
  <si>
    <t>107051</t>
  </si>
  <si>
    <t>107055</t>
  </si>
  <si>
    <t>Megnevezés</t>
  </si>
  <si>
    <t>Összesen</t>
  </si>
  <si>
    <t>Közhatalmi bevételek</t>
  </si>
  <si>
    <t>Pénzeszköz átvétel</t>
  </si>
  <si>
    <t>Tárgyi eszköz értékesítés</t>
  </si>
  <si>
    <t>Személyi juttatások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</si>
  <si>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</si>
  <si>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</si>
  <si>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</si>
  <si>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</si>
  <si>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</si>
  <si>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</si>
  <si>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</si>
  <si>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</si>
  <si>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</si>
  <si>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</si>
  <si>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</si>
  <si>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</si>
  <si>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</si>
  <si>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közutak</t>
  </si>
  <si>
    <t>zöldterület</t>
  </si>
  <si>
    <t>múz.kiál.tev.</t>
  </si>
  <si>
    <t>közműv.</t>
  </si>
  <si>
    <t>Falugondnoki szolgáltatás</t>
  </si>
  <si>
    <t>Köztemető fenntartás, műk.</t>
  </si>
  <si>
    <t>Önk.és társ. ált. igazg.tev.</t>
  </si>
  <si>
    <t>Ktgvetési tám.</t>
  </si>
  <si>
    <t>Pénzeszk. átvét.</t>
  </si>
  <si>
    <t>900020</t>
  </si>
  <si>
    <t>Kamatbevételek</t>
  </si>
  <si>
    <t>Város és községgazd.</t>
  </si>
  <si>
    <t>Bérleti díjak</t>
  </si>
  <si>
    <t>Múzeumi kiállítási tev.</t>
  </si>
  <si>
    <t>Belépődíjak</t>
  </si>
  <si>
    <t>ÖSSZESEN</t>
  </si>
  <si>
    <t>Iparűzési adó</t>
  </si>
  <si>
    <t>Gépjárműadó 40% önk.megillető</t>
  </si>
  <si>
    <t>Késedelmi pótlék bevétel</t>
  </si>
  <si>
    <t>Lakott külterülettel kapcsolatos feladatok</t>
  </si>
  <si>
    <t>Kiegészítés adóerőképesség alapján</t>
  </si>
  <si>
    <t>Kulturális feladatok támogatása</t>
  </si>
  <si>
    <t>Önkorm. elszám. kp-i ktgv-sel</t>
  </si>
  <si>
    <t>Közhatalmi bev.</t>
  </si>
  <si>
    <t>Intézményi bev.</t>
  </si>
  <si>
    <t>Szolgáltatások össz.</t>
  </si>
  <si>
    <t>Személyi juttatások, munkaadót terhelő járulékok és dologi kiadások összesített előirányzata</t>
  </si>
  <si>
    <t>Önk. és társulások igazg. tev.</t>
  </si>
  <si>
    <t>Közutak fenntartása</t>
  </si>
  <si>
    <t>Települési hulladékkezelés</t>
  </si>
  <si>
    <t>Közvilágítás</t>
  </si>
  <si>
    <t>Zöldterület-kezelés</t>
  </si>
  <si>
    <t>Város és községgazd. szolg.</t>
  </si>
  <si>
    <t>Könyvtári tevékenység</t>
  </si>
  <si>
    <t>Közművelődés</t>
  </si>
  <si>
    <t>Térítési díjak</t>
  </si>
  <si>
    <t>Alapilletmény</t>
  </si>
  <si>
    <t>Ajándékutalvány</t>
  </si>
  <si>
    <t>igazg.tev.</t>
  </si>
  <si>
    <t>EHO</t>
  </si>
  <si>
    <t>SZJA</t>
  </si>
  <si>
    <t>Munkaruha</t>
  </si>
  <si>
    <t>Irodaszer, nyomtatvány</t>
  </si>
  <si>
    <t>Könyv, folyóirat</t>
  </si>
  <si>
    <t>Hajtó és kenőanyagok</t>
  </si>
  <si>
    <t>Kisértékű eszközök</t>
  </si>
  <si>
    <t>Üzemeltetési anyagok</t>
  </si>
  <si>
    <t>Egyéb anyagok</t>
  </si>
  <si>
    <t>Telefondíj</t>
  </si>
  <si>
    <t>Internetdíj</t>
  </si>
  <si>
    <t>Vásárolt élelmezés</t>
  </si>
  <si>
    <t>Szállítási szolgáltatás</t>
  </si>
  <si>
    <t>Gázenergia</t>
  </si>
  <si>
    <t>Villamosenergia</t>
  </si>
  <si>
    <t>Karbantartás, kisjavítás</t>
  </si>
  <si>
    <t>Egyéb szolgáltatás</t>
  </si>
  <si>
    <t>Biztosítási díjak</t>
  </si>
  <si>
    <t>Egyéb dologi kiadás</t>
  </si>
  <si>
    <t>Szakmai tev. segítő szolg.</t>
  </si>
  <si>
    <t>Postaköltség</t>
  </si>
  <si>
    <t>szoc.étkez.</t>
  </si>
  <si>
    <t>falugond.sz.</t>
  </si>
  <si>
    <t>I.Önkorm.</t>
  </si>
  <si>
    <t>Települési támogatás</t>
  </si>
  <si>
    <t>Iskolakezdési tám.</t>
  </si>
  <si>
    <t>tartalék</t>
  </si>
  <si>
    <t>Tagdíj önk. ig. feladatokra</t>
  </si>
  <si>
    <t>Tagdíj Sümegnek</t>
  </si>
  <si>
    <t>Orvosi ügyelet</t>
  </si>
  <si>
    <t>Tagdíj</t>
  </si>
  <si>
    <t>Szociális Társulás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</si>
  <si>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</si>
  <si>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</si>
  <si>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</si>
  <si>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</si>
  <si>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</si>
  <si>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</si>
  <si>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082091 Közművelődés</t>
  </si>
  <si>
    <t>Pénzeszk.átvétel</t>
  </si>
  <si>
    <t>Beruházás</t>
  </si>
  <si>
    <t>Felújítás</t>
  </si>
  <si>
    <t>Pénzeszk. átadás</t>
  </si>
  <si>
    <t>Hitel</t>
  </si>
  <si>
    <t>Szivattyú vásárlás (szennyvíz)</t>
  </si>
  <si>
    <t>Érdekeltségnöv. tám. önrésze</t>
  </si>
  <si>
    <t>FELHALMOZÁS CÉLÚ KIADÁSOK</t>
  </si>
  <si>
    <t>Falugondnoki szolg.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</si>
  <si>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</si>
  <si>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</si>
  <si>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</si>
  <si>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</si>
  <si>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</si>
  <si>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BAZSI KÖZSÉG ÖNKORMÁNYZAT</t>
  </si>
  <si>
    <t>SZEMÉLYI JUTTATÁSOK, MUNKAADÓT TERHELŐ JÁRULÉKOK ÉS DOLOGI KIADÁSOK</t>
  </si>
  <si>
    <t>ELLÁTOTTAK PÉNZBENI JUTTATÁSAI</t>
  </si>
  <si>
    <t>TÁMOGATÁSÉRTÉKŰ MŰKÖDÉSI KIADÁSOK</t>
  </si>
  <si>
    <t>Pm. költségátalány</t>
  </si>
  <si>
    <t>Támogatásértékű működési bevétel</t>
  </si>
  <si>
    <t>Egyéb szoc. pénzbeli és term. ellátás</t>
  </si>
  <si>
    <t>107060</t>
  </si>
  <si>
    <t>Közvetített szolg. áh-on kívülről</t>
  </si>
  <si>
    <t>köztemető fenntartásának támogatása</t>
  </si>
  <si>
    <t>Táppénz</t>
  </si>
  <si>
    <t>Közalapítvány, Bazsi</t>
  </si>
  <si>
    <t>Megbízási díj</t>
  </si>
  <si>
    <t>041237</t>
  </si>
  <si>
    <t>közfogl. mintap.</t>
  </si>
  <si>
    <t>-</t>
  </si>
  <si>
    <t>Közfoglalkoztatási mintaprogram</t>
  </si>
  <si>
    <t>Közfoglalk. mintaprogram</t>
  </si>
  <si>
    <t>Műk. pénzmaradvány</t>
  </si>
  <si>
    <t>Sírhelymegváltás</t>
  </si>
  <si>
    <t>Termékértékesítés</t>
  </si>
  <si>
    <t xml:space="preserve">11 fő 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</si>
  <si>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</si>
  <si>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</si>
  <si>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</si>
  <si>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</si>
  <si>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</si>
  <si>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</si>
  <si>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197 Ft/fő/év</t>
  </si>
  <si>
    <t>75 Ft/fő/év</t>
  </si>
  <si>
    <t>1449 Ft/fő/év</t>
  </si>
  <si>
    <t>1628 Ft/fő/év</t>
  </si>
  <si>
    <t>235 Ft/fő/év</t>
  </si>
  <si>
    <t>4711 Ft/fő/év</t>
  </si>
  <si>
    <t>041237 Közfogl. mintaprog.</t>
  </si>
  <si>
    <t>NÉ. tárgyi eszközök beszerzése</t>
  </si>
  <si>
    <t>Érdekeltségnöv. tám. (2016)</t>
  </si>
  <si>
    <t>Adósságkonszolidációs tám. (2016)</t>
  </si>
  <si>
    <t>Választott tiszt. juttatásai</t>
  </si>
  <si>
    <t>Cafeteria</t>
  </si>
  <si>
    <t>könyvtári tev.</t>
  </si>
  <si>
    <t>M.ADÓT TERH. JÁRULÉKOK</t>
  </si>
  <si>
    <t>SZEMÉLYI JUTTATÁSOK</t>
  </si>
  <si>
    <t>Közv. szolg. áh-on kívülről</t>
  </si>
  <si>
    <t>50000 Ft/fő/év</t>
  </si>
  <si>
    <t>Szochoa.</t>
  </si>
  <si>
    <t>Gyümölcsfeldolgozó bővítés</t>
  </si>
  <si>
    <t>m.adót terh. járulék</t>
  </si>
  <si>
    <t>Víz- és csatornadíjak</t>
  </si>
  <si>
    <t>018030</t>
  </si>
  <si>
    <t>041233</t>
  </si>
  <si>
    <t>Védőnői szolgálat</t>
  </si>
  <si>
    <t>Sümeg Önkormányzat</t>
  </si>
  <si>
    <t>Támogatási célú finansz. műv.</t>
  </si>
  <si>
    <t>Önkorm. bev. áh-on kívülről</t>
  </si>
  <si>
    <t>018030 Tám. finansz. műv.</t>
  </si>
  <si>
    <t>2016. évről áthúzódó bérkompenzáció</t>
  </si>
  <si>
    <t>,,2. melléklet Bazsi Község Önkormányzat Képviselő-testületének  1/2017.(III.1.) önkormányzati rendelethez"</t>
  </si>
  <si>
    <t>módosított</t>
  </si>
  <si>
    <t>,,3. melléklet Bazsi Község Önkormányzat Képviselő-testületének  1/2017.(III.1.) önkormányzati rendelethez"</t>
  </si>
  <si>
    <t>,,4. melléklet Bazsi Község Önkormányzat Képviselő-testületének  1/2017.(III.1.) önkormányzati rendelethez"</t>
  </si>
  <si>
    <t>Egyéb működési bevétel</t>
  </si>
  <si>
    <t>Biztosítótól kapott kártérítés</t>
  </si>
  <si>
    <t>,,5. melléklet Bazsi Község Önkormányzat Képviselő-testületének  1/2017.(III.1.) önkormányzati rendelethez"</t>
  </si>
  <si>
    <t>Város- és községgazd.</t>
  </si>
  <si>
    <t>Diákmunka támogatás</t>
  </si>
  <si>
    <t>,,6. melléklet Bazsi Község Önkormányzat Képviselő-testületének  1/2017.(III.1.) önkormányzati rendelethez"</t>
  </si>
  <si>
    <t>Bérkompenzáció támogatása</t>
  </si>
  <si>
    <t>Elszámolásból származó bevétel</t>
  </si>
  <si>
    <t>Településképi arculati kézikönyv elkész-nek tám.</t>
  </si>
  <si>
    <t>Polgárm-i ill., minbér. garantált bérmin. em. tám.</t>
  </si>
  <si>
    <t>Lakossági víz- és csatornaszolg. tám.</t>
  </si>
  <si>
    <t>Hosszabb időtart. közfogl.</t>
  </si>
  <si>
    <t>,,8. melléklet Bazsi Község Önkormányzat Képviselő-testületének  1/2017.(III.1.) önkormányzati rendelethez"</t>
  </si>
  <si>
    <t>Betegszabadság</t>
  </si>
  <si>
    <t>Közlekedési költségtér.</t>
  </si>
  <si>
    <t>közvil.</t>
  </si>
  <si>
    <t>hull. kez.</t>
  </si>
  <si>
    <t>hossz. közf.</t>
  </si>
  <si>
    <t>,,7. melléklet Bazsi Község Önkormányzat Képviselő-testületének  1/2017.(III.1.) önkormányzati rendelethez"</t>
  </si>
  <si>
    <t>,,9. melléklet Bazsi Község Önkormányzat Képviselő-testületének  1/2017.(III.1.) önkormányzati rendelethez"</t>
  </si>
  <si>
    <t>,,10. melléklet Bazsi Község Önkormányzat Képviselő-testületének  1/2017.(III.1.) önkormányzati rendelethez"</t>
  </si>
  <si>
    <t>Gógánfai Közös Önkormányzati Hivatal</t>
  </si>
  <si>
    <t>TAK átadott támogatás</t>
  </si>
  <si>
    <t>Gógánfa Község Önkormányzata</t>
  </si>
  <si>
    <t>IB finanszírozás</t>
  </si>
  <si>
    <t>Lakossági víz- és csatornaszolg. tám. átadása</t>
  </si>
  <si>
    <t>Előző évi elszámolásból szárm. kiadás</t>
  </si>
  <si>
    <t>,,11. melléklet Bazsi Község Önkormányzat Képviselő-testületének  1/2017.(III.1.) önkormányzati rendelethez"</t>
  </si>
  <si>
    <t>Eszközhasználati díj (DRV)</t>
  </si>
  <si>
    <t>,,12. melléklet Bazsi Község Önkormányzat Képviselő-testületének  1/2017.(III.1.) önkormányzati rendelethez"</t>
  </si>
  <si>
    <t>Hozzájár. köztisztv. munkatelj-hez</t>
  </si>
  <si>
    <t>11. melléklet Bazsi Község Önkormányzat Képviselő-testületének 7/2017. (XI.27.) önkormányzati rendelethez</t>
  </si>
  <si>
    <t>1. melléklet Bazsi Község Önkormányzat Képviselő-testületének 7/2017. (XI.27.) önkormányzati rendelethez</t>
  </si>
  <si>
    <t>2. melléklet Bazsi Község Önkormányzat Képviselő-testületének  7/2017. (XI.27.) önkormányzati rendelethez</t>
  </si>
  <si>
    <t>3. melléklet Bazsi Község Önkormányzat Képviselő-testületének  7/2017. (XI.27.) önkormányzati rendelethez</t>
  </si>
  <si>
    <t>4. melléklet Bazsi Község Önkormányzat Képviselő-testületének  7/2017. (XI.27.) önkormányzati rendelethez</t>
  </si>
  <si>
    <t>5. melléklet Bazsi Község Önkormányzat Képviselő-testületének  7/2017. (XI.27.) önkormányzati rendelethez</t>
  </si>
  <si>
    <t>6. melléklet Bazsi Község Önkormányzat Képviselő-testületének 7/2017. (XI.27.) önkormányzati rendelethez</t>
  </si>
  <si>
    <t>7. melléklet Bazsi Község Önkormányzat Képviselő-testületének  7/2017. (XI.27.) önkormányzati rendelethez</t>
  </si>
  <si>
    <t>8. melléklet Bazsi Község Önkormányzat Képviselő-testületének  7/2017. (XI.27.) önkormányzati rendelethez</t>
  </si>
  <si>
    <t>9. melléklet Bazsi Község Önkormányzat Képviselő-testületének  7/2017. (XI.27.) önkormányzati rendelethez</t>
  </si>
  <si>
    <t>10. melléklet Bazsi Község Önkormányzat Képviselő-testületének 7/2017. (XI.27.)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</si>
</sst>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sz val="7"/>
      <name val="Arial CE"/>
      <family val="2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5"/>
      <name val="Arial CE"/>
      <charset val="238"/>
    </font>
    <font>
      <sz val="8.8000000000000007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30" xfId="0" applyFont="1" applyBorder="1"/>
    <xf numFmtId="0" fontId="3" fillId="0" borderId="31" xfId="0" applyFont="1" applyBorder="1"/>
    <xf numFmtId="0" fontId="6" fillId="0" borderId="2" xfId="0" applyFont="1" applyBorder="1"/>
    <xf numFmtId="0" fontId="3" fillId="0" borderId="34" xfId="0" applyFont="1" applyBorder="1"/>
    <xf numFmtId="0" fontId="3" fillId="0" borderId="35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42" xfId="0" applyFont="1" applyBorder="1"/>
    <xf numFmtId="0" fontId="2" fillId="0" borderId="16" xfId="0" applyFont="1" applyBorder="1"/>
    <xf numFmtId="0" fontId="0" fillId="0" borderId="43" xfId="0" applyBorder="1"/>
    <xf numFmtId="0" fontId="10" fillId="0" borderId="2" xfId="0" applyFont="1" applyBorder="1"/>
    <xf numFmtId="0" fontId="0" fillId="0" borderId="16" xfId="0" applyBorder="1"/>
    <xf numFmtId="0" fontId="13" fillId="0" borderId="0" xfId="0" applyFont="1"/>
    <xf numFmtId="0" fontId="4" fillId="0" borderId="0" xfId="0" applyFont="1"/>
    <xf numFmtId="0" fontId="0" fillId="0" borderId="57" xfId="0" applyBorder="1"/>
    <xf numFmtId="0" fontId="0" fillId="0" borderId="58" xfId="0" applyBorder="1"/>
    <xf numFmtId="0" fontId="6" fillId="0" borderId="59" xfId="0" applyFont="1" applyBorder="1"/>
    <xf numFmtId="0" fontId="2" fillId="0" borderId="52" xfId="0" applyFont="1" applyBorder="1"/>
    <xf numFmtId="0" fontId="2" fillId="0" borderId="25" xfId="0" applyFont="1" applyBorder="1"/>
    <xf numFmtId="0" fontId="10" fillId="0" borderId="27" xfId="0" applyFont="1" applyBorder="1"/>
    <xf numFmtId="0" fontId="2" fillId="0" borderId="19" xfId="0" applyFont="1" applyBorder="1"/>
    <xf numFmtId="0" fontId="2" fillId="0" borderId="43" xfId="0" applyFont="1" applyBorder="1"/>
    <xf numFmtId="0" fontId="0" fillId="0" borderId="39" xfId="0" applyBorder="1"/>
    <xf numFmtId="0" fontId="0" fillId="0" borderId="29" xfId="0" applyBorder="1"/>
    <xf numFmtId="0" fontId="0" fillId="0" borderId="10" xfId="0" applyBorder="1"/>
    <xf numFmtId="0" fontId="15" fillId="0" borderId="2" xfId="0" applyFont="1" applyBorder="1"/>
    <xf numFmtId="0" fontId="15" fillId="0" borderId="12" xfId="0" applyFont="1" applyBorder="1"/>
    <xf numFmtId="0" fontId="0" fillId="0" borderId="12" xfId="0" applyBorder="1"/>
    <xf numFmtId="0" fontId="0" fillId="0" borderId="37" xfId="0" applyBorder="1"/>
    <xf numFmtId="0" fontId="0" fillId="0" borderId="5" xfId="0" applyBorder="1"/>
    <xf numFmtId="0" fontId="0" fillId="0" borderId="11" xfId="0" applyBorder="1"/>
    <xf numFmtId="0" fontId="0" fillId="0" borderId="51" xfId="0" applyBorder="1"/>
    <xf numFmtId="0" fontId="0" fillId="0" borderId="23" xfId="0" applyBorder="1"/>
    <xf numFmtId="0" fontId="0" fillId="0" borderId="52" xfId="0" applyBorder="1"/>
    <xf numFmtId="0" fontId="0" fillId="0" borderId="61" xfId="0" applyBorder="1"/>
    <xf numFmtId="0" fontId="13" fillId="0" borderId="0" xfId="0" applyFont="1" applyBorder="1"/>
    <xf numFmtId="0" fontId="4" fillId="0" borderId="0" xfId="0" applyFont="1" applyBorder="1"/>
    <xf numFmtId="0" fontId="6" fillId="0" borderId="49" xfId="0" applyFont="1" applyBorder="1"/>
    <xf numFmtId="0" fontId="10" fillId="0" borderId="28" xfId="0" applyFont="1" applyBorder="1"/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16" fillId="0" borderId="13" xfId="0" applyFont="1" applyBorder="1"/>
    <xf numFmtId="0" fontId="16" fillId="0" borderId="63" xfId="0" applyFont="1" applyBorder="1"/>
    <xf numFmtId="0" fontId="16" fillId="0" borderId="2" xfId="0" applyFont="1" applyBorder="1"/>
    <xf numFmtId="0" fontId="16" fillId="0" borderId="12" xfId="0" applyFont="1" applyBorder="1"/>
    <xf numFmtId="0" fontId="2" fillId="0" borderId="37" xfId="0" applyFont="1" applyBorder="1"/>
    <xf numFmtId="0" fontId="0" fillId="0" borderId="63" xfId="0" applyBorder="1"/>
    <xf numFmtId="0" fontId="6" fillId="0" borderId="63" xfId="0" applyFont="1" applyBorder="1"/>
    <xf numFmtId="0" fontId="6" fillId="0" borderId="12" xfId="0" applyFont="1" applyBorder="1"/>
    <xf numFmtId="0" fontId="0" fillId="0" borderId="63" xfId="0" applyFill="1" applyBorder="1"/>
    <xf numFmtId="0" fontId="17" fillId="0" borderId="13" xfId="0" applyFont="1" applyBorder="1"/>
    <xf numFmtId="0" fontId="17" fillId="0" borderId="2" xfId="0" applyFont="1" applyBorder="1"/>
    <xf numFmtId="0" fontId="17" fillId="0" borderId="12" xfId="0" applyFont="1" applyBorder="1"/>
    <xf numFmtId="0" fontId="17" fillId="0" borderId="63" xfId="0" applyFont="1" applyBorder="1"/>
    <xf numFmtId="0" fontId="18" fillId="0" borderId="13" xfId="0" applyFont="1" applyBorder="1"/>
    <xf numFmtId="0" fontId="4" fillId="0" borderId="13" xfId="0" applyFont="1" applyBorder="1"/>
    <xf numFmtId="0" fontId="0" fillId="0" borderId="65" xfId="0" applyBorder="1"/>
    <xf numFmtId="0" fontId="2" fillId="0" borderId="18" xfId="0" applyFont="1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10" fillId="0" borderId="47" xfId="0" applyFont="1" applyBorder="1" applyAlignment="1">
      <alignment horizontal="center"/>
    </xf>
    <xf numFmtId="0" fontId="2" fillId="0" borderId="5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66" xfId="0" applyFont="1" applyBorder="1"/>
    <xf numFmtId="0" fontId="2" fillId="0" borderId="1" xfId="0" applyFont="1" applyBorder="1"/>
    <xf numFmtId="0" fontId="2" fillId="0" borderId="12" xfId="0" applyFont="1" applyBorder="1"/>
    <xf numFmtId="0" fontId="0" fillId="0" borderId="67" xfId="0" applyBorder="1"/>
    <xf numFmtId="0" fontId="2" fillId="0" borderId="11" xfId="0" applyFont="1" applyBorder="1"/>
    <xf numFmtId="0" fontId="0" fillId="0" borderId="37" xfId="0" applyBorder="1" applyAlignment="1">
      <alignment horizontal="right"/>
    </xf>
    <xf numFmtId="0" fontId="2" fillId="0" borderId="5" xfId="0" applyFont="1" applyBorder="1"/>
    <xf numFmtId="0" fontId="0" fillId="0" borderId="68" xfId="0" applyBorder="1"/>
    <xf numFmtId="0" fontId="17" fillId="0" borderId="68" xfId="0" applyFont="1" applyBorder="1"/>
    <xf numFmtId="0" fontId="4" fillId="0" borderId="2" xfId="0" applyFont="1" applyBorder="1"/>
    <xf numFmtId="0" fontId="2" fillId="0" borderId="68" xfId="0" applyFont="1" applyBorder="1"/>
    <xf numFmtId="0" fontId="0" fillId="0" borderId="70" xfId="0" applyBorder="1"/>
    <xf numFmtId="0" fontId="4" fillId="0" borderId="68" xfId="0" applyFont="1" applyBorder="1"/>
    <xf numFmtId="0" fontId="0" fillId="0" borderId="31" xfId="0" applyBorder="1"/>
    <xf numFmtId="0" fontId="14" fillId="0" borderId="16" xfId="0" applyFont="1" applyBorder="1"/>
    <xf numFmtId="0" fontId="14" fillId="0" borderId="17" xfId="0" applyFont="1" applyBorder="1"/>
    <xf numFmtId="0" fontId="0" fillId="0" borderId="17" xfId="0" applyBorder="1"/>
    <xf numFmtId="0" fontId="2" fillId="0" borderId="58" xfId="0" applyFont="1" applyBorder="1"/>
    <xf numFmtId="0" fontId="14" fillId="0" borderId="58" xfId="0" applyFont="1" applyBorder="1"/>
    <xf numFmtId="0" fontId="14" fillId="0" borderId="71" xfId="0" applyFont="1" applyBorder="1"/>
    <xf numFmtId="0" fontId="2" fillId="0" borderId="2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0" fillId="0" borderId="53" xfId="0" applyBorder="1"/>
    <xf numFmtId="0" fontId="0" fillId="0" borderId="54" xfId="0" applyBorder="1"/>
    <xf numFmtId="0" fontId="0" fillId="0" borderId="6" xfId="0" applyBorder="1" applyAlignment="1">
      <alignment horizontal="right"/>
    </xf>
    <xf numFmtId="0" fontId="0" fillId="0" borderId="38" xfId="0" applyBorder="1" applyAlignment="1">
      <alignment horizontal="right"/>
    </xf>
    <xf numFmtId="0" fontId="1" fillId="0" borderId="51" xfId="0" applyFont="1" applyBorder="1"/>
    <xf numFmtId="0" fontId="2" fillId="0" borderId="46" xfId="0" applyFont="1" applyBorder="1"/>
    <xf numFmtId="0" fontId="0" fillId="0" borderId="50" xfId="0" applyBorder="1"/>
    <xf numFmtId="0" fontId="0" fillId="0" borderId="66" xfId="0" applyBorder="1"/>
    <xf numFmtId="0" fontId="2" fillId="0" borderId="3" xfId="0" applyFont="1" applyBorder="1"/>
    <xf numFmtId="0" fontId="4" fillId="0" borderId="0" xfId="0" applyFont="1" applyAlignment="1">
      <alignment horizontal="right"/>
    </xf>
    <xf numFmtId="0" fontId="4" fillId="0" borderId="57" xfId="0" applyFont="1" applyBorder="1" applyAlignment="1">
      <alignment horizontal="center"/>
    </xf>
    <xf numFmtId="0" fontId="2" fillId="0" borderId="57" xfId="0" applyFont="1" applyBorder="1"/>
    <xf numFmtId="0" fontId="2" fillId="0" borderId="72" xfId="0" applyFont="1" applyBorder="1"/>
    <xf numFmtId="0" fontId="2" fillId="0" borderId="71" xfId="0" applyFont="1" applyBorder="1"/>
    <xf numFmtId="0" fontId="4" fillId="0" borderId="48" xfId="0" applyFont="1" applyBorder="1"/>
    <xf numFmtId="0" fontId="9" fillId="0" borderId="59" xfId="0" applyFont="1" applyBorder="1"/>
    <xf numFmtId="0" fontId="10" fillId="0" borderId="49" xfId="0" applyFont="1" applyBorder="1"/>
    <xf numFmtId="0" fontId="2" fillId="0" borderId="52" xfId="0" applyFont="1" applyBorder="1" applyAlignment="1">
      <alignment horizontal="right"/>
    </xf>
    <xf numFmtId="0" fontId="2" fillId="0" borderId="55" xfId="0" applyFont="1" applyBorder="1"/>
    <xf numFmtId="0" fontId="2" fillId="0" borderId="56" xfId="0" applyFont="1" applyBorder="1"/>
    <xf numFmtId="14" fontId="10" fillId="0" borderId="27" xfId="0" applyNumberFormat="1" applyFont="1" applyBorder="1"/>
    <xf numFmtId="14" fontId="10" fillId="0" borderId="28" xfId="0" applyNumberFormat="1" applyFont="1" applyBorder="1"/>
    <xf numFmtId="0" fontId="2" fillId="0" borderId="35" xfId="0" applyFont="1" applyBorder="1"/>
    <xf numFmtId="0" fontId="2" fillId="0" borderId="36" xfId="0" applyFont="1" applyBorder="1"/>
    <xf numFmtId="0" fontId="16" fillId="0" borderId="3" xfId="0" applyFont="1" applyBorder="1"/>
    <xf numFmtId="0" fontId="0" fillId="0" borderId="3" xfId="0" applyBorder="1"/>
    <xf numFmtId="0" fontId="20" fillId="0" borderId="2" xfId="0" applyFont="1" applyBorder="1"/>
    <xf numFmtId="9" fontId="20" fillId="0" borderId="2" xfId="0" applyNumberFormat="1" applyFont="1" applyBorder="1"/>
    <xf numFmtId="0" fontId="1" fillId="0" borderId="2" xfId="0" applyFont="1" applyBorder="1"/>
    <xf numFmtId="0" fontId="21" fillId="0" borderId="2" xfId="0" applyFont="1" applyBorder="1"/>
    <xf numFmtId="0" fontId="1" fillId="0" borderId="5" xfId="0" applyFont="1" applyBorder="1"/>
    <xf numFmtId="0" fontId="16" fillId="0" borderId="5" xfId="0" applyFont="1" applyBorder="1"/>
    <xf numFmtId="0" fontId="16" fillId="0" borderId="68" xfId="0" applyFont="1" applyBorder="1"/>
    <xf numFmtId="0" fontId="21" fillId="0" borderId="63" xfId="0" applyFont="1" applyBorder="1"/>
    <xf numFmtId="0" fontId="1" fillId="0" borderId="63" xfId="0" applyFont="1" applyBorder="1"/>
    <xf numFmtId="0" fontId="2" fillId="0" borderId="26" xfId="0" applyFont="1" applyBorder="1"/>
    <xf numFmtId="0" fontId="2" fillId="0" borderId="27" xfId="0" applyFont="1" applyBorder="1"/>
    <xf numFmtId="0" fontId="0" fillId="0" borderId="69" xfId="0" applyBorder="1"/>
    <xf numFmtId="0" fontId="0" fillId="0" borderId="34" xfId="0" applyBorder="1"/>
    <xf numFmtId="0" fontId="0" fillId="0" borderId="73" xfId="0" applyBorder="1"/>
    <xf numFmtId="0" fontId="2" fillId="0" borderId="75" xfId="0" applyFont="1" applyBorder="1"/>
    <xf numFmtId="0" fontId="2" fillId="0" borderId="76" xfId="0" applyFont="1" applyBorder="1"/>
    <xf numFmtId="0" fontId="13" fillId="0" borderId="74" xfId="0" applyFont="1" applyBorder="1"/>
    <xf numFmtId="0" fontId="16" fillId="0" borderId="11" xfId="0" applyFont="1" applyBorder="1"/>
    <xf numFmtId="0" fontId="6" fillId="0" borderId="3" xfId="0" applyFont="1" applyBorder="1"/>
    <xf numFmtId="0" fontId="19" fillId="0" borderId="70" xfId="0" applyFont="1" applyBorder="1"/>
    <xf numFmtId="0" fontId="19" fillId="0" borderId="6" xfId="0" applyFont="1" applyBorder="1"/>
    <xf numFmtId="0" fontId="19" fillId="0" borderId="24" xfId="0" applyFont="1" applyBorder="1"/>
    <xf numFmtId="0" fontId="4" fillId="0" borderId="3" xfId="0" applyFont="1" applyBorder="1"/>
    <xf numFmtId="0" fontId="2" fillId="0" borderId="28" xfId="0" applyFont="1" applyBorder="1"/>
    <xf numFmtId="0" fontId="17" fillId="0" borderId="11" xfId="0" applyFont="1" applyBorder="1"/>
    <xf numFmtId="0" fontId="1" fillId="0" borderId="11" xfId="0" applyFont="1" applyBorder="1"/>
    <xf numFmtId="0" fontId="4" fillId="0" borderId="12" xfId="0" applyFont="1" applyBorder="1"/>
    <xf numFmtId="0" fontId="4" fillId="0" borderId="11" xfId="0" applyFont="1" applyBorder="1"/>
    <xf numFmtId="0" fontId="13" fillId="0" borderId="78" xfId="0" applyFont="1" applyBorder="1"/>
    <xf numFmtId="0" fontId="6" fillId="0" borderId="48" xfId="0" applyFont="1" applyBorder="1"/>
    <xf numFmtId="0" fontId="0" fillId="0" borderId="0" xfId="0" applyAlignment="1"/>
    <xf numFmtId="0" fontId="2" fillId="0" borderId="0" xfId="0" applyFont="1" applyAlignment="1"/>
    <xf numFmtId="0" fontId="11" fillId="0" borderId="2" xfId="0" applyFont="1" applyBorder="1"/>
    <xf numFmtId="0" fontId="14" fillId="0" borderId="68" xfId="0" applyFont="1" applyBorder="1"/>
    <xf numFmtId="0" fontId="7" fillId="0" borderId="2" xfId="0" applyFont="1" applyBorder="1"/>
    <xf numFmtId="0" fontId="14" fillId="0" borderId="0" xfId="0" applyFont="1" applyBorder="1"/>
    <xf numFmtId="0" fontId="14" fillId="0" borderId="15" xfId="0" applyFont="1" applyBorder="1"/>
    <xf numFmtId="0" fontId="14" fillId="0" borderId="11" xfId="0" applyFont="1" applyBorder="1"/>
    <xf numFmtId="0" fontId="0" fillId="0" borderId="46" xfId="0" applyBorder="1"/>
    <xf numFmtId="0" fontId="0" fillId="0" borderId="33" xfId="0" applyBorder="1"/>
    <xf numFmtId="0" fontId="0" fillId="0" borderId="30" xfId="0" applyBorder="1"/>
    <xf numFmtId="0" fontId="2" fillId="0" borderId="10" xfId="0" applyFont="1" applyBorder="1"/>
    <xf numFmtId="0" fontId="2" fillId="0" borderId="29" xfId="0" applyFont="1" applyBorder="1"/>
    <xf numFmtId="0" fontId="2" fillId="0" borderId="39" xfId="0" applyFont="1" applyBorder="1"/>
    <xf numFmtId="0" fontId="0" fillId="0" borderId="28" xfId="0" applyBorder="1"/>
    <xf numFmtId="0" fontId="0" fillId="0" borderId="49" xfId="0" applyBorder="1"/>
    <xf numFmtId="0" fontId="0" fillId="0" borderId="59" xfId="0" applyBorder="1"/>
    <xf numFmtId="0" fontId="0" fillId="0" borderId="72" xfId="0" applyBorder="1"/>
    <xf numFmtId="0" fontId="2" fillId="0" borderId="79" xfId="0" applyFont="1" applyBorder="1"/>
    <xf numFmtId="0" fontId="2" fillId="0" borderId="61" xfId="0" applyFont="1" applyBorder="1"/>
    <xf numFmtId="0" fontId="2" fillId="0" borderId="34" xfId="0" applyFont="1" applyBorder="1"/>
    <xf numFmtId="0" fontId="0" fillId="0" borderId="80" xfId="0" applyBorder="1"/>
    <xf numFmtId="0" fontId="0" fillId="0" borderId="79" xfId="0" applyBorder="1"/>
    <xf numFmtId="0" fontId="0" fillId="0" borderId="71" xfId="0" applyBorder="1"/>
    <xf numFmtId="0" fontId="16" fillId="0" borderId="81" xfId="0" applyFont="1" applyBorder="1"/>
    <xf numFmtId="0" fontId="0" fillId="0" borderId="9" xfId="0" applyBorder="1"/>
    <xf numFmtId="0" fontId="0" fillId="0" borderId="64" xfId="0" applyBorder="1" applyAlignment="1">
      <alignment horizontal="left"/>
    </xf>
    <xf numFmtId="0" fontId="0" fillId="0" borderId="24" xfId="0" applyBorder="1"/>
    <xf numFmtId="0" fontId="11" fillId="0" borderId="44" xfId="0" applyFont="1" applyBorder="1" applyAlignment="1">
      <alignment horizontal="left"/>
    </xf>
    <xf numFmtId="0" fontId="19" fillId="0" borderId="63" xfId="0" applyFont="1" applyBorder="1" applyAlignment="1">
      <alignment horizontal="left"/>
    </xf>
    <xf numFmtId="0" fontId="19" fillId="0" borderId="3" xfId="0" applyFont="1" applyBorder="1"/>
    <xf numFmtId="0" fontId="19" fillId="0" borderId="64" xfId="0" applyFont="1" applyBorder="1" applyAlignment="1">
      <alignment horizontal="left"/>
    </xf>
    <xf numFmtId="0" fontId="0" fillId="0" borderId="81" xfId="0" applyBorder="1"/>
    <xf numFmtId="0" fontId="19" fillId="0" borderId="44" xfId="0" applyFont="1" applyBorder="1" applyAlignment="1">
      <alignment horizontal="left"/>
    </xf>
    <xf numFmtId="0" fontId="19" fillId="0" borderId="66" xfId="0" applyFont="1" applyBorder="1"/>
    <xf numFmtId="0" fontId="0" fillId="0" borderId="61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82" xfId="0" applyFont="1" applyBorder="1" applyAlignment="1">
      <alignment horizontal="left"/>
    </xf>
    <xf numFmtId="0" fontId="2" fillId="0" borderId="83" xfId="0" applyFont="1" applyBorder="1"/>
    <xf numFmtId="0" fontId="2" fillId="0" borderId="53" xfId="0" applyFont="1" applyBorder="1"/>
    <xf numFmtId="0" fontId="0" fillId="0" borderId="63" xfId="0" applyFont="1" applyBorder="1"/>
    <xf numFmtId="0" fontId="4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/>
    </xf>
    <xf numFmtId="164" fontId="2" fillId="0" borderId="0" xfId="1" applyNumberFormat="1" applyFont="1" applyBorder="1"/>
    <xf numFmtId="164" fontId="19" fillId="0" borderId="0" xfId="1" applyNumberFormat="1" applyFont="1" applyBorder="1"/>
    <xf numFmtId="164" fontId="18" fillId="0" borderId="0" xfId="1" applyNumberFormat="1" applyFont="1" applyBorder="1" applyAlignment="1">
      <alignment horizontal="right"/>
    </xf>
    <xf numFmtId="164" fontId="0" fillId="0" borderId="0" xfId="1" applyNumberFormat="1" applyFont="1" applyBorder="1"/>
    <xf numFmtId="164" fontId="7" fillId="0" borderId="0" xfId="1" applyNumberFormat="1" applyFont="1" applyBorder="1"/>
    <xf numFmtId="164" fontId="10" fillId="0" borderId="0" xfId="1" applyNumberFormat="1" applyFont="1" applyBorder="1"/>
    <xf numFmtId="0" fontId="2" fillId="0" borderId="72" xfId="0" applyFont="1" applyBorder="1" applyAlignment="1"/>
    <xf numFmtId="0" fontId="2" fillId="0" borderId="58" xfId="0" applyFont="1" applyBorder="1" applyAlignment="1"/>
    <xf numFmtId="0" fontId="23" fillId="0" borderId="0" xfId="0" applyFont="1" applyBorder="1"/>
    <xf numFmtId="0" fontId="23" fillId="0" borderId="2" xfId="0" applyFont="1" applyBorder="1"/>
    <xf numFmtId="0" fontId="4" fillId="0" borderId="63" xfId="0" applyFont="1" applyBorder="1"/>
    <xf numFmtId="0" fontId="2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24" xfId="0" applyFont="1" applyBorder="1"/>
    <xf numFmtId="0" fontId="0" fillId="0" borderId="48" xfId="0" applyBorder="1"/>
    <xf numFmtId="0" fontId="12" fillId="0" borderId="41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8" fillId="0" borderId="11" xfId="0" applyFont="1" applyBorder="1"/>
    <xf numFmtId="0" fontId="0" fillId="0" borderId="3" xfId="0" applyFont="1" applyBorder="1"/>
    <xf numFmtId="0" fontId="8" fillId="0" borderId="2" xfId="0" applyFont="1" applyBorder="1"/>
    <xf numFmtId="49" fontId="6" fillId="0" borderId="63" xfId="0" applyNumberFormat="1" applyFont="1" applyBorder="1" applyAlignment="1">
      <alignment horizontal="left"/>
    </xf>
    <xf numFmtId="0" fontId="21" fillId="0" borderId="3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0" fillId="0" borderId="64" xfId="0" applyBorder="1"/>
    <xf numFmtId="0" fontId="0" fillId="0" borderId="6" xfId="0" applyBorder="1" applyAlignment="1">
      <alignment horizontal="center"/>
    </xf>
    <xf numFmtId="0" fontId="3" fillId="0" borderId="0" xfId="0" applyFont="1" applyBorder="1"/>
    <xf numFmtId="0" fontId="2" fillId="0" borderId="63" xfId="0" applyFont="1" applyBorder="1"/>
    <xf numFmtId="0" fontId="2" fillId="0" borderId="0" xfId="0" applyFont="1" applyAlignment="1">
      <alignment horizontal="center"/>
    </xf>
    <xf numFmtId="3" fontId="0" fillId="0" borderId="37" xfId="0" applyNumberForma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3" fontId="0" fillId="0" borderId="37" xfId="0" applyNumberForma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39" xfId="0" applyNumberFormat="1" applyFont="1" applyBorder="1" applyAlignment="1">
      <alignment horizontal="right"/>
    </xf>
    <xf numFmtId="3" fontId="3" fillId="0" borderId="40" xfId="0" applyNumberFormat="1" applyFont="1" applyBorder="1" applyAlignment="1">
      <alignment horizontal="right"/>
    </xf>
    <xf numFmtId="3" fontId="5" fillId="0" borderId="37" xfId="0" applyNumberFormat="1" applyFont="1" applyBorder="1"/>
    <xf numFmtId="3" fontId="2" fillId="0" borderId="37" xfId="0" applyNumberFormat="1" applyFont="1" applyBorder="1"/>
    <xf numFmtId="3" fontId="0" fillId="0" borderId="37" xfId="0" applyNumberFormat="1" applyBorder="1"/>
    <xf numFmtId="3" fontId="0" fillId="0" borderId="40" xfId="0" applyNumberFormat="1" applyBorder="1"/>
    <xf numFmtId="3" fontId="2" fillId="0" borderId="41" xfId="0" applyNumberFormat="1" applyFont="1" applyBorder="1"/>
    <xf numFmtId="49" fontId="0" fillId="0" borderId="31" xfId="0" applyNumberFormat="1" applyBorder="1"/>
    <xf numFmtId="49" fontId="17" fillId="0" borderId="2" xfId="0" applyNumberFormat="1" applyFont="1" applyBorder="1" applyAlignment="1">
      <alignment horizontal="left"/>
    </xf>
    <xf numFmtId="49" fontId="17" fillId="0" borderId="2" xfId="0" applyNumberFormat="1" applyFont="1" applyBorder="1"/>
    <xf numFmtId="3" fontId="4" fillId="0" borderId="37" xfId="0" applyNumberFormat="1" applyFont="1" applyBorder="1"/>
    <xf numFmtId="0" fontId="4" fillId="0" borderId="0" xfId="0" applyFont="1" applyAlignment="1">
      <alignment horizontal="center"/>
    </xf>
    <xf numFmtId="0" fontId="0" fillId="0" borderId="0" xfId="0" applyFont="1"/>
    <xf numFmtId="3" fontId="0" fillId="0" borderId="38" xfId="0" applyNumberFormat="1" applyBorder="1"/>
    <xf numFmtId="3" fontId="7" fillId="0" borderId="37" xfId="0" applyNumberFormat="1" applyFont="1" applyBorder="1"/>
    <xf numFmtId="0" fontId="7" fillId="0" borderId="52" xfId="0" applyFont="1" applyBorder="1" applyAlignment="1">
      <alignment horizontal="center"/>
    </xf>
    <xf numFmtId="0" fontId="4" fillId="0" borderId="6" xfId="0" applyFont="1" applyBorder="1"/>
    <xf numFmtId="164" fontId="2" fillId="0" borderId="19" xfId="1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85" xfId="0" applyBorder="1"/>
    <xf numFmtId="0" fontId="2" fillId="0" borderId="86" xfId="0" applyFont="1" applyBorder="1"/>
    <xf numFmtId="0" fontId="0" fillId="0" borderId="87" xfId="0" applyBorder="1"/>
    <xf numFmtId="0" fontId="0" fillId="0" borderId="42" xfId="0" applyBorder="1"/>
    <xf numFmtId="0" fontId="0" fillId="0" borderId="86" xfId="0" applyBorder="1"/>
    <xf numFmtId="0" fontId="6" fillId="0" borderId="80" xfId="0" applyFont="1" applyBorder="1"/>
    <xf numFmtId="0" fontId="10" fillId="0" borderId="85" xfId="0" applyFont="1" applyBorder="1"/>
    <xf numFmtId="0" fontId="18" fillId="0" borderId="68" xfId="0" applyFont="1" applyBorder="1"/>
    <xf numFmtId="0" fontId="17" fillId="0" borderId="13" xfId="0" applyFont="1" applyBorder="1" applyAlignment="1">
      <alignment horizontal="left"/>
    </xf>
    <xf numFmtId="49" fontId="17" fillId="0" borderId="13" xfId="0" applyNumberFormat="1" applyFont="1" applyBorder="1" applyAlignment="1">
      <alignment horizontal="left"/>
    </xf>
    <xf numFmtId="3" fontId="18" fillId="0" borderId="37" xfId="0" applyNumberFormat="1" applyFont="1" applyBorder="1"/>
    <xf numFmtId="3" fontId="7" fillId="0" borderId="41" xfId="0" applyNumberFormat="1" applyFont="1" applyBorder="1"/>
    <xf numFmtId="3" fontId="8" fillId="0" borderId="37" xfId="0" applyNumberFormat="1" applyFont="1" applyBorder="1"/>
    <xf numFmtId="3" fontId="5" fillId="0" borderId="40" xfId="0" applyNumberFormat="1" applyFont="1" applyBorder="1"/>
    <xf numFmtId="3" fontId="8" fillId="0" borderId="41" xfId="0" applyNumberFormat="1" applyFont="1" applyBorder="1"/>
    <xf numFmtId="0" fontId="18" fillId="0" borderId="63" xfId="0" applyFont="1" applyBorder="1"/>
    <xf numFmtId="0" fontId="18" fillId="0" borderId="2" xfId="0" applyFont="1" applyBorder="1"/>
    <xf numFmtId="0" fontId="18" fillId="0" borderId="12" xfId="0" applyFont="1" applyBorder="1"/>
    <xf numFmtId="0" fontId="2" fillId="0" borderId="52" xfId="0" applyFont="1" applyBorder="1" applyAlignment="1">
      <alignment horizontal="left"/>
    </xf>
    <xf numFmtId="0" fontId="2" fillId="0" borderId="62" xfId="0" applyFont="1" applyBorder="1"/>
    <xf numFmtId="0" fontId="0" fillId="0" borderId="47" xfId="0" applyBorder="1"/>
    <xf numFmtId="0" fontId="2" fillId="0" borderId="71" xfId="0" applyFont="1" applyBorder="1" applyAlignment="1"/>
    <xf numFmtId="0" fontId="0" fillId="0" borderId="56" xfId="0" applyBorder="1"/>
    <xf numFmtId="0" fontId="7" fillId="0" borderId="21" xfId="0" applyFont="1" applyBorder="1"/>
    <xf numFmtId="0" fontId="2" fillId="0" borderId="0" xfId="0" applyFont="1" applyBorder="1" applyAlignment="1">
      <alignment horizontal="right"/>
    </xf>
    <xf numFmtId="0" fontId="7" fillId="0" borderId="63" xfId="0" applyFont="1" applyBorder="1"/>
    <xf numFmtId="0" fontId="8" fillId="0" borderId="63" xfId="0" applyFont="1" applyBorder="1"/>
    <xf numFmtId="0" fontId="14" fillId="0" borderId="12" xfId="0" applyFont="1" applyBorder="1"/>
    <xf numFmtId="0" fontId="23" fillId="0" borderId="63" xfId="0" applyFont="1" applyFill="1" applyBorder="1"/>
    <xf numFmtId="0" fontId="23" fillId="0" borderId="12" xfId="0" applyFont="1" applyBorder="1"/>
    <xf numFmtId="0" fontId="5" fillId="0" borderId="63" xfId="0" applyFont="1" applyBorder="1"/>
    <xf numFmtId="0" fontId="4" fillId="0" borderId="64" xfId="0" applyFont="1" applyBorder="1"/>
    <xf numFmtId="0" fontId="4" fillId="0" borderId="51" xfId="0" applyFont="1" applyBorder="1"/>
    <xf numFmtId="3" fontId="5" fillId="0" borderId="37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5" fillId="2" borderId="37" xfId="0" applyNumberFormat="1" applyFont="1" applyFill="1" applyBorder="1"/>
    <xf numFmtId="3" fontId="8" fillId="0" borderId="53" xfId="0" applyNumberFormat="1" applyFont="1" applyBorder="1" applyAlignment="1">
      <alignment horizontal="right"/>
    </xf>
    <xf numFmtId="3" fontId="8" fillId="0" borderId="54" xfId="0" applyNumberFormat="1" applyFont="1" applyBorder="1" applyAlignment="1">
      <alignment horizontal="right"/>
    </xf>
    <xf numFmtId="3" fontId="5" fillId="0" borderId="53" xfId="0" applyNumberFormat="1" applyFont="1" applyBorder="1"/>
    <xf numFmtId="3" fontId="5" fillId="0" borderId="54" xfId="0" applyNumberFormat="1" applyFont="1" applyBorder="1"/>
    <xf numFmtId="3" fontId="5" fillId="0" borderId="38" xfId="0" applyNumberFormat="1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3" fontId="5" fillId="0" borderId="38" xfId="0" applyNumberFormat="1" applyFont="1" applyBorder="1"/>
    <xf numFmtId="3" fontId="5" fillId="0" borderId="23" xfId="0" applyNumberFormat="1" applyFont="1" applyBorder="1"/>
    <xf numFmtId="3" fontId="5" fillId="0" borderId="40" xfId="0" applyNumberFormat="1" applyFont="1" applyBorder="1" applyAlignment="1">
      <alignment horizontal="right"/>
    </xf>
    <xf numFmtId="3" fontId="5" fillId="0" borderId="33" xfId="0" applyNumberFormat="1" applyFont="1" applyBorder="1"/>
    <xf numFmtId="3" fontId="8" fillId="0" borderId="46" xfId="0" applyNumberFormat="1" applyFont="1" applyBorder="1"/>
    <xf numFmtId="3" fontId="8" fillId="2" borderId="41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55" xfId="0" applyBorder="1"/>
    <xf numFmtId="0" fontId="10" fillId="0" borderId="15" xfId="0" applyFont="1" applyBorder="1"/>
    <xf numFmtId="0" fontId="2" fillId="0" borderId="55" xfId="0" applyFont="1" applyBorder="1" applyAlignment="1">
      <alignment horizontal="right"/>
    </xf>
    <xf numFmtId="49" fontId="5" fillId="0" borderId="63" xfId="0" applyNumberFormat="1" applyFont="1" applyBorder="1" applyAlignment="1">
      <alignment horizontal="left"/>
    </xf>
    <xf numFmtId="0" fontId="8" fillId="0" borderId="0" xfId="0" applyFont="1" applyBorder="1"/>
    <xf numFmtId="49" fontId="5" fillId="0" borderId="64" xfId="0" applyNumberFormat="1" applyFont="1" applyBorder="1" applyAlignment="1">
      <alignment horizontal="left"/>
    </xf>
    <xf numFmtId="0" fontId="5" fillId="0" borderId="64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5" fillId="0" borderId="64" xfId="0" applyFont="1" applyBorder="1" applyAlignment="1">
      <alignment horizontal="left"/>
    </xf>
    <xf numFmtId="0" fontId="8" fillId="0" borderId="15" xfId="0" applyFont="1" applyBorder="1"/>
    <xf numFmtId="0" fontId="14" fillId="0" borderId="60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5" fillId="0" borderId="12" xfId="0" applyFont="1" applyBorder="1"/>
    <xf numFmtId="3" fontId="5" fillId="0" borderId="63" xfId="0" applyNumberFormat="1" applyFont="1" applyBorder="1"/>
    <xf numFmtId="3" fontId="5" fillId="0" borderId="64" xfId="0" applyNumberFormat="1" applyFont="1" applyBorder="1"/>
    <xf numFmtId="3" fontId="5" fillId="0" borderId="51" xfId="0" applyNumberFormat="1" applyFont="1" applyBorder="1"/>
    <xf numFmtId="0" fontId="5" fillId="0" borderId="65" xfId="0" applyFont="1" applyBorder="1"/>
    <xf numFmtId="0" fontId="5" fillId="0" borderId="53" xfId="0" applyFont="1" applyBorder="1"/>
    <xf numFmtId="0" fontId="5" fillId="0" borderId="54" xfId="0" applyFont="1" applyBorder="1"/>
    <xf numFmtId="0" fontId="5" fillId="0" borderId="17" xfId="0" applyFont="1" applyBorder="1"/>
    <xf numFmtId="3" fontId="8" fillId="0" borderId="15" xfId="0" applyNumberFormat="1" applyFont="1" applyBorder="1"/>
    <xf numFmtId="0" fontId="2" fillId="0" borderId="44" xfId="0" applyFont="1" applyBorder="1"/>
    <xf numFmtId="0" fontId="5" fillId="0" borderId="61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39" xfId="0" applyFont="1" applyBorder="1"/>
    <xf numFmtId="3" fontId="8" fillId="0" borderId="63" xfId="0" applyNumberFormat="1" applyFont="1" applyBorder="1"/>
    <xf numFmtId="3" fontId="8" fillId="0" borderId="11" xfId="0" applyNumberFormat="1" applyFont="1" applyBorder="1"/>
    <xf numFmtId="3" fontId="5" fillId="0" borderId="28" xfId="0" applyNumberFormat="1" applyFont="1" applyBorder="1"/>
    <xf numFmtId="0" fontId="8" fillId="0" borderId="61" xfId="0" applyFont="1" applyBorder="1"/>
    <xf numFmtId="3" fontId="5" fillId="0" borderId="55" xfId="0" applyNumberFormat="1" applyFont="1" applyBorder="1"/>
    <xf numFmtId="49" fontId="17" fillId="0" borderId="63" xfId="0" applyNumberFormat="1" applyFont="1" applyBorder="1"/>
    <xf numFmtId="0" fontId="25" fillId="0" borderId="12" xfId="0" applyFont="1" applyBorder="1"/>
    <xf numFmtId="0" fontId="21" fillId="0" borderId="61" xfId="0" applyFont="1" applyFill="1" applyBorder="1"/>
    <xf numFmtId="0" fontId="21" fillId="0" borderId="0" xfId="0" applyFont="1" applyBorder="1"/>
    <xf numFmtId="0" fontId="21" fillId="0" borderId="65" xfId="0" applyFont="1" applyBorder="1"/>
    <xf numFmtId="0" fontId="18" fillId="0" borderId="63" xfId="0" applyFont="1" applyFill="1" applyBorder="1"/>
    <xf numFmtId="0" fontId="21" fillId="0" borderId="12" xfId="0" applyFont="1" applyBorder="1"/>
    <xf numFmtId="0" fontId="0" fillId="0" borderId="0" xfId="0" applyAlignment="1">
      <alignment horizontal="right"/>
    </xf>
    <xf numFmtId="0" fontId="14" fillId="0" borderId="8" xfId="0" applyFont="1" applyBorder="1"/>
    <xf numFmtId="49" fontId="10" fillId="0" borderId="48" xfId="0" applyNumberFormat="1" applyFont="1" applyBorder="1" applyAlignment="1">
      <alignment horizontal="center"/>
    </xf>
    <xf numFmtId="49" fontId="10" fillId="0" borderId="59" xfId="0" applyNumberFormat="1" applyFont="1" applyBorder="1" applyAlignment="1">
      <alignment horizontal="center"/>
    </xf>
    <xf numFmtId="49" fontId="10" fillId="0" borderId="80" xfId="0" applyNumberFormat="1" applyFont="1" applyBorder="1" applyAlignment="1">
      <alignment horizontal="center"/>
    </xf>
    <xf numFmtId="0" fontId="14" fillId="0" borderId="61" xfId="0" applyFont="1" applyBorder="1"/>
    <xf numFmtId="0" fontId="11" fillId="0" borderId="63" xfId="0" applyFont="1" applyBorder="1"/>
    <xf numFmtId="0" fontId="14" fillId="0" borderId="55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22" fillId="0" borderId="60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49" fontId="22" fillId="0" borderId="27" xfId="0" applyNumberFormat="1" applyFont="1" applyBorder="1" applyAlignment="1">
      <alignment horizontal="center"/>
    </xf>
    <xf numFmtId="0" fontId="22" fillId="0" borderId="85" xfId="0" applyFont="1" applyBorder="1" applyAlignment="1">
      <alignment horizontal="center"/>
    </xf>
    <xf numFmtId="0" fontId="14" fillId="0" borderId="55" xfId="0" applyFont="1" applyBorder="1"/>
    <xf numFmtId="0" fontId="14" fillId="0" borderId="25" xfId="0" applyFont="1" applyBorder="1"/>
    <xf numFmtId="0" fontId="16" fillId="0" borderId="62" xfId="0" applyFont="1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7" xfId="0" applyFont="1" applyBorder="1" applyAlignment="1">
      <alignment horizontal="right"/>
    </xf>
    <xf numFmtId="0" fontId="4" fillId="0" borderId="53" xfId="0" applyFont="1" applyBorder="1" applyAlignment="1">
      <alignment horizontal="right"/>
    </xf>
    <xf numFmtId="0" fontId="4" fillId="0" borderId="37" xfId="0" applyFont="1" applyBorder="1" applyAlignment="1">
      <alignment horizontal="right"/>
    </xf>
    <xf numFmtId="0" fontId="0" fillId="0" borderId="40" xfId="0" applyBorder="1" applyAlignment="1">
      <alignment horizontal="left"/>
    </xf>
    <xf numFmtId="0" fontId="9" fillId="0" borderId="80" xfId="0" applyFont="1" applyBorder="1"/>
    <xf numFmtId="14" fontId="10" fillId="0" borderId="85" xfId="0" applyNumberFormat="1" applyFont="1" applyBorder="1"/>
    <xf numFmtId="0" fontId="16" fillId="0" borderId="37" xfId="0" applyFont="1" applyBorder="1" applyAlignment="1">
      <alignment horizontal="left"/>
    </xf>
    <xf numFmtId="3" fontId="2" fillId="0" borderId="35" xfId="0" applyNumberFormat="1" applyFont="1" applyBorder="1"/>
    <xf numFmtId="3" fontId="0" fillId="0" borderId="3" xfId="0" applyNumberFormat="1" applyFont="1" applyBorder="1"/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0" fillId="0" borderId="5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13" fillId="0" borderId="27" xfId="0" applyNumberFormat="1" applyFont="1" applyBorder="1"/>
    <xf numFmtId="3" fontId="0" fillId="0" borderId="67" xfId="0" applyNumberFormat="1" applyBorder="1"/>
    <xf numFmtId="3" fontId="2" fillId="0" borderId="74" xfId="0" applyNumberFormat="1" applyFont="1" applyBorder="1"/>
    <xf numFmtId="0" fontId="10" fillId="0" borderId="60" xfId="0" applyFont="1" applyBorder="1" applyAlignment="1">
      <alignment horizontal="center"/>
    </xf>
    <xf numFmtId="0" fontId="18" fillId="0" borderId="53" xfId="0" applyFont="1" applyBorder="1"/>
    <xf numFmtId="0" fontId="2" fillId="0" borderId="7" xfId="0" applyFont="1" applyBorder="1" applyAlignment="1">
      <alignment horizontal="right"/>
    </xf>
    <xf numFmtId="14" fontId="10" fillId="0" borderId="29" xfId="0" applyNumberFormat="1" applyFont="1" applyBorder="1"/>
    <xf numFmtId="14" fontId="10" fillId="0" borderId="86" xfId="0" applyNumberFormat="1" applyFont="1" applyBorder="1"/>
    <xf numFmtId="14" fontId="10" fillId="0" borderId="10" xfId="0" applyNumberFormat="1" applyFont="1" applyBorder="1"/>
    <xf numFmtId="0" fontId="10" fillId="0" borderId="29" xfId="0" applyFont="1" applyBorder="1" applyAlignment="1">
      <alignment horizontal="center"/>
    </xf>
    <xf numFmtId="0" fontId="16" fillId="0" borderId="37" xfId="0" applyFont="1" applyBorder="1"/>
    <xf numFmtId="0" fontId="10" fillId="0" borderId="37" xfId="0" applyFont="1" applyBorder="1"/>
    <xf numFmtId="49" fontId="16" fillId="0" borderId="62" xfId="0" applyNumberFormat="1" applyFont="1" applyBorder="1"/>
    <xf numFmtId="0" fontId="8" fillId="0" borderId="49" xfId="0" applyFont="1" applyBorder="1"/>
    <xf numFmtId="0" fontId="8" fillId="0" borderId="28" xfId="0" applyFont="1" applyBorder="1"/>
    <xf numFmtId="0" fontId="26" fillId="0" borderId="2" xfId="0" applyFont="1" applyBorder="1"/>
    <xf numFmtId="0" fontId="6" fillId="0" borderId="3" xfId="0" applyFont="1" applyBorder="1" applyAlignment="1">
      <alignment horizontal="right"/>
    </xf>
    <xf numFmtId="3" fontId="16" fillId="0" borderId="11" xfId="0" applyNumberFormat="1" applyFont="1" applyBorder="1"/>
    <xf numFmtId="3" fontId="0" fillId="0" borderId="34" xfId="0" applyNumberFormat="1" applyFill="1" applyBorder="1"/>
    <xf numFmtId="3" fontId="0" fillId="0" borderId="11" xfId="0" applyNumberFormat="1" applyBorder="1"/>
    <xf numFmtId="3" fontId="17" fillId="0" borderId="5" xfId="0" applyNumberFormat="1" applyFont="1" applyBorder="1"/>
    <xf numFmtId="3" fontId="17" fillId="0" borderId="11" xfId="0" applyNumberFormat="1" applyFont="1" applyBorder="1"/>
    <xf numFmtId="3" fontId="1" fillId="0" borderId="5" xfId="0" applyNumberFormat="1" applyFont="1" applyBorder="1"/>
    <xf numFmtId="3" fontId="1" fillId="0" borderId="11" xfId="0" applyNumberFormat="1" applyFont="1" applyBorder="1"/>
    <xf numFmtId="3" fontId="4" fillId="0" borderId="11" xfId="0" applyNumberFormat="1" applyFont="1" applyBorder="1"/>
    <xf numFmtId="3" fontId="0" fillId="0" borderId="22" xfId="0" applyNumberFormat="1" applyBorder="1"/>
    <xf numFmtId="3" fontId="0" fillId="0" borderId="54" xfId="0" applyNumberFormat="1" applyBorder="1"/>
    <xf numFmtId="3" fontId="13" fillId="0" borderId="78" xfId="0" applyNumberFormat="1" applyFont="1" applyBorder="1"/>
    <xf numFmtId="0" fontId="6" fillId="0" borderId="85" xfId="0" applyFont="1" applyBorder="1"/>
    <xf numFmtId="3" fontId="16" fillId="0" borderId="68" xfId="0" applyNumberFormat="1" applyFont="1" applyBorder="1"/>
    <xf numFmtId="3" fontId="16" fillId="0" borderId="2" xfId="0" applyNumberFormat="1" applyFont="1" applyBorder="1"/>
    <xf numFmtId="3" fontId="0" fillId="0" borderId="2" xfId="0" applyNumberFormat="1" applyBorder="1"/>
    <xf numFmtId="3" fontId="1" fillId="0" borderId="2" xfId="0" applyNumberFormat="1" applyFont="1" applyBorder="1"/>
    <xf numFmtId="3" fontId="4" fillId="0" borderId="2" xfId="0" applyNumberFormat="1" applyFont="1" applyBorder="1"/>
    <xf numFmtId="3" fontId="0" fillId="0" borderId="0" xfId="0" applyNumberFormat="1" applyFill="1" applyBorder="1"/>
    <xf numFmtId="3" fontId="0" fillId="0" borderId="68" xfId="0" applyNumberFormat="1" applyBorder="1"/>
    <xf numFmtId="3" fontId="17" fillId="0" borderId="68" xfId="0" applyNumberFormat="1" applyFont="1" applyBorder="1"/>
    <xf numFmtId="3" fontId="1" fillId="0" borderId="68" xfId="0" applyNumberFormat="1" applyFont="1" applyBorder="1"/>
    <xf numFmtId="3" fontId="4" fillId="0" borderId="68" xfId="0" applyNumberFormat="1" applyFont="1" applyBorder="1"/>
    <xf numFmtId="3" fontId="0" fillId="0" borderId="69" xfId="0" applyNumberFormat="1" applyBorder="1"/>
    <xf numFmtId="3" fontId="13" fillId="0" borderId="88" xfId="0" applyNumberFormat="1" applyFont="1" applyBorder="1"/>
    <xf numFmtId="3" fontId="0" fillId="0" borderId="54" xfId="0" applyNumberFormat="1" applyFill="1" applyBorder="1"/>
    <xf numFmtId="0" fontId="6" fillId="0" borderId="6" xfId="0" applyFont="1" applyBorder="1"/>
    <xf numFmtId="3" fontId="13" fillId="0" borderId="5" xfId="0" applyNumberFormat="1" applyFont="1" applyBorder="1"/>
    <xf numFmtId="3" fontId="2" fillId="0" borderId="5" xfId="0" applyNumberFormat="1" applyFont="1" applyBorder="1"/>
    <xf numFmtId="3" fontId="2" fillId="0" borderId="68" xfId="0" applyNumberFormat="1" applyFont="1" applyBorder="1"/>
    <xf numFmtId="3" fontId="2" fillId="0" borderId="11" xfId="0" applyNumberFormat="1" applyFont="1" applyBorder="1"/>
    <xf numFmtId="0" fontId="5" fillId="0" borderId="7" xfId="0" applyFont="1" applyBorder="1" applyAlignment="1">
      <alignment horizontal="left"/>
    </xf>
    <xf numFmtId="0" fontId="26" fillId="0" borderId="15" xfId="0" applyFont="1" applyBorder="1" applyAlignment="1">
      <alignment horizontal="left"/>
    </xf>
    <xf numFmtId="0" fontId="7" fillId="0" borderId="69" xfId="0" applyFont="1" applyBorder="1" applyAlignment="1">
      <alignment horizontal="center"/>
    </xf>
    <xf numFmtId="0" fontId="18" fillId="0" borderId="15" xfId="0" applyFont="1" applyBorder="1" applyAlignment="1">
      <alignment horizontal="left"/>
    </xf>
    <xf numFmtId="0" fontId="7" fillId="0" borderId="67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3" fontId="26" fillId="0" borderId="77" xfId="0" applyNumberFormat="1" applyFont="1" applyBorder="1" applyAlignment="1">
      <alignment horizontal="right"/>
    </xf>
    <xf numFmtId="3" fontId="26" fillId="0" borderId="77" xfId="0" applyNumberFormat="1" applyFont="1" applyBorder="1"/>
    <xf numFmtId="3" fontId="7" fillId="0" borderId="77" xfId="0" applyNumberFormat="1" applyFont="1" applyBorder="1" applyAlignment="1">
      <alignment horizontal="right"/>
    </xf>
    <xf numFmtId="3" fontId="11" fillId="0" borderId="29" xfId="0" applyNumberFormat="1" applyFont="1" applyBorder="1" applyAlignment="1">
      <alignment horizontal="right"/>
    </xf>
    <xf numFmtId="3" fontId="11" fillId="0" borderId="29" xfId="0" applyNumberFormat="1" applyFont="1" applyBorder="1"/>
    <xf numFmtId="3" fontId="11" fillId="0" borderId="22" xfId="0" applyNumberFormat="1" applyFont="1" applyBorder="1" applyAlignment="1">
      <alignment horizontal="right"/>
    </xf>
    <xf numFmtId="3" fontId="11" fillId="0" borderId="22" xfId="0" applyNumberFormat="1" applyFont="1" applyBorder="1"/>
    <xf numFmtId="3" fontId="11" fillId="0" borderId="35" xfId="0" applyNumberFormat="1" applyFont="1" applyBorder="1" applyAlignment="1">
      <alignment horizontal="right"/>
    </xf>
    <xf numFmtId="3" fontId="11" fillId="0" borderId="35" xfId="0" applyNumberFormat="1" applyFont="1" applyBorder="1"/>
    <xf numFmtId="3" fontId="26" fillId="0" borderId="5" xfId="0" applyNumberFormat="1" applyFont="1" applyBorder="1" applyAlignment="1">
      <alignment horizontal="right"/>
    </xf>
    <xf numFmtId="3" fontId="26" fillId="0" borderId="5" xfId="0" applyNumberFormat="1" applyFont="1" applyBorder="1"/>
    <xf numFmtId="3" fontId="11" fillId="0" borderId="5" xfId="0" applyNumberFormat="1" applyFont="1" applyBorder="1" applyAlignment="1">
      <alignment horizontal="right"/>
    </xf>
    <xf numFmtId="3" fontId="7" fillId="0" borderId="77" xfId="0" applyNumberFormat="1" applyFont="1" applyBorder="1"/>
    <xf numFmtId="3" fontId="11" fillId="0" borderId="5" xfId="0" applyNumberFormat="1" applyFont="1" applyBorder="1"/>
    <xf numFmtId="3" fontId="11" fillId="0" borderId="67" xfId="0" applyNumberFormat="1" applyFont="1" applyBorder="1" applyAlignment="1">
      <alignment horizontal="right"/>
    </xf>
    <xf numFmtId="3" fontId="11" fillId="0" borderId="67" xfId="0" applyNumberFormat="1" applyFont="1" applyBorder="1"/>
    <xf numFmtId="3" fontId="7" fillId="0" borderId="84" xfId="0" applyNumberFormat="1" applyFont="1" applyBorder="1" applyAlignment="1">
      <alignment horizontal="right"/>
    </xf>
    <xf numFmtId="3" fontId="8" fillId="0" borderId="77" xfId="0" applyNumberFormat="1" applyFont="1" applyBorder="1" applyAlignment="1">
      <alignment horizontal="right"/>
    </xf>
    <xf numFmtId="3" fontId="5" fillId="0" borderId="80" xfId="0" applyNumberFormat="1" applyFont="1" applyBorder="1"/>
    <xf numFmtId="3" fontId="5" fillId="0" borderId="79" xfId="0" applyNumberFormat="1" applyFont="1" applyBorder="1"/>
    <xf numFmtId="3" fontId="5" fillId="0" borderId="71" xfId="0" applyNumberFormat="1" applyFont="1" applyBorder="1"/>
    <xf numFmtId="3" fontId="18" fillId="0" borderId="77" xfId="0" applyNumberFormat="1" applyFont="1" applyBorder="1" applyAlignment="1">
      <alignment horizontal="right"/>
    </xf>
    <xf numFmtId="3" fontId="18" fillId="0" borderId="77" xfId="0" applyNumberFormat="1" applyFont="1" applyBorder="1"/>
    <xf numFmtId="3" fontId="5" fillId="0" borderId="29" xfId="0" applyNumberFormat="1" applyFont="1" applyBorder="1" applyAlignment="1">
      <alignment horizontal="right"/>
    </xf>
    <xf numFmtId="3" fontId="5" fillId="0" borderId="29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5" xfId="0" applyNumberFormat="1" applyFont="1" applyBorder="1" applyAlignment="1">
      <alignment horizontal="right"/>
    </xf>
    <xf numFmtId="3" fontId="5" fillId="0" borderId="35" xfId="0" applyNumberFormat="1" applyFont="1" applyBorder="1"/>
    <xf numFmtId="3" fontId="18" fillId="0" borderId="5" xfId="0" applyNumberFormat="1" applyFont="1" applyBorder="1" applyAlignment="1">
      <alignment horizontal="right"/>
    </xf>
    <xf numFmtId="3" fontId="18" fillId="0" borderId="5" xfId="0" applyNumberFormat="1" applyFont="1" applyBorder="1"/>
    <xf numFmtId="3" fontId="5" fillId="0" borderId="5" xfId="0" applyNumberFormat="1" applyFont="1" applyBorder="1" applyAlignment="1">
      <alignment horizontal="right"/>
    </xf>
    <xf numFmtId="3" fontId="8" fillId="0" borderId="77" xfId="0" applyNumberFormat="1" applyFont="1" applyBorder="1"/>
    <xf numFmtId="3" fontId="5" fillId="0" borderId="5" xfId="0" applyNumberFormat="1" applyFont="1" applyBorder="1"/>
    <xf numFmtId="3" fontId="5" fillId="0" borderId="67" xfId="0" applyNumberFormat="1" applyFont="1" applyBorder="1" applyAlignment="1">
      <alignment horizontal="right"/>
    </xf>
    <xf numFmtId="3" fontId="5" fillId="0" borderId="67" xfId="0" applyNumberFormat="1" applyFont="1" applyBorder="1"/>
    <xf numFmtId="3" fontId="8" fillId="0" borderId="84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8" fillId="0" borderId="37" xfId="0" applyFont="1" applyBorder="1" applyAlignment="1">
      <alignment horizontal="center"/>
    </xf>
    <xf numFmtId="0" fontId="2" fillId="0" borderId="21" xfId="0" applyFont="1" applyBorder="1"/>
    <xf numFmtId="0" fontId="2" fillId="0" borderId="50" xfId="0" applyFont="1" applyBorder="1"/>
    <xf numFmtId="0" fontId="0" fillId="0" borderId="62" xfId="0" applyBorder="1"/>
    <xf numFmtId="0" fontId="14" fillId="0" borderId="48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3" fontId="7" fillId="0" borderId="21" xfId="0" applyNumberFormat="1" applyFont="1" applyBorder="1"/>
    <xf numFmtId="3" fontId="5" fillId="0" borderId="47" xfId="0" applyNumberFormat="1" applyFont="1" applyBorder="1"/>
    <xf numFmtId="3" fontId="7" fillId="0" borderId="13" xfId="0" applyNumberFormat="1" applyFont="1" applyBorder="1"/>
    <xf numFmtId="3" fontId="11" fillId="0" borderId="13" xfId="0" applyNumberFormat="1" applyFont="1" applyBorder="1"/>
    <xf numFmtId="3" fontId="29" fillId="0" borderId="13" xfId="0" applyNumberFormat="1" applyFont="1" applyBorder="1"/>
    <xf numFmtId="3" fontId="29" fillId="0" borderId="20" xfId="0" applyNumberFormat="1" applyFont="1" applyBorder="1"/>
    <xf numFmtId="3" fontId="8" fillId="0" borderId="13" xfId="0" applyNumberFormat="1" applyFont="1" applyBorder="1"/>
    <xf numFmtId="3" fontId="8" fillId="0" borderId="20" xfId="0" applyNumberFormat="1" applyFont="1" applyBorder="1"/>
    <xf numFmtId="3" fontId="5" fillId="0" borderId="20" xfId="0" applyNumberFormat="1" applyFont="1" applyBorder="1"/>
    <xf numFmtId="3" fontId="8" fillId="0" borderId="18" xfId="0" applyNumberFormat="1" applyFont="1" applyBorder="1"/>
    <xf numFmtId="49" fontId="18" fillId="0" borderId="37" xfId="0" applyNumberFormat="1" applyFont="1" applyBorder="1" applyAlignment="1">
      <alignment horizontal="left"/>
    </xf>
    <xf numFmtId="0" fontId="18" fillId="0" borderId="64" xfId="0" applyFont="1" applyBorder="1" applyAlignment="1"/>
    <xf numFmtId="0" fontId="18" fillId="0" borderId="6" xfId="0" applyFont="1" applyBorder="1" applyAlignment="1"/>
    <xf numFmtId="0" fontId="18" fillId="0" borderId="51" xfId="0" applyFont="1" applyBorder="1" applyAlignment="1"/>
    <xf numFmtId="0" fontId="0" fillId="0" borderId="20" xfId="0" applyBorder="1" applyAlignment="1"/>
    <xf numFmtId="3" fontId="8" fillId="0" borderId="20" xfId="0" applyNumberFormat="1" applyFont="1" applyBorder="1" applyAlignment="1"/>
    <xf numFmtId="0" fontId="30" fillId="0" borderId="2" xfId="0" applyFont="1" applyBorder="1"/>
    <xf numFmtId="0" fontId="11" fillId="0" borderId="12" xfId="0" applyFont="1" applyBorder="1"/>
    <xf numFmtId="0" fontId="11" fillId="0" borderId="61" xfId="0" applyFont="1" applyBorder="1"/>
    <xf numFmtId="0" fontId="11" fillId="0" borderId="0" xfId="0" applyFont="1" applyBorder="1"/>
    <xf numFmtId="3" fontId="8" fillId="0" borderId="5" xfId="0" applyNumberFormat="1" applyFont="1" applyBorder="1"/>
    <xf numFmtId="0" fontId="10" fillId="0" borderId="16" xfId="0" applyFont="1" applyBorder="1"/>
    <xf numFmtId="0" fontId="5" fillId="0" borderId="44" xfId="0" applyFont="1" applyBorder="1"/>
    <xf numFmtId="0" fontId="5" fillId="0" borderId="4" xfId="0" applyFont="1" applyBorder="1"/>
    <xf numFmtId="0" fontId="8" fillId="0" borderId="6" xfId="0" applyFont="1" applyBorder="1"/>
    <xf numFmtId="3" fontId="0" fillId="0" borderId="0" xfId="0" applyNumberForma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18" fillId="0" borderId="64" xfId="0" applyFont="1" applyBorder="1"/>
    <xf numFmtId="0" fontId="4" fillId="0" borderId="0" xfId="0" applyFont="1" applyBorder="1" applyAlignment="1">
      <alignment horizontal="center"/>
    </xf>
    <xf numFmtId="3" fontId="0" fillId="0" borderId="0" xfId="0" applyNumberFormat="1"/>
    <xf numFmtId="3" fontId="6" fillId="0" borderId="0" xfId="0" applyNumberFormat="1" applyFont="1" applyBorder="1"/>
    <xf numFmtId="3" fontId="0" fillId="0" borderId="0" xfId="0" applyNumberFormat="1" applyFont="1" applyBorder="1"/>
    <xf numFmtId="3" fontId="4" fillId="0" borderId="0" xfId="0" applyNumberFormat="1" applyFont="1" applyBorder="1"/>
    <xf numFmtId="3" fontId="4" fillId="0" borderId="0" xfId="0" applyNumberFormat="1" applyFont="1"/>
    <xf numFmtId="3" fontId="0" fillId="0" borderId="3" xfId="0" applyNumberForma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3" fontId="0" fillId="0" borderId="3" xfId="0" applyNumberFormat="1" applyFill="1" applyBorder="1" applyAlignment="1">
      <alignment horizontal="right"/>
    </xf>
    <xf numFmtId="0" fontId="0" fillId="0" borderId="24" xfId="0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89" xfId="0" applyNumberFormat="1" applyFont="1" applyBorder="1" applyAlignment="1">
      <alignment horizontal="right"/>
    </xf>
    <xf numFmtId="0" fontId="31" fillId="0" borderId="0" xfId="0" applyFont="1"/>
    <xf numFmtId="0" fontId="11" fillId="0" borderId="63" xfId="0" applyFont="1" applyBorder="1" applyAlignment="1">
      <alignment horizontal="left"/>
    </xf>
    <xf numFmtId="0" fontId="8" fillId="0" borderId="68" xfId="0" applyFont="1" applyBorder="1"/>
    <xf numFmtId="3" fontId="6" fillId="0" borderId="2" xfId="0" applyNumberFormat="1" applyFont="1" applyBorder="1" applyAlignment="1">
      <alignment horizontal="right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32" fillId="0" borderId="63" xfId="0" applyFont="1" applyBorder="1"/>
    <xf numFmtId="0" fontId="8" fillId="0" borderId="5" xfId="0" applyFont="1" applyBorder="1" applyAlignment="1">
      <alignment horizontal="center"/>
    </xf>
    <xf numFmtId="3" fontId="0" fillId="0" borderId="5" xfId="0" applyNumberForma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3" fontId="3" fillId="0" borderId="32" xfId="0" applyNumberFormat="1" applyFont="1" applyBorder="1" applyAlignment="1">
      <alignment horizontal="right"/>
    </xf>
    <xf numFmtId="0" fontId="10" fillId="0" borderId="27" xfId="0" applyFont="1" applyBorder="1" applyAlignment="1">
      <alignment horizontal="center"/>
    </xf>
    <xf numFmtId="3" fontId="0" fillId="0" borderId="32" xfId="0" applyNumberFormat="1" applyBorder="1"/>
    <xf numFmtId="3" fontId="4" fillId="0" borderId="77" xfId="0" applyNumberFormat="1" applyFont="1" applyBorder="1"/>
    <xf numFmtId="3" fontId="7" fillId="0" borderId="5" xfId="0" applyNumberFormat="1" applyFont="1" applyBorder="1"/>
    <xf numFmtId="49" fontId="17" fillId="0" borderId="13" xfId="0" applyNumberFormat="1" applyFont="1" applyBorder="1"/>
    <xf numFmtId="0" fontId="17" fillId="0" borderId="63" xfId="0" applyFont="1" applyFill="1" applyBorder="1"/>
    <xf numFmtId="3" fontId="6" fillId="0" borderId="62" xfId="0" applyNumberFormat="1" applyFont="1" applyBorder="1"/>
    <xf numFmtId="3" fontId="6" fillId="0" borderId="35" xfId="0" applyNumberFormat="1" applyFont="1" applyBorder="1"/>
    <xf numFmtId="3" fontId="33" fillId="0" borderId="35" xfId="0" applyNumberFormat="1" applyFont="1" applyBorder="1"/>
    <xf numFmtId="3" fontId="6" fillId="0" borderId="1" xfId="0" applyNumberFormat="1" applyFont="1" applyBorder="1"/>
    <xf numFmtId="3" fontId="6" fillId="0" borderId="21" xfId="0" applyNumberFormat="1" applyFont="1" applyBorder="1"/>
    <xf numFmtId="3" fontId="6" fillId="0" borderId="37" xfId="0" applyNumberFormat="1" applyFont="1" applyBorder="1"/>
    <xf numFmtId="3" fontId="6" fillId="0" borderId="5" xfId="0" applyNumberFormat="1" applyFont="1" applyBorder="1"/>
    <xf numFmtId="3" fontId="6" fillId="0" borderId="68" xfId="0" applyNumberFormat="1" applyFont="1" applyBorder="1"/>
    <xf numFmtId="3" fontId="6" fillId="0" borderId="13" xfId="0" applyNumberFormat="1" applyFont="1" applyBorder="1"/>
    <xf numFmtId="3" fontId="10" fillId="0" borderId="37" xfId="0" applyNumberFormat="1" applyFont="1" applyBorder="1"/>
    <xf numFmtId="3" fontId="10" fillId="0" borderId="13" xfId="0" applyNumberFormat="1" applyFont="1" applyBorder="1"/>
    <xf numFmtId="3" fontId="6" fillId="0" borderId="38" xfId="0" applyNumberFormat="1" applyFont="1" applyBorder="1"/>
    <xf numFmtId="3" fontId="6" fillId="0" borderId="22" xfId="0" applyNumberFormat="1" applyFont="1" applyBorder="1"/>
    <xf numFmtId="3" fontId="6" fillId="0" borderId="70" xfId="0" applyNumberFormat="1" applyFont="1" applyBorder="1"/>
    <xf numFmtId="3" fontId="6" fillId="0" borderId="20" xfId="0" applyNumberFormat="1" applyFont="1" applyBorder="1"/>
    <xf numFmtId="3" fontId="10" fillId="0" borderId="41" xfId="0" applyNumberFormat="1" applyFont="1" applyBorder="1"/>
    <xf numFmtId="3" fontId="10" fillId="0" borderId="77" xfId="0" applyNumberFormat="1" applyFont="1" applyBorder="1"/>
    <xf numFmtId="3" fontId="10" fillId="0" borderId="42" xfId="0" applyNumberFormat="1" applyFont="1" applyBorder="1"/>
    <xf numFmtId="3" fontId="10" fillId="3" borderId="18" xfId="0" applyNumberFormat="1" applyFont="1" applyFill="1" applyBorder="1"/>
    <xf numFmtId="3" fontId="10" fillId="0" borderId="8" xfId="0" applyNumberFormat="1" applyFont="1" applyBorder="1"/>
    <xf numFmtId="3" fontId="10" fillId="0" borderId="43" xfId="0" applyNumberFormat="1" applyFont="1" applyBorder="1"/>
    <xf numFmtId="3" fontId="6" fillId="0" borderId="53" xfId="0" applyNumberFormat="1" applyFont="1" applyBorder="1"/>
    <xf numFmtId="3" fontId="6" fillId="0" borderId="67" xfId="0" applyNumberFormat="1" applyFont="1" applyBorder="1"/>
    <xf numFmtId="3" fontId="6" fillId="0" borderId="69" xfId="0" applyNumberFormat="1" applyFont="1" applyBorder="1"/>
    <xf numFmtId="3" fontId="6" fillId="0" borderId="47" xfId="0" applyNumberFormat="1" applyFont="1" applyBorder="1"/>
    <xf numFmtId="3" fontId="10" fillId="0" borderId="5" xfId="0" applyNumberFormat="1" applyFont="1" applyBorder="1"/>
    <xf numFmtId="3" fontId="10" fillId="0" borderId="68" xfId="0" applyNumberFormat="1" applyFont="1" applyBorder="1"/>
    <xf numFmtId="3" fontId="6" fillId="0" borderId="37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49" fontId="26" fillId="0" borderId="37" xfId="0" applyNumberFormat="1" applyFont="1" applyBorder="1" applyAlignment="1">
      <alignment horizontal="left"/>
    </xf>
    <xf numFmtId="3" fontId="5" fillId="0" borderId="0" xfId="0" applyNumberFormat="1" applyFont="1"/>
    <xf numFmtId="0" fontId="5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72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" fillId="0" borderId="58" xfId="0" applyFont="1" applyBorder="1" applyAlignment="1">
      <alignment horizontal="center"/>
    </xf>
    <xf numFmtId="0" fontId="17" fillId="0" borderId="63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72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2" fillId="0" borderId="58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/>
    </xf>
    <xf numFmtId="0" fontId="7" fillId="0" borderId="57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17" fillId="0" borderId="1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66" xfId="0" applyFont="1" applyBorder="1" applyAlignment="1">
      <alignment horizontal="left"/>
    </xf>
    <xf numFmtId="0" fontId="2" fillId="0" borderId="8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0" borderId="79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6" fillId="0" borderId="15" xfId="0" applyFont="1" applyBorder="1" applyAlignment="1">
      <alignment horizontal="left"/>
    </xf>
    <xf numFmtId="0" fontId="26" fillId="0" borderId="81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9" xfId="0" applyFont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sqref="A1:H1"/>
    </sheetView>
  </sheetViews>
  <sheetFormatPr defaultRowHeight="12.75" x14ac:dyDescent="0.2"/>
  <cols>
    <col min="2" max="2" width="8.28515625" customWidth="1"/>
    <col min="3" max="3" width="15" customWidth="1"/>
    <col min="4" max="6" width="11" customWidth="1"/>
    <col min="7" max="7" width="11.42578125" customWidth="1"/>
  </cols>
  <sheetData>
    <row r="1" spans="1:10" x14ac:dyDescent="0.2">
      <c r="A1" s="596" t="s">
        <v>272</v>
      </c>
      <c r="B1" s="596"/>
      <c r="C1" s="596"/>
      <c r="D1" s="596"/>
      <c r="E1" s="596"/>
      <c r="F1" s="596"/>
      <c r="G1" s="596"/>
      <c r="H1" s="596"/>
    </row>
    <row r="2" spans="1:10" x14ac:dyDescent="0.2">
      <c r="A2" s="596" t="s">
        <v>236</v>
      </c>
      <c r="B2" s="596"/>
      <c r="C2" s="596"/>
      <c r="D2" s="596"/>
      <c r="E2" s="596"/>
      <c r="F2" s="596"/>
      <c r="G2" s="596"/>
      <c r="H2" s="596"/>
    </row>
    <row r="3" spans="1:10" x14ac:dyDescent="0.2">
      <c r="A3" s="229"/>
      <c r="B3" s="229"/>
      <c r="C3" s="229"/>
      <c r="D3" s="229"/>
      <c r="E3" s="229"/>
      <c r="F3" s="229"/>
      <c r="G3" s="229"/>
    </row>
    <row r="4" spans="1:10" x14ac:dyDescent="0.2">
      <c r="A4" s="5"/>
      <c r="B4" s="5"/>
      <c r="C4" s="5" t="s">
        <v>17</v>
      </c>
      <c r="D4" s="5"/>
      <c r="E4" s="5"/>
    </row>
    <row r="5" spans="1:10" x14ac:dyDescent="0.2">
      <c r="G5" s="8"/>
    </row>
    <row r="6" spans="1:10" x14ac:dyDescent="0.2">
      <c r="A6" s="603" t="s">
        <v>10</v>
      </c>
      <c r="B6" s="603"/>
      <c r="C6" s="603"/>
      <c r="D6" s="603"/>
      <c r="E6" s="603"/>
      <c r="F6" s="603"/>
      <c r="G6" s="8"/>
    </row>
    <row r="7" spans="1:10" x14ac:dyDescent="0.2">
      <c r="A7" s="8"/>
      <c r="B7" s="603" t="s">
        <v>49</v>
      </c>
      <c r="C7" s="603"/>
      <c r="D7" s="603"/>
      <c r="E7" s="603"/>
      <c r="F7" s="8"/>
      <c r="G7" s="7"/>
    </row>
    <row r="8" spans="1:10" x14ac:dyDescent="0.2">
      <c r="A8" s="7"/>
      <c r="B8" s="7"/>
      <c r="C8" s="306">
        <v>2017</v>
      </c>
      <c r="D8" s="7"/>
      <c r="E8" s="7"/>
      <c r="F8" s="7"/>
      <c r="G8" s="7"/>
    </row>
    <row r="9" spans="1:10" ht="13.5" thickBot="1" x14ac:dyDescent="0.25">
      <c r="A9" s="2"/>
      <c r="B9" s="2"/>
      <c r="C9" s="2"/>
      <c r="D9" s="2"/>
      <c r="E9" s="2"/>
      <c r="F9" s="2"/>
      <c r="G9" s="209" t="s">
        <v>175</v>
      </c>
    </row>
    <row r="10" spans="1:10" ht="13.5" thickBot="1" x14ac:dyDescent="0.25">
      <c r="A10" s="20"/>
      <c r="B10" s="21" t="s">
        <v>12</v>
      </c>
      <c r="C10" s="22"/>
      <c r="D10" s="23" t="s">
        <v>13</v>
      </c>
      <c r="E10" s="23" t="s">
        <v>14</v>
      </c>
      <c r="F10" s="23" t="s">
        <v>15</v>
      </c>
      <c r="G10" s="22" t="s">
        <v>11</v>
      </c>
    </row>
    <row r="11" spans="1:10" ht="14.25" customHeight="1" thickBot="1" x14ac:dyDescent="0.25">
      <c r="A11" s="597" t="s">
        <v>68</v>
      </c>
      <c r="B11" s="598"/>
      <c r="C11" s="599"/>
      <c r="D11" s="597">
        <v>2017</v>
      </c>
      <c r="E11" s="598"/>
      <c r="F11" s="598"/>
      <c r="G11" s="599"/>
    </row>
    <row r="12" spans="1:10" s="5" customFormat="1" ht="15" customHeight="1" x14ac:dyDescent="0.2">
      <c r="A12" s="63"/>
      <c r="B12" s="254" t="s">
        <v>0</v>
      </c>
      <c r="C12" s="254"/>
      <c r="D12" s="31"/>
      <c r="E12" s="32"/>
      <c r="F12" s="243"/>
      <c r="G12" s="244"/>
      <c r="J12"/>
    </row>
    <row r="13" spans="1:10" s="5" customFormat="1" x14ac:dyDescent="0.2">
      <c r="A13" s="255" t="s">
        <v>2</v>
      </c>
      <c r="B13" s="102"/>
      <c r="C13" s="56"/>
      <c r="D13" s="498" t="s">
        <v>19</v>
      </c>
      <c r="E13" s="552" t="s">
        <v>237</v>
      </c>
      <c r="F13" s="14"/>
      <c r="G13" s="13"/>
    </row>
    <row r="14" spans="1:10" x14ac:dyDescent="0.2">
      <c r="A14" s="76" t="s">
        <v>75</v>
      </c>
      <c r="B14" s="3"/>
      <c r="C14" s="3"/>
      <c r="D14" s="257">
        <v>6858580</v>
      </c>
      <c r="E14" s="553">
        <v>6701712</v>
      </c>
      <c r="F14" s="538"/>
      <c r="G14" s="13"/>
    </row>
    <row r="15" spans="1:10" x14ac:dyDescent="0.2">
      <c r="A15" s="76" t="s">
        <v>70</v>
      </c>
      <c r="B15" s="3"/>
      <c r="C15" s="3"/>
      <c r="D15" s="257">
        <v>6480000</v>
      </c>
      <c r="E15" s="553">
        <v>7480000</v>
      </c>
      <c r="F15" s="538"/>
      <c r="G15" s="13"/>
    </row>
    <row r="16" spans="1:10" x14ac:dyDescent="0.2">
      <c r="A16" s="76" t="s">
        <v>76</v>
      </c>
      <c r="B16" s="3"/>
      <c r="C16" s="3"/>
      <c r="D16" s="257">
        <v>21523206</v>
      </c>
      <c r="E16" s="553">
        <v>25740541</v>
      </c>
      <c r="F16" s="538"/>
      <c r="G16" s="13"/>
    </row>
    <row r="17" spans="1:7" x14ac:dyDescent="0.2">
      <c r="A17" s="76" t="s">
        <v>184</v>
      </c>
      <c r="B17" s="3"/>
      <c r="C17" s="3"/>
      <c r="D17" s="257">
        <v>20303703</v>
      </c>
      <c r="E17" s="553">
        <v>24846198</v>
      </c>
      <c r="F17" s="538"/>
      <c r="G17" s="13"/>
    </row>
    <row r="18" spans="1:7" x14ac:dyDescent="0.2">
      <c r="A18" s="76" t="s">
        <v>77</v>
      </c>
      <c r="B18" s="241"/>
      <c r="C18" s="242"/>
      <c r="D18" s="257">
        <v>6676039</v>
      </c>
      <c r="E18" s="553">
        <v>4654147</v>
      </c>
      <c r="F18" s="538"/>
      <c r="G18" s="13"/>
    </row>
    <row r="19" spans="1:7" x14ac:dyDescent="0.2">
      <c r="A19" s="76" t="s">
        <v>78</v>
      </c>
      <c r="B19" s="3"/>
      <c r="C19" s="3"/>
      <c r="D19" s="257" t="s">
        <v>194</v>
      </c>
      <c r="E19" s="553">
        <v>5127089</v>
      </c>
      <c r="F19" s="538"/>
      <c r="G19" s="13"/>
    </row>
    <row r="20" spans="1:7" ht="13.5" customHeight="1" x14ac:dyDescent="0.2">
      <c r="A20" s="255" t="s">
        <v>1</v>
      </c>
      <c r="B20" s="4"/>
      <c r="C20" s="4"/>
      <c r="D20" s="258">
        <f>SUM(D14:D19)</f>
        <v>61841528</v>
      </c>
      <c r="E20" s="554">
        <f>SUM(E14:E19)</f>
        <v>74549687</v>
      </c>
      <c r="F20" s="539"/>
      <c r="G20" s="245"/>
    </row>
    <row r="21" spans="1:7" x14ac:dyDescent="0.2">
      <c r="A21" s="76"/>
      <c r="B21" s="3"/>
      <c r="C21" s="3"/>
      <c r="D21" s="100"/>
      <c r="E21" s="553"/>
      <c r="F21" s="540"/>
      <c r="G21" s="13"/>
    </row>
    <row r="22" spans="1:7" x14ac:dyDescent="0.2">
      <c r="A22" s="255" t="s">
        <v>3</v>
      </c>
      <c r="B22" s="3"/>
      <c r="C22" s="3"/>
      <c r="D22" s="100"/>
      <c r="E22" s="553"/>
      <c r="F22" s="540"/>
      <c r="G22" s="13"/>
    </row>
    <row r="23" spans="1:7" x14ac:dyDescent="0.2">
      <c r="A23" s="76" t="s">
        <v>73</v>
      </c>
      <c r="B23" s="3"/>
      <c r="C23" s="3"/>
      <c r="D23" s="257">
        <v>27923083</v>
      </c>
      <c r="E23" s="553">
        <v>32247577</v>
      </c>
      <c r="F23" s="538"/>
      <c r="G23" s="13"/>
    </row>
    <row r="24" spans="1:7" x14ac:dyDescent="0.2">
      <c r="A24" s="76" t="s">
        <v>84</v>
      </c>
      <c r="B24" s="3"/>
      <c r="C24" s="3"/>
      <c r="D24" s="257">
        <v>4550425</v>
      </c>
      <c r="E24" s="553">
        <v>5487066</v>
      </c>
      <c r="F24" s="538"/>
      <c r="G24" s="13"/>
    </row>
    <row r="25" spans="1:7" x14ac:dyDescent="0.2">
      <c r="A25" s="76" t="s">
        <v>79</v>
      </c>
      <c r="B25" s="3"/>
      <c r="C25" s="3"/>
      <c r="D25" s="257">
        <v>21348190</v>
      </c>
      <c r="E25" s="553">
        <v>21821489</v>
      </c>
      <c r="F25" s="538"/>
      <c r="G25" s="13"/>
    </row>
    <row r="26" spans="1:7" x14ac:dyDescent="0.2">
      <c r="A26" s="76" t="s">
        <v>51</v>
      </c>
      <c r="B26" s="3"/>
      <c r="C26" s="3"/>
      <c r="D26" s="257">
        <v>2318307</v>
      </c>
      <c r="E26" s="553">
        <v>2318307</v>
      </c>
      <c r="F26" s="538"/>
      <c r="G26" s="13"/>
    </row>
    <row r="27" spans="1:7" x14ac:dyDescent="0.2">
      <c r="A27" s="213" t="s">
        <v>52</v>
      </c>
      <c r="B27" s="15"/>
      <c r="C27" s="15"/>
      <c r="D27" s="257">
        <v>3751213</v>
      </c>
      <c r="E27" s="553">
        <v>6476387</v>
      </c>
      <c r="F27" s="538"/>
      <c r="G27" s="13"/>
    </row>
    <row r="28" spans="1:7" x14ac:dyDescent="0.2">
      <c r="A28" s="76" t="s">
        <v>74</v>
      </c>
      <c r="B28" s="3"/>
      <c r="C28" s="3"/>
      <c r="D28" s="259">
        <v>1090139</v>
      </c>
      <c r="E28" s="553">
        <v>508725</v>
      </c>
      <c r="F28" s="541"/>
      <c r="G28" s="13"/>
    </row>
    <row r="29" spans="1:7" x14ac:dyDescent="0.2">
      <c r="A29" s="600" t="s">
        <v>80</v>
      </c>
      <c r="B29" s="601"/>
      <c r="C29" s="602"/>
      <c r="D29" s="257">
        <v>860171</v>
      </c>
      <c r="E29" s="553">
        <v>5987260</v>
      </c>
      <c r="F29" s="538"/>
      <c r="G29" s="13"/>
    </row>
    <row r="30" spans="1:7" ht="13.5" customHeight="1" x14ac:dyDescent="0.2">
      <c r="A30" s="255" t="s">
        <v>6</v>
      </c>
      <c r="B30" s="4"/>
      <c r="C30" s="4"/>
      <c r="D30" s="258">
        <f>SUM(D23:D29)</f>
        <v>61841528</v>
      </c>
      <c r="E30" s="554">
        <f>SUM(E23:E29)</f>
        <v>74846811</v>
      </c>
      <c r="F30" s="539"/>
      <c r="G30" s="245"/>
    </row>
    <row r="31" spans="1:7" x14ac:dyDescent="0.2">
      <c r="A31" s="252"/>
      <c r="B31" s="24"/>
      <c r="C31" s="24"/>
      <c r="D31" s="119"/>
      <c r="E31" s="253"/>
      <c r="F31" s="119"/>
      <c r="G31" s="246"/>
    </row>
    <row r="32" spans="1:7" ht="13.5" customHeight="1" x14ac:dyDescent="0.2">
      <c r="A32" s="356"/>
      <c r="B32" s="249" t="s">
        <v>7</v>
      </c>
      <c r="C32" s="249"/>
      <c r="D32" s="260"/>
      <c r="E32" s="250"/>
      <c r="F32" s="260"/>
      <c r="G32" s="251"/>
    </row>
    <row r="33" spans="1:7" x14ac:dyDescent="0.2">
      <c r="A33" s="255"/>
      <c r="B33" s="9"/>
      <c r="C33" s="9"/>
      <c r="D33" s="261"/>
      <c r="E33" s="10"/>
      <c r="F33" s="261"/>
      <c r="G33" s="245"/>
    </row>
    <row r="34" spans="1:7" x14ac:dyDescent="0.2">
      <c r="A34" s="255" t="s">
        <v>2</v>
      </c>
      <c r="B34" s="3"/>
      <c r="C34" s="3"/>
      <c r="D34" s="498" t="s">
        <v>19</v>
      </c>
      <c r="E34" s="552" t="s">
        <v>237</v>
      </c>
      <c r="F34" s="540"/>
      <c r="G34" s="13"/>
    </row>
    <row r="35" spans="1:7" x14ac:dyDescent="0.2">
      <c r="A35" s="76" t="s">
        <v>77</v>
      </c>
      <c r="B35" s="3"/>
      <c r="C35" s="3"/>
      <c r="D35" s="257">
        <v>8413000</v>
      </c>
      <c r="E35" s="553">
        <v>8413000</v>
      </c>
      <c r="F35" s="538"/>
      <c r="G35" s="13"/>
    </row>
    <row r="36" spans="1:7" x14ac:dyDescent="0.2">
      <c r="A36" s="76" t="s">
        <v>71</v>
      </c>
      <c r="B36" s="3"/>
      <c r="C36" s="3"/>
      <c r="D36" s="257">
        <v>6304505</v>
      </c>
      <c r="E36" s="553">
        <v>6601629</v>
      </c>
      <c r="F36" s="538"/>
      <c r="G36" s="13"/>
    </row>
    <row r="37" spans="1:7" x14ac:dyDescent="0.2">
      <c r="A37" s="76" t="s">
        <v>72</v>
      </c>
      <c r="B37" s="3"/>
      <c r="C37" s="3"/>
      <c r="D37" s="257">
        <v>0</v>
      </c>
      <c r="E37" s="553">
        <v>0</v>
      </c>
      <c r="F37" s="538"/>
      <c r="G37" s="13"/>
    </row>
    <row r="38" spans="1:7" ht="13.5" customHeight="1" x14ac:dyDescent="0.2">
      <c r="A38" s="255" t="s">
        <v>1</v>
      </c>
      <c r="B38" s="4"/>
      <c r="C38" s="4"/>
      <c r="D38" s="258">
        <f>D35+D36+D37</f>
        <v>14717505</v>
      </c>
      <c r="E38" s="554">
        <f>SUM(E35:E37)</f>
        <v>15014629</v>
      </c>
      <c r="F38" s="539"/>
      <c r="G38" s="245"/>
    </row>
    <row r="39" spans="1:7" x14ac:dyDescent="0.2">
      <c r="A39" s="76"/>
      <c r="B39" s="3"/>
      <c r="C39" s="3"/>
      <c r="D39" s="100"/>
      <c r="E39" s="553"/>
      <c r="F39" s="540"/>
      <c r="G39" s="13"/>
    </row>
    <row r="40" spans="1:7" x14ac:dyDescent="0.2">
      <c r="A40" s="255" t="s">
        <v>3</v>
      </c>
      <c r="B40" s="3"/>
      <c r="C40" s="3"/>
      <c r="D40" s="100"/>
      <c r="E40" s="553"/>
      <c r="F40" s="540"/>
      <c r="G40" s="13"/>
    </row>
    <row r="41" spans="1:7" x14ac:dyDescent="0.2">
      <c r="A41" s="76" t="s">
        <v>81</v>
      </c>
      <c r="B41" s="3"/>
      <c r="C41" s="3"/>
      <c r="D41" s="257">
        <v>14717505</v>
      </c>
      <c r="E41" s="553">
        <v>14717505</v>
      </c>
      <c r="F41" s="538"/>
      <c r="G41" s="13"/>
    </row>
    <row r="42" spans="1:7" x14ac:dyDescent="0.2">
      <c r="A42" s="76" t="s">
        <v>82</v>
      </c>
      <c r="B42" s="3"/>
      <c r="C42" s="3"/>
      <c r="D42" s="257">
        <v>0</v>
      </c>
      <c r="E42" s="553">
        <v>0</v>
      </c>
      <c r="F42" s="538"/>
      <c r="G42" s="13"/>
    </row>
    <row r="43" spans="1:7" x14ac:dyDescent="0.2">
      <c r="A43" s="76" t="s">
        <v>83</v>
      </c>
      <c r="B43" s="3"/>
      <c r="C43" s="3"/>
      <c r="D43" s="257">
        <v>0</v>
      </c>
      <c r="E43" s="553">
        <v>0</v>
      </c>
      <c r="F43" s="538"/>
      <c r="G43" s="13"/>
    </row>
    <row r="44" spans="1:7" ht="13.5" customHeight="1" x14ac:dyDescent="0.2">
      <c r="A44" s="255" t="s">
        <v>6</v>
      </c>
      <c r="B44" s="4"/>
      <c r="C44" s="4"/>
      <c r="D44" s="258">
        <f>D41+D42+D43</f>
        <v>14717505</v>
      </c>
      <c r="E44" s="554">
        <f>SUM(E41:E43)</f>
        <v>14717505</v>
      </c>
      <c r="F44" s="539"/>
      <c r="G44" s="245"/>
    </row>
    <row r="45" spans="1:7" ht="13.5" thickBot="1" x14ac:dyDescent="0.25">
      <c r="A45" s="252"/>
      <c r="B45" s="24"/>
      <c r="C45" s="24"/>
      <c r="D45" s="120"/>
      <c r="E45" s="555"/>
      <c r="F45" s="542"/>
      <c r="G45" s="246"/>
    </row>
    <row r="46" spans="1:7" ht="13.5" customHeight="1" x14ac:dyDescent="0.2">
      <c r="A46" s="26" t="s">
        <v>8</v>
      </c>
      <c r="B46" s="27"/>
      <c r="C46" s="27"/>
      <c r="D46" s="262">
        <f>D20+D38</f>
        <v>76559033</v>
      </c>
      <c r="E46" s="556">
        <f>E20+E38</f>
        <v>89564316</v>
      </c>
      <c r="F46" s="543"/>
      <c r="G46" s="247"/>
    </row>
    <row r="47" spans="1:7" ht="14.25" customHeight="1" thickBot="1" x14ac:dyDescent="0.25">
      <c r="A47" s="28" t="s">
        <v>9</v>
      </c>
      <c r="B47" s="29"/>
      <c r="C47" s="29"/>
      <c r="D47" s="263">
        <f>D30+D44</f>
        <v>76559033</v>
      </c>
      <c r="E47" s="557">
        <f>E30+E44</f>
        <v>89564316</v>
      </c>
      <c r="F47" s="544"/>
      <c r="G47" s="248"/>
    </row>
    <row r="48" spans="1:7" x14ac:dyDescent="0.2">
      <c r="A48" s="2"/>
      <c r="B48" s="2"/>
      <c r="C48" s="2"/>
      <c r="D48" s="529"/>
      <c r="E48" s="6"/>
      <c r="F48" s="6"/>
      <c r="G48" s="6"/>
    </row>
    <row r="49" spans="1:7" x14ac:dyDescent="0.2">
      <c r="A49" s="229"/>
      <c r="B49" s="2"/>
      <c r="C49" s="2"/>
      <c r="D49" s="2"/>
      <c r="E49" s="2"/>
      <c r="F49" s="2"/>
      <c r="G49" s="2"/>
    </row>
  </sheetData>
  <mergeCells count="7">
    <mergeCell ref="A1:H1"/>
    <mergeCell ref="A2:H2"/>
    <mergeCell ref="D11:G11"/>
    <mergeCell ref="A11:C11"/>
    <mergeCell ref="A29:C29"/>
    <mergeCell ref="A6:F6"/>
    <mergeCell ref="B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C1" sqref="C1:J1"/>
    </sheetView>
  </sheetViews>
  <sheetFormatPr defaultRowHeight="12.75" x14ac:dyDescent="0.2"/>
  <cols>
    <col min="1" max="1" width="7.85546875" customWidth="1"/>
    <col min="3" max="3" width="15.28515625" customWidth="1"/>
    <col min="4" max="9" width="9.7109375" customWidth="1"/>
    <col min="10" max="10" width="10.28515625" customWidth="1"/>
    <col min="11" max="13" width="9.7109375" customWidth="1"/>
  </cols>
  <sheetData>
    <row r="1" spans="1:13" x14ac:dyDescent="0.2">
      <c r="C1" s="596" t="s">
        <v>273</v>
      </c>
      <c r="D1" s="596"/>
      <c r="E1" s="596"/>
      <c r="F1" s="596"/>
      <c r="G1" s="596"/>
      <c r="H1" s="596"/>
      <c r="I1" s="596"/>
      <c r="J1" s="596"/>
    </row>
    <row r="2" spans="1:13" x14ac:dyDescent="0.2">
      <c r="C2" s="596" t="s">
        <v>238</v>
      </c>
      <c r="D2" s="596"/>
      <c r="E2" s="596"/>
      <c r="F2" s="596"/>
      <c r="G2" s="596"/>
      <c r="H2" s="596"/>
      <c r="I2" s="596"/>
      <c r="J2" s="596"/>
    </row>
    <row r="3" spans="1:13" x14ac:dyDescent="0.2">
      <c r="A3" s="5"/>
      <c r="B3" s="5"/>
      <c r="C3" s="5"/>
    </row>
    <row r="4" spans="1:13" x14ac:dyDescent="0.2">
      <c r="A4" s="5"/>
      <c r="B4" s="5"/>
      <c r="C4" s="496"/>
      <c r="D4" s="613" t="s">
        <v>17</v>
      </c>
      <c r="E4" s="613"/>
      <c r="F4" s="613"/>
      <c r="G4" s="613"/>
      <c r="H4" s="613"/>
      <c r="I4" s="613"/>
    </row>
    <row r="5" spans="1:13" x14ac:dyDescent="0.2">
      <c r="A5" s="5"/>
      <c r="B5" s="5"/>
      <c r="C5" s="496"/>
      <c r="D5" s="273"/>
      <c r="E5" s="273"/>
      <c r="F5" s="273"/>
      <c r="G5" s="273"/>
      <c r="H5" s="273"/>
      <c r="I5" s="273"/>
    </row>
    <row r="6" spans="1:13" x14ac:dyDescent="0.2">
      <c r="A6" s="5"/>
      <c r="B6" s="5"/>
      <c r="C6" s="5"/>
      <c r="D6" s="612" t="s">
        <v>50</v>
      </c>
      <c r="E6" s="612"/>
      <c r="F6" s="612"/>
      <c r="G6" s="612"/>
      <c r="H6" s="612"/>
      <c r="I6" s="612"/>
      <c r="J6" s="5"/>
      <c r="K6" s="5"/>
      <c r="L6" s="5"/>
      <c r="M6" s="5"/>
    </row>
    <row r="7" spans="1:13" x14ac:dyDescent="0.2">
      <c r="A7" s="5"/>
      <c r="B7" s="5"/>
      <c r="C7" s="5"/>
      <c r="D7" s="5"/>
      <c r="E7" s="5"/>
      <c r="F7" s="5">
        <v>2017</v>
      </c>
      <c r="G7" s="5"/>
      <c r="H7" s="5"/>
      <c r="I7" s="5"/>
      <c r="J7" s="5"/>
      <c r="K7" s="5"/>
      <c r="L7" s="5"/>
      <c r="M7" s="35"/>
    </row>
    <row r="8" spans="1:13" ht="13.5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274"/>
      <c r="M8" s="373" t="s">
        <v>175</v>
      </c>
    </row>
    <row r="9" spans="1:13" ht="13.5" thickBot="1" x14ac:dyDescent="0.25">
      <c r="A9" s="33"/>
      <c r="B9" s="280" t="s">
        <v>12</v>
      </c>
      <c r="C9" s="37"/>
      <c r="D9" s="606" t="s">
        <v>13</v>
      </c>
      <c r="E9" s="607"/>
      <c r="F9" s="606" t="s">
        <v>14</v>
      </c>
      <c r="G9" s="607"/>
      <c r="H9" s="606" t="s">
        <v>15</v>
      </c>
      <c r="I9" s="607"/>
      <c r="J9" s="606" t="s">
        <v>11</v>
      </c>
      <c r="K9" s="607"/>
      <c r="L9" s="606" t="s">
        <v>18</v>
      </c>
      <c r="M9" s="607"/>
    </row>
    <row r="10" spans="1:13" ht="15" customHeight="1" thickBot="1" x14ac:dyDescent="0.25">
      <c r="A10" s="11" t="s">
        <v>22</v>
      </c>
      <c r="B10" s="608" t="s">
        <v>24</v>
      </c>
      <c r="C10" s="609"/>
      <c r="D10" s="606" t="s">
        <v>111</v>
      </c>
      <c r="E10" s="607"/>
      <c r="F10" s="606" t="s">
        <v>110</v>
      </c>
      <c r="G10" s="607"/>
      <c r="H10" s="606" t="s">
        <v>94</v>
      </c>
      <c r="I10" s="607"/>
      <c r="J10" s="606" t="s">
        <v>95</v>
      </c>
      <c r="K10" s="607"/>
      <c r="L10" s="606" t="s">
        <v>197</v>
      </c>
      <c r="M10" s="607"/>
    </row>
    <row r="11" spans="1:13" ht="15" customHeight="1" thickBot="1" x14ac:dyDescent="0.25">
      <c r="A11" s="346" t="s">
        <v>23</v>
      </c>
      <c r="B11" s="610"/>
      <c r="C11" s="611"/>
      <c r="D11" s="234" t="s">
        <v>19</v>
      </c>
      <c r="E11" s="235" t="s">
        <v>237</v>
      </c>
      <c r="F11" s="234" t="s">
        <v>19</v>
      </c>
      <c r="G11" s="235" t="s">
        <v>237</v>
      </c>
      <c r="H11" s="234" t="s">
        <v>19</v>
      </c>
      <c r="I11" s="235" t="s">
        <v>237</v>
      </c>
      <c r="J11" s="234" t="s">
        <v>19</v>
      </c>
      <c r="K11" s="235" t="s">
        <v>237</v>
      </c>
      <c r="L11" s="234" t="s">
        <v>19</v>
      </c>
      <c r="M11" s="235" t="s">
        <v>237</v>
      </c>
    </row>
    <row r="12" spans="1:13" x14ac:dyDescent="0.2">
      <c r="A12" s="11" t="s">
        <v>20</v>
      </c>
      <c r="B12" s="11"/>
      <c r="C12" s="38"/>
      <c r="D12" s="358"/>
      <c r="E12" s="359"/>
      <c r="F12" s="360"/>
      <c r="G12" s="359"/>
      <c r="H12" s="360"/>
      <c r="I12" s="359"/>
      <c r="J12" s="360"/>
      <c r="K12" s="359"/>
      <c r="L12" s="360"/>
      <c r="M12" s="359"/>
    </row>
    <row r="13" spans="1:13" x14ac:dyDescent="0.2">
      <c r="A13" s="356"/>
      <c r="B13" s="356"/>
      <c r="C13" s="123"/>
      <c r="D13" s="357"/>
      <c r="E13" s="353"/>
      <c r="F13" s="352"/>
      <c r="G13" s="353"/>
      <c r="H13" s="352"/>
      <c r="I13" s="353"/>
      <c r="J13" s="352"/>
      <c r="K13" s="353"/>
      <c r="L13" s="352"/>
      <c r="M13" s="353"/>
    </row>
    <row r="14" spans="1:13" x14ac:dyDescent="0.2">
      <c r="A14" s="335" t="s">
        <v>60</v>
      </c>
      <c r="B14" s="312" t="s">
        <v>93</v>
      </c>
      <c r="C14" s="347"/>
      <c r="D14" s="348">
        <v>107000</v>
      </c>
      <c r="E14" s="316">
        <v>127000</v>
      </c>
      <c r="F14" s="264"/>
      <c r="G14" s="316"/>
      <c r="H14" s="264"/>
      <c r="I14" s="316"/>
      <c r="J14" s="264"/>
      <c r="K14" s="316"/>
      <c r="L14" s="264"/>
      <c r="M14" s="316"/>
    </row>
    <row r="15" spans="1:13" x14ac:dyDescent="0.2">
      <c r="A15" s="335" t="s">
        <v>57</v>
      </c>
      <c r="B15" s="312" t="s">
        <v>92</v>
      </c>
      <c r="C15" s="347"/>
      <c r="D15" s="348">
        <v>50000</v>
      </c>
      <c r="E15" s="316">
        <v>50000</v>
      </c>
      <c r="F15" s="264"/>
      <c r="G15" s="316"/>
      <c r="H15" s="264"/>
      <c r="I15" s="316"/>
      <c r="J15" s="264"/>
      <c r="K15" s="316"/>
      <c r="L15" s="264"/>
      <c r="M15" s="316"/>
    </row>
    <row r="16" spans="1:13" x14ac:dyDescent="0.2">
      <c r="A16" s="335" t="s">
        <v>55</v>
      </c>
      <c r="B16" s="312" t="s">
        <v>109</v>
      </c>
      <c r="C16" s="347"/>
      <c r="D16" s="348"/>
      <c r="E16" s="316"/>
      <c r="F16" s="264"/>
      <c r="G16" s="316"/>
      <c r="H16" s="264">
        <v>21523206</v>
      </c>
      <c r="I16" s="316">
        <v>25740541</v>
      </c>
      <c r="J16" s="264"/>
      <c r="K16" s="316"/>
      <c r="L16" s="264"/>
      <c r="M16" s="316"/>
    </row>
    <row r="17" spans="1:13" x14ac:dyDescent="0.2">
      <c r="A17" s="335" t="s">
        <v>228</v>
      </c>
      <c r="B17" s="551" t="s">
        <v>232</v>
      </c>
      <c r="C17" s="347"/>
      <c r="D17" s="348"/>
      <c r="E17" s="316"/>
      <c r="F17" s="264"/>
      <c r="G17" s="316"/>
      <c r="H17" s="264"/>
      <c r="I17" s="316"/>
      <c r="J17" s="264"/>
      <c r="K17" s="316"/>
      <c r="L17" s="264">
        <v>6676039</v>
      </c>
      <c r="M17" s="316">
        <v>4654147</v>
      </c>
    </row>
    <row r="18" spans="1:13" x14ac:dyDescent="0.2">
      <c r="A18" s="335" t="s">
        <v>192</v>
      </c>
      <c r="B18" s="312" t="s">
        <v>196</v>
      </c>
      <c r="C18" s="347"/>
      <c r="D18" s="348">
        <v>3500000</v>
      </c>
      <c r="E18" s="316">
        <v>3500000</v>
      </c>
      <c r="F18" s="264"/>
      <c r="G18" s="316"/>
      <c r="H18" s="264"/>
      <c r="I18" s="316"/>
      <c r="J18" s="264">
        <v>20303703</v>
      </c>
      <c r="K18" s="316">
        <v>24303703</v>
      </c>
      <c r="L18" s="264"/>
      <c r="M18" s="316"/>
    </row>
    <row r="19" spans="1:13" x14ac:dyDescent="0.2">
      <c r="A19" s="335" t="s">
        <v>62</v>
      </c>
      <c r="B19" s="604" t="s">
        <v>119</v>
      </c>
      <c r="C19" s="605"/>
      <c r="D19" s="348">
        <v>1934100</v>
      </c>
      <c r="E19" s="316">
        <v>1702232</v>
      </c>
      <c r="F19" s="264"/>
      <c r="G19" s="316"/>
      <c r="H19" s="264"/>
      <c r="I19" s="316"/>
      <c r="J19" s="264"/>
      <c r="K19" s="316">
        <v>542495</v>
      </c>
      <c r="L19" s="264"/>
      <c r="M19" s="316"/>
    </row>
    <row r="20" spans="1:13" x14ac:dyDescent="0.2">
      <c r="A20" s="335" t="s">
        <v>58</v>
      </c>
      <c r="B20" s="549" t="s">
        <v>100</v>
      </c>
      <c r="C20" s="550"/>
      <c r="D20" s="349">
        <v>10000</v>
      </c>
      <c r="E20" s="326">
        <v>10000</v>
      </c>
      <c r="F20" s="325"/>
      <c r="G20" s="326"/>
      <c r="H20" s="264"/>
      <c r="I20" s="350"/>
      <c r="J20" s="325"/>
      <c r="K20" s="326"/>
      <c r="L20" s="325"/>
      <c r="M20" s="326"/>
    </row>
    <row r="21" spans="1:13" x14ac:dyDescent="0.2">
      <c r="A21" s="335" t="s">
        <v>66</v>
      </c>
      <c r="B21" s="312" t="s">
        <v>40</v>
      </c>
      <c r="C21" s="347"/>
      <c r="D21" s="349">
        <v>1257480</v>
      </c>
      <c r="E21" s="326">
        <v>1257480</v>
      </c>
      <c r="F21" s="325"/>
      <c r="G21" s="326"/>
      <c r="H21" s="264"/>
      <c r="I21" s="350"/>
      <c r="J21" s="325"/>
      <c r="K21" s="326"/>
      <c r="L21" s="325"/>
      <c r="M21" s="326"/>
    </row>
    <row r="22" spans="1:13" x14ac:dyDescent="0.2">
      <c r="A22" s="335" t="s">
        <v>67</v>
      </c>
      <c r="B22" s="312" t="s">
        <v>173</v>
      </c>
      <c r="C22" s="347"/>
      <c r="D22" s="349"/>
      <c r="E22" s="326">
        <v>55000</v>
      </c>
      <c r="F22" s="325"/>
      <c r="G22" s="326"/>
      <c r="H22" s="264"/>
      <c r="I22" s="350"/>
      <c r="J22" s="325"/>
      <c r="K22" s="326"/>
      <c r="L22" s="325"/>
      <c r="M22" s="326"/>
    </row>
    <row r="23" spans="1:13" x14ac:dyDescent="0.2">
      <c r="A23" s="335" t="s">
        <v>96</v>
      </c>
      <c r="B23" s="312" t="s">
        <v>233</v>
      </c>
      <c r="C23" s="347"/>
      <c r="D23" s="361"/>
      <c r="E23" s="362"/>
      <c r="F23" s="264">
        <v>6480000</v>
      </c>
      <c r="G23" s="316">
        <v>7480000</v>
      </c>
      <c r="H23" s="264"/>
      <c r="I23" s="362"/>
      <c r="J23" s="294"/>
      <c r="K23" s="316"/>
      <c r="L23" s="294"/>
      <c r="M23" s="362"/>
    </row>
    <row r="24" spans="1:13" x14ac:dyDescent="0.2">
      <c r="A24" s="335"/>
      <c r="B24" s="312"/>
      <c r="C24" s="347"/>
      <c r="D24" s="361"/>
      <c r="E24" s="362"/>
      <c r="F24" s="264"/>
      <c r="G24" s="362"/>
      <c r="H24" s="264"/>
      <c r="I24" s="362"/>
      <c r="J24" s="294"/>
      <c r="K24" s="316"/>
      <c r="L24" s="294"/>
      <c r="M24" s="362"/>
    </row>
    <row r="25" spans="1:13" ht="13.5" thickBot="1" x14ac:dyDescent="0.25">
      <c r="A25" s="364"/>
      <c r="B25" s="364"/>
      <c r="C25" s="351"/>
      <c r="D25" s="365"/>
      <c r="E25" s="363"/>
      <c r="F25" s="321"/>
      <c r="G25" s="322"/>
      <c r="H25" s="321"/>
      <c r="I25" s="322"/>
      <c r="J25" s="321"/>
      <c r="K25" s="322"/>
      <c r="L25" s="321"/>
      <c r="M25" s="322"/>
    </row>
    <row r="26" spans="1:13" ht="13.5" thickBot="1" x14ac:dyDescent="0.25">
      <c r="A26" s="342"/>
      <c r="B26" s="342" t="s">
        <v>102</v>
      </c>
      <c r="C26" s="354"/>
      <c r="D26" s="355">
        <f>SUM(D14:D21)</f>
        <v>6858580</v>
      </c>
      <c r="E26" s="329">
        <f>SUM(E14:E23)</f>
        <v>6701712</v>
      </c>
      <c r="F26" s="355">
        <f>SUM(F14:F23)</f>
        <v>6480000</v>
      </c>
      <c r="G26" s="329">
        <f>G23</f>
        <v>7480000</v>
      </c>
      <c r="H26" s="355">
        <f>SUM(H14:H23)</f>
        <v>21523206</v>
      </c>
      <c r="I26" s="329">
        <f>I16</f>
        <v>25740541</v>
      </c>
      <c r="J26" s="296">
        <f>SUM(J14:J21)</f>
        <v>20303703</v>
      </c>
      <c r="K26" s="329">
        <f>SUM(K14:K23)</f>
        <v>24846198</v>
      </c>
      <c r="L26" s="355">
        <f>SUM(L14:L21)</f>
        <v>6676039</v>
      </c>
      <c r="M26" s="329">
        <f>M17</f>
        <v>4654147</v>
      </c>
    </row>
  </sheetData>
  <mergeCells count="16">
    <mergeCell ref="C1:J1"/>
    <mergeCell ref="C2:J2"/>
    <mergeCell ref="D6:I6"/>
    <mergeCell ref="D4:I4"/>
    <mergeCell ref="L10:M10"/>
    <mergeCell ref="D9:E9"/>
    <mergeCell ref="F9:G9"/>
    <mergeCell ref="H9:I9"/>
    <mergeCell ref="J9:K9"/>
    <mergeCell ref="L9:M9"/>
    <mergeCell ref="B19:C19"/>
    <mergeCell ref="D10:E10"/>
    <mergeCell ref="F10:G10"/>
    <mergeCell ref="H10:I10"/>
    <mergeCell ref="J10:K10"/>
    <mergeCell ref="B10:C11"/>
  </mergeCells>
  <phoneticPr fontId="6" type="noConversion"/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sqref="A1:J1"/>
    </sheetView>
  </sheetViews>
  <sheetFormatPr defaultRowHeight="12.75" x14ac:dyDescent="0.2"/>
  <cols>
    <col min="1" max="1" width="4.5703125" customWidth="1"/>
    <col min="6" max="6" width="6.140625" customWidth="1"/>
    <col min="7" max="10" width="9.7109375" customWidth="1"/>
  </cols>
  <sheetData>
    <row r="1" spans="1:10" x14ac:dyDescent="0.2">
      <c r="A1" s="596" t="s">
        <v>274</v>
      </c>
      <c r="B1" s="596"/>
      <c r="C1" s="596"/>
      <c r="D1" s="596"/>
      <c r="E1" s="596"/>
      <c r="F1" s="596"/>
      <c r="G1" s="596"/>
      <c r="H1" s="596"/>
      <c r="I1" s="596"/>
      <c r="J1" s="596"/>
    </row>
    <row r="2" spans="1:10" ht="15" customHeight="1" x14ac:dyDescent="0.2">
      <c r="A2" s="596" t="s">
        <v>239</v>
      </c>
      <c r="B2" s="596"/>
      <c r="C2" s="596"/>
      <c r="D2" s="596"/>
      <c r="E2" s="596"/>
      <c r="F2" s="596"/>
      <c r="G2" s="596"/>
      <c r="H2" s="596"/>
      <c r="I2" s="596"/>
      <c r="J2" s="596"/>
    </row>
    <row r="3" spans="1:10" ht="15" x14ac:dyDescent="0.25">
      <c r="A3" s="229"/>
      <c r="B3" s="41"/>
      <c r="C3" s="41"/>
      <c r="J3" s="42"/>
    </row>
    <row r="4" spans="1:10" ht="15" x14ac:dyDescent="0.25">
      <c r="A4" s="41"/>
      <c r="B4" s="41"/>
      <c r="C4" s="612" t="s">
        <v>17</v>
      </c>
      <c r="D4" s="612"/>
      <c r="E4" s="612"/>
      <c r="F4" s="612"/>
      <c r="G4" s="612"/>
    </row>
    <row r="5" spans="1:10" ht="15" x14ac:dyDescent="0.25">
      <c r="A5" s="41"/>
      <c r="G5" s="41"/>
    </row>
    <row r="6" spans="1:10" ht="15" x14ac:dyDescent="0.25">
      <c r="B6" s="41"/>
      <c r="C6" s="612" t="s">
        <v>174</v>
      </c>
      <c r="D6" s="612"/>
      <c r="E6" s="612"/>
      <c r="F6" s="612"/>
      <c r="G6" s="612"/>
    </row>
    <row r="7" spans="1:10" x14ac:dyDescent="0.2">
      <c r="D7" s="42"/>
      <c r="E7" s="497">
        <v>2017</v>
      </c>
    </row>
    <row r="8" spans="1:10" ht="13.5" thickBot="1" x14ac:dyDescent="0.25">
      <c r="J8" s="373" t="s">
        <v>175</v>
      </c>
    </row>
    <row r="9" spans="1:10" ht="15.75" customHeight="1" x14ac:dyDescent="0.2">
      <c r="A9" s="190"/>
      <c r="B9" s="44"/>
      <c r="C9" s="190"/>
      <c r="D9" s="44"/>
      <c r="E9" s="44"/>
      <c r="F9" s="44"/>
      <c r="G9" s="502"/>
      <c r="H9" s="189"/>
      <c r="I9" s="194"/>
      <c r="J9" s="188"/>
    </row>
    <row r="10" spans="1:10" ht="15" customHeight="1" thickBot="1" x14ac:dyDescent="0.25">
      <c r="A10" s="135" t="s">
        <v>22</v>
      </c>
      <c r="B10" s="47" t="s">
        <v>23</v>
      </c>
      <c r="C10" s="135"/>
      <c r="D10" s="47" t="s">
        <v>24</v>
      </c>
      <c r="E10" s="47"/>
      <c r="F10" s="25"/>
      <c r="G10" s="408" t="s">
        <v>19</v>
      </c>
      <c r="H10" s="558" t="s">
        <v>237</v>
      </c>
      <c r="I10" s="282"/>
      <c r="J10" s="187"/>
    </row>
    <row r="11" spans="1:10" ht="14.25" customHeight="1" x14ac:dyDescent="0.2">
      <c r="A11" s="11" t="s">
        <v>25</v>
      </c>
      <c r="B11" s="12"/>
      <c r="C11" s="11" t="s">
        <v>26</v>
      </c>
      <c r="D11" s="12"/>
      <c r="E11" s="12"/>
      <c r="F11" s="12"/>
      <c r="G11" s="186"/>
      <c r="H11" s="185"/>
      <c r="I11" s="283"/>
      <c r="J11" s="184"/>
    </row>
    <row r="12" spans="1:10" x14ac:dyDescent="0.2">
      <c r="A12" s="76"/>
      <c r="B12" s="270" t="s">
        <v>60</v>
      </c>
      <c r="C12" s="72" t="s">
        <v>206</v>
      </c>
      <c r="D12" s="73"/>
      <c r="E12" s="73"/>
      <c r="F12" s="3"/>
      <c r="G12" s="265">
        <f>G13+G14</f>
        <v>107000</v>
      </c>
      <c r="H12" s="403">
        <v>127000</v>
      </c>
      <c r="I12" s="102"/>
      <c r="J12" s="59"/>
    </row>
    <row r="13" spans="1:10" x14ac:dyDescent="0.2">
      <c r="A13" s="76"/>
      <c r="B13" s="270"/>
      <c r="C13" s="76" t="s">
        <v>97</v>
      </c>
      <c r="D13" s="3"/>
      <c r="E13" s="3"/>
      <c r="F13" s="3"/>
      <c r="G13" s="266">
        <v>2000</v>
      </c>
      <c r="H13" s="400">
        <v>2000</v>
      </c>
      <c r="I13" s="102"/>
      <c r="J13" s="59"/>
    </row>
    <row r="14" spans="1:10" x14ac:dyDescent="0.2">
      <c r="A14" s="76"/>
      <c r="B14" s="270"/>
      <c r="C14" s="76" t="s">
        <v>187</v>
      </c>
      <c r="D14" s="3"/>
      <c r="E14" s="3"/>
      <c r="F14" s="3"/>
      <c r="G14" s="266">
        <v>105000</v>
      </c>
      <c r="H14" s="400">
        <v>105000</v>
      </c>
      <c r="I14" s="102"/>
      <c r="J14" s="59"/>
    </row>
    <row r="15" spans="1:10" x14ac:dyDescent="0.2">
      <c r="A15" s="76"/>
      <c r="B15" s="270"/>
      <c r="C15" s="76" t="s">
        <v>240</v>
      </c>
      <c r="D15" s="3"/>
      <c r="E15" s="3"/>
      <c r="F15" s="3"/>
      <c r="G15" s="266"/>
      <c r="H15" s="400">
        <v>20000</v>
      </c>
      <c r="I15" s="102"/>
      <c r="J15" s="59"/>
    </row>
    <row r="16" spans="1:10" x14ac:dyDescent="0.2">
      <c r="A16" s="76"/>
      <c r="B16" s="270"/>
      <c r="C16" s="79"/>
      <c r="D16" s="3"/>
      <c r="E16" s="3"/>
      <c r="F16" s="3"/>
      <c r="G16" s="266"/>
      <c r="H16" s="400"/>
      <c r="I16" s="102"/>
      <c r="J16" s="59"/>
    </row>
    <row r="17" spans="1:10" x14ac:dyDescent="0.2">
      <c r="A17" s="76"/>
      <c r="B17" s="270" t="s">
        <v>57</v>
      </c>
      <c r="C17" s="72" t="s">
        <v>41</v>
      </c>
      <c r="D17" s="73"/>
      <c r="E17" s="3"/>
      <c r="F17" s="3"/>
      <c r="G17" s="265">
        <f>G18+G19</f>
        <v>50000</v>
      </c>
      <c r="H17" s="403">
        <v>50000</v>
      </c>
      <c r="I17" s="102"/>
      <c r="J17" s="59"/>
    </row>
    <row r="18" spans="1:10" x14ac:dyDescent="0.2">
      <c r="A18" s="76"/>
      <c r="B18" s="270"/>
      <c r="C18" s="76" t="s">
        <v>198</v>
      </c>
      <c r="D18" s="3"/>
      <c r="E18" s="3"/>
      <c r="F18" s="3"/>
      <c r="G18" s="266">
        <v>50000</v>
      </c>
      <c r="H18" s="400">
        <v>50000</v>
      </c>
      <c r="I18" s="102"/>
      <c r="J18" s="59"/>
    </row>
    <row r="19" spans="1:10" x14ac:dyDescent="0.2">
      <c r="A19" s="76"/>
      <c r="B19" s="270"/>
      <c r="C19" s="76"/>
      <c r="D19" s="3"/>
      <c r="E19" s="3"/>
      <c r="F19" s="3"/>
      <c r="G19" s="266"/>
      <c r="H19" s="400"/>
      <c r="I19" s="102"/>
      <c r="J19" s="59"/>
    </row>
    <row r="20" spans="1:10" x14ac:dyDescent="0.2">
      <c r="A20" s="76"/>
      <c r="B20" s="270"/>
      <c r="C20" s="76"/>
      <c r="D20" s="3"/>
      <c r="E20" s="3"/>
      <c r="F20" s="3"/>
      <c r="G20" s="266"/>
      <c r="H20" s="400"/>
      <c r="I20" s="102"/>
      <c r="J20" s="59"/>
    </row>
    <row r="21" spans="1:10" x14ac:dyDescent="0.2">
      <c r="A21" s="76"/>
      <c r="B21" s="270" t="s">
        <v>192</v>
      </c>
      <c r="C21" s="83" t="s">
        <v>195</v>
      </c>
      <c r="D21" s="3"/>
      <c r="E21" s="3"/>
      <c r="F21" s="3"/>
      <c r="G21" s="272">
        <v>3500000</v>
      </c>
      <c r="H21" s="403">
        <v>3500000</v>
      </c>
      <c r="I21" s="102"/>
      <c r="J21" s="59"/>
    </row>
    <row r="22" spans="1:10" x14ac:dyDescent="0.2">
      <c r="A22" s="76"/>
      <c r="B22" s="270"/>
      <c r="C22" s="76" t="s">
        <v>199</v>
      </c>
      <c r="D22" s="3"/>
      <c r="E22" s="3"/>
      <c r="F22" s="3"/>
      <c r="G22" s="266">
        <v>3500000</v>
      </c>
      <c r="H22" s="400">
        <v>3500000</v>
      </c>
      <c r="I22" s="102"/>
      <c r="J22" s="59"/>
    </row>
    <row r="23" spans="1:10" x14ac:dyDescent="0.2">
      <c r="A23" s="76"/>
      <c r="B23" s="270"/>
      <c r="C23" s="76"/>
      <c r="D23" s="3"/>
      <c r="E23" s="3"/>
      <c r="F23" s="3"/>
      <c r="G23" s="266"/>
      <c r="H23" s="400"/>
      <c r="I23" s="102"/>
      <c r="J23" s="59"/>
    </row>
    <row r="24" spans="1:10" x14ac:dyDescent="0.2">
      <c r="A24" s="76"/>
      <c r="B24" s="270" t="s">
        <v>62</v>
      </c>
      <c r="C24" s="83" t="s">
        <v>98</v>
      </c>
      <c r="D24" s="3"/>
      <c r="E24" s="3"/>
      <c r="F24" s="3"/>
      <c r="G24" s="272">
        <f>SUM(G25:G28)</f>
        <v>1934100</v>
      </c>
      <c r="H24" s="403">
        <f>SUM(H25:H30)</f>
        <v>1702232</v>
      </c>
      <c r="I24" s="102"/>
      <c r="J24" s="59"/>
    </row>
    <row r="25" spans="1:10" x14ac:dyDescent="0.2">
      <c r="A25" s="76"/>
      <c r="B25" s="270"/>
      <c r="C25" s="76" t="s">
        <v>99</v>
      </c>
      <c r="D25" s="3"/>
      <c r="E25" s="3"/>
      <c r="F25" s="3"/>
      <c r="G25" s="266">
        <v>724100</v>
      </c>
      <c r="H25" s="400">
        <v>724100</v>
      </c>
      <c r="I25" s="102"/>
      <c r="J25" s="59"/>
    </row>
    <row r="26" spans="1:10" x14ac:dyDescent="0.2">
      <c r="A26" s="76"/>
      <c r="B26" s="270"/>
      <c r="C26" s="76" t="s">
        <v>187</v>
      </c>
      <c r="D26" s="3"/>
      <c r="E26" s="3"/>
      <c r="F26" s="3"/>
      <c r="G26" s="266">
        <v>610000</v>
      </c>
      <c r="H26" s="400">
        <v>751382</v>
      </c>
      <c r="I26" s="102"/>
      <c r="J26" s="59"/>
    </row>
    <row r="27" spans="1:10" x14ac:dyDescent="0.2">
      <c r="A27" s="76"/>
      <c r="B27" s="270"/>
      <c r="C27" s="76" t="s">
        <v>187</v>
      </c>
      <c r="D27" s="3"/>
      <c r="E27" s="3"/>
      <c r="F27" s="3"/>
      <c r="G27" s="266">
        <v>200000</v>
      </c>
      <c r="H27" s="400">
        <v>200000</v>
      </c>
      <c r="I27" s="102"/>
      <c r="J27" s="59"/>
    </row>
    <row r="28" spans="1:10" x14ac:dyDescent="0.2">
      <c r="A28" s="76"/>
      <c r="B28" s="270"/>
      <c r="C28" s="76" t="s">
        <v>199</v>
      </c>
      <c r="D28" s="3"/>
      <c r="E28" s="3"/>
      <c r="F28" s="3"/>
      <c r="G28" s="266">
        <v>400000</v>
      </c>
      <c r="H28" s="400">
        <v>20000</v>
      </c>
      <c r="I28" s="102"/>
      <c r="J28" s="59"/>
    </row>
    <row r="29" spans="1:10" x14ac:dyDescent="0.2">
      <c r="A29" s="76"/>
      <c r="B29" s="270"/>
      <c r="C29" s="76" t="s">
        <v>240</v>
      </c>
      <c r="D29" s="3"/>
      <c r="E29" s="3"/>
      <c r="F29" s="3"/>
      <c r="G29" s="266"/>
      <c r="H29" s="400">
        <v>6750</v>
      </c>
      <c r="I29" s="102"/>
      <c r="J29" s="59"/>
    </row>
    <row r="30" spans="1:10" x14ac:dyDescent="0.2">
      <c r="A30" s="76"/>
      <c r="B30" s="270"/>
      <c r="C30" s="83"/>
      <c r="D30" s="3"/>
      <c r="E30" s="3"/>
      <c r="F30" s="3"/>
      <c r="G30" s="266"/>
      <c r="H30" s="400"/>
      <c r="I30" s="102"/>
      <c r="J30" s="59"/>
    </row>
    <row r="31" spans="1:10" x14ac:dyDescent="0.2">
      <c r="A31" s="76"/>
      <c r="B31" s="270" t="s">
        <v>58</v>
      </c>
      <c r="C31" s="83" t="s">
        <v>100</v>
      </c>
      <c r="D31" s="3"/>
      <c r="E31" s="3"/>
      <c r="F31" s="3"/>
      <c r="G31" s="272">
        <v>10000</v>
      </c>
      <c r="H31" s="403">
        <v>10000</v>
      </c>
      <c r="I31" s="102"/>
      <c r="J31" s="59"/>
    </row>
    <row r="32" spans="1:10" x14ac:dyDescent="0.2">
      <c r="A32" s="76"/>
      <c r="B32" s="270"/>
      <c r="C32" s="213" t="s">
        <v>101</v>
      </c>
      <c r="D32" s="3"/>
      <c r="E32" s="3"/>
      <c r="F32" s="3"/>
      <c r="G32" s="266">
        <v>10000</v>
      </c>
      <c r="H32" s="400">
        <v>10000</v>
      </c>
      <c r="I32" s="102"/>
      <c r="J32" s="59"/>
    </row>
    <row r="33" spans="1:10" x14ac:dyDescent="0.2">
      <c r="A33" s="76"/>
      <c r="B33" s="270"/>
      <c r="C33" s="76"/>
      <c r="D33" s="3"/>
      <c r="E33" s="3"/>
      <c r="F33" s="3"/>
      <c r="G33" s="266"/>
      <c r="H33" s="400"/>
      <c r="I33" s="102"/>
      <c r="J33" s="59"/>
    </row>
    <row r="34" spans="1:10" x14ac:dyDescent="0.2">
      <c r="A34" s="76"/>
      <c r="B34" s="270">
        <v>107051</v>
      </c>
      <c r="C34" s="72" t="s">
        <v>40</v>
      </c>
      <c r="D34" s="73"/>
      <c r="E34" s="73"/>
      <c r="F34" s="3"/>
      <c r="G34" s="265">
        <f>G35</f>
        <v>1257480</v>
      </c>
      <c r="H34" s="403">
        <v>1257480</v>
      </c>
      <c r="I34" s="102"/>
      <c r="J34" s="59"/>
    </row>
    <row r="35" spans="1:10" x14ac:dyDescent="0.2">
      <c r="A35" s="76"/>
      <c r="B35" s="270"/>
      <c r="C35" s="76" t="s">
        <v>122</v>
      </c>
      <c r="D35" s="3"/>
      <c r="E35" s="3" t="s">
        <v>200</v>
      </c>
      <c r="F35" s="3"/>
      <c r="G35" s="266">
        <v>1257480</v>
      </c>
      <c r="H35" s="400">
        <v>1257480</v>
      </c>
      <c r="I35" s="102"/>
      <c r="J35" s="59"/>
    </row>
    <row r="36" spans="1:10" x14ac:dyDescent="0.2">
      <c r="A36" s="76"/>
      <c r="B36" s="270"/>
      <c r="C36" s="76"/>
      <c r="D36" s="3"/>
      <c r="E36" s="3"/>
      <c r="F36" s="3"/>
      <c r="G36" s="266"/>
      <c r="H36" s="400"/>
      <c r="I36" s="102"/>
      <c r="J36" s="59"/>
    </row>
    <row r="37" spans="1:10" x14ac:dyDescent="0.2">
      <c r="A37" s="76"/>
      <c r="B37" s="270" t="s">
        <v>67</v>
      </c>
      <c r="C37" s="83" t="s">
        <v>173</v>
      </c>
      <c r="D37" s="3"/>
      <c r="E37" s="3"/>
      <c r="F37" s="3"/>
      <c r="G37" s="266"/>
      <c r="H37" s="403">
        <v>55000</v>
      </c>
      <c r="I37" s="102"/>
      <c r="J37" s="59"/>
    </row>
    <row r="38" spans="1:10" x14ac:dyDescent="0.2">
      <c r="A38" s="76"/>
      <c r="B38" s="271"/>
      <c r="C38" s="76" t="s">
        <v>241</v>
      </c>
      <c r="D38" s="3"/>
      <c r="E38" s="3"/>
      <c r="F38" s="3"/>
      <c r="G38" s="266"/>
      <c r="H38" s="400">
        <v>55000</v>
      </c>
      <c r="I38" s="102"/>
      <c r="J38" s="59"/>
    </row>
    <row r="39" spans="1:10" ht="13.5" thickBot="1" x14ac:dyDescent="0.25">
      <c r="A39" s="183"/>
      <c r="B39" s="269"/>
      <c r="C39" s="183"/>
      <c r="D39" s="108"/>
      <c r="E39" s="108"/>
      <c r="F39" s="108"/>
      <c r="G39" s="267"/>
      <c r="H39" s="559"/>
      <c r="I39" s="284"/>
      <c r="J39" s="182"/>
    </row>
    <row r="40" spans="1:10" ht="13.5" thickBot="1" x14ac:dyDescent="0.25">
      <c r="A40" s="19"/>
      <c r="B40" s="40"/>
      <c r="C40" s="33" t="s">
        <v>102</v>
      </c>
      <c r="D40" s="37"/>
      <c r="E40" s="37"/>
      <c r="F40" s="34"/>
      <c r="G40" s="268">
        <f>G12+G17+G21+G24+G31+G34</f>
        <v>6858580</v>
      </c>
      <c r="H40" s="560">
        <f>H12+H17+H21+H24+H31+H34+H37</f>
        <v>6701712</v>
      </c>
      <c r="I40" s="285"/>
      <c r="J40" s="181"/>
    </row>
  </sheetData>
  <mergeCells count="4">
    <mergeCell ref="C6:G6"/>
    <mergeCell ref="C4:G4"/>
    <mergeCell ref="A2:J2"/>
    <mergeCell ref="A1:J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workbookViewId="0">
      <selection sqref="A1:J1"/>
    </sheetView>
  </sheetViews>
  <sheetFormatPr defaultRowHeight="12.75" x14ac:dyDescent="0.2"/>
  <cols>
    <col min="1" max="1" width="4.5703125" customWidth="1"/>
    <col min="2" max="2" width="7.140625" customWidth="1"/>
    <col min="3" max="3" width="5.7109375" customWidth="1"/>
    <col min="6" max="6" width="13.85546875" customWidth="1"/>
    <col min="7" max="7" width="9.85546875" customWidth="1"/>
    <col min="8" max="8" width="9.7109375" customWidth="1"/>
    <col min="9" max="9" width="9" customWidth="1"/>
    <col min="10" max="10" width="8.85546875" customWidth="1"/>
  </cols>
  <sheetData>
    <row r="1" spans="1:10" x14ac:dyDescent="0.2">
      <c r="A1" s="596" t="s">
        <v>275</v>
      </c>
      <c r="B1" s="596"/>
      <c r="C1" s="596"/>
      <c r="D1" s="596"/>
      <c r="E1" s="596"/>
      <c r="F1" s="596"/>
      <c r="G1" s="596"/>
      <c r="H1" s="596"/>
      <c r="I1" s="596"/>
      <c r="J1" s="596"/>
    </row>
    <row r="2" spans="1:10" ht="15" customHeight="1" x14ac:dyDescent="0.2">
      <c r="A2" s="596" t="s">
        <v>242</v>
      </c>
      <c r="B2" s="596"/>
      <c r="C2" s="596"/>
      <c r="D2" s="596"/>
      <c r="E2" s="596"/>
      <c r="F2" s="596"/>
      <c r="G2" s="596"/>
      <c r="H2" s="596"/>
      <c r="I2" s="596"/>
      <c r="J2" s="596"/>
    </row>
    <row r="3" spans="1:10" ht="15" x14ac:dyDescent="0.25">
      <c r="A3" s="229"/>
      <c r="B3" s="41"/>
      <c r="C3" s="41"/>
      <c r="J3" s="42"/>
    </row>
    <row r="4" spans="1:10" ht="15" x14ac:dyDescent="0.25">
      <c r="A4" s="41"/>
      <c r="B4" s="41"/>
      <c r="C4" s="41"/>
      <c r="D4" s="612" t="s">
        <v>17</v>
      </c>
      <c r="E4" s="612"/>
      <c r="F4" s="612"/>
      <c r="G4" s="612"/>
    </row>
    <row r="5" spans="1:10" ht="15" x14ac:dyDescent="0.25">
      <c r="A5" s="41"/>
      <c r="B5" s="41"/>
      <c r="C5" s="41"/>
      <c r="D5" s="41"/>
      <c r="G5" s="41"/>
    </row>
    <row r="6" spans="1:10" ht="15" x14ac:dyDescent="0.25">
      <c r="A6" s="41"/>
      <c r="B6" s="41"/>
      <c r="C6" s="41"/>
      <c r="D6" s="612" t="s">
        <v>176</v>
      </c>
      <c r="E6" s="612"/>
      <c r="F6" s="612"/>
      <c r="G6" s="612"/>
    </row>
    <row r="7" spans="1:10" x14ac:dyDescent="0.2">
      <c r="D7" s="5"/>
      <c r="E7" s="614">
        <v>2017</v>
      </c>
      <c r="F7" s="614"/>
    </row>
    <row r="8" spans="1:10" ht="13.5" thickBot="1" x14ac:dyDescent="0.25">
      <c r="D8" s="5"/>
      <c r="E8" s="214"/>
      <c r="F8" s="214"/>
      <c r="J8" s="373" t="s">
        <v>175</v>
      </c>
    </row>
    <row r="9" spans="1:10" x14ac:dyDescent="0.2">
      <c r="A9" s="43"/>
      <c r="B9" s="43"/>
      <c r="C9" s="44"/>
      <c r="D9" s="44"/>
      <c r="E9" s="44"/>
      <c r="F9" s="44"/>
      <c r="G9" s="502"/>
      <c r="H9" s="45"/>
      <c r="I9" s="45"/>
      <c r="J9" s="66"/>
    </row>
    <row r="10" spans="1:10" ht="13.5" thickBot="1" x14ac:dyDescent="0.25">
      <c r="A10" s="46" t="s">
        <v>22</v>
      </c>
      <c r="B10" s="46" t="s">
        <v>23</v>
      </c>
      <c r="C10" s="47"/>
      <c r="D10" s="47" t="s">
        <v>24</v>
      </c>
      <c r="E10" s="47"/>
      <c r="F10" s="25"/>
      <c r="G10" s="408" t="s">
        <v>19</v>
      </c>
      <c r="H10" s="48" t="s">
        <v>237</v>
      </c>
      <c r="I10" s="48"/>
      <c r="J10" s="67"/>
    </row>
    <row r="11" spans="1:10" x14ac:dyDescent="0.2">
      <c r="A11" s="49" t="s">
        <v>25</v>
      </c>
      <c r="B11" s="49"/>
      <c r="C11" s="12" t="s">
        <v>26</v>
      </c>
      <c r="D11" s="12"/>
      <c r="E11" s="12"/>
      <c r="F11" s="50"/>
      <c r="G11" s="51"/>
      <c r="H11" s="52"/>
      <c r="I11" s="286"/>
      <c r="J11" s="53"/>
    </row>
    <row r="12" spans="1:10" x14ac:dyDescent="0.2">
      <c r="A12" s="499"/>
      <c r="B12" s="499"/>
      <c r="C12" s="16"/>
      <c r="D12" s="16"/>
      <c r="E12" s="16"/>
      <c r="F12" s="500"/>
      <c r="G12" s="501"/>
      <c r="H12" s="69"/>
      <c r="I12" s="1"/>
      <c r="J12" s="70"/>
    </row>
    <row r="13" spans="1:10" x14ac:dyDescent="0.2">
      <c r="A13" s="17"/>
      <c r="B13" s="290">
        <v>900020</v>
      </c>
      <c r="C13" s="545" t="s">
        <v>203</v>
      </c>
      <c r="D13" s="54"/>
      <c r="E13" s="54"/>
      <c r="F13" s="55"/>
      <c r="G13" s="276">
        <f>SUM(G15:G19)</f>
        <v>6480000</v>
      </c>
      <c r="H13" s="561">
        <f>SUM(H15:H19)</f>
        <v>7480000</v>
      </c>
      <c r="I13" s="176"/>
      <c r="J13" s="180"/>
    </row>
    <row r="14" spans="1:10" x14ac:dyDescent="0.2">
      <c r="A14" s="17"/>
      <c r="B14" s="17"/>
      <c r="C14" s="3"/>
      <c r="D14" s="3"/>
      <c r="E14" s="3"/>
      <c r="F14" s="56"/>
      <c r="G14" s="266"/>
      <c r="H14" s="400"/>
      <c r="I14" s="102"/>
      <c r="J14" s="59"/>
    </row>
    <row r="15" spans="1:10" x14ac:dyDescent="0.2">
      <c r="A15" s="17"/>
      <c r="B15" s="17"/>
      <c r="C15" s="3"/>
      <c r="D15" s="3" t="s">
        <v>201</v>
      </c>
      <c r="E15" s="3"/>
      <c r="F15" s="56"/>
      <c r="G15" s="264">
        <v>3700000</v>
      </c>
      <c r="H15" s="491">
        <v>3700000</v>
      </c>
      <c r="I15" s="102"/>
      <c r="J15" s="59"/>
    </row>
    <row r="16" spans="1:10" x14ac:dyDescent="0.2">
      <c r="A16" s="17"/>
      <c r="B16" s="17"/>
      <c r="C16" s="3"/>
      <c r="D16" s="3" t="s">
        <v>103</v>
      </c>
      <c r="E16" s="3"/>
      <c r="F16" s="56"/>
      <c r="G16" s="264">
        <v>2000000</v>
      </c>
      <c r="H16" s="491">
        <v>3000000</v>
      </c>
      <c r="I16" s="102"/>
      <c r="J16" s="59"/>
    </row>
    <row r="17" spans="1:10" hidden="1" x14ac:dyDescent="0.2">
      <c r="A17" s="17"/>
      <c r="B17" s="17"/>
      <c r="C17" s="3"/>
      <c r="D17" s="15"/>
      <c r="E17" s="15"/>
      <c r="F17" s="56"/>
      <c r="G17" s="264"/>
      <c r="H17" s="491"/>
      <c r="I17" s="102"/>
      <c r="J17" s="59"/>
    </row>
    <row r="18" spans="1:10" x14ac:dyDescent="0.2">
      <c r="A18" s="17"/>
      <c r="B18" s="17"/>
      <c r="C18" s="3"/>
      <c r="D18" s="3" t="s">
        <v>104</v>
      </c>
      <c r="E18" s="3"/>
      <c r="F18" s="56"/>
      <c r="G18" s="264">
        <v>750000</v>
      </c>
      <c r="H18" s="491">
        <v>750000</v>
      </c>
      <c r="I18" s="102"/>
      <c r="J18" s="59"/>
    </row>
    <row r="19" spans="1:10" x14ac:dyDescent="0.2">
      <c r="A19" s="17"/>
      <c r="B19" s="17"/>
      <c r="C19" s="3"/>
      <c r="D19" s="3" t="s">
        <v>105</v>
      </c>
      <c r="E19" s="3"/>
      <c r="F19" s="56"/>
      <c r="G19" s="264">
        <v>30000</v>
      </c>
      <c r="H19" s="491">
        <v>30000</v>
      </c>
      <c r="I19" s="102"/>
      <c r="J19" s="59"/>
    </row>
    <row r="20" spans="1:10" x14ac:dyDescent="0.2">
      <c r="A20" s="17"/>
      <c r="B20" s="17"/>
      <c r="C20" s="3"/>
      <c r="D20" s="3"/>
      <c r="E20" s="3"/>
      <c r="F20" s="56"/>
      <c r="G20" s="266"/>
      <c r="H20" s="491"/>
      <c r="I20" s="102"/>
      <c r="J20" s="59"/>
    </row>
    <row r="21" spans="1:10" x14ac:dyDescent="0.2">
      <c r="A21" s="17"/>
      <c r="B21" s="17"/>
      <c r="C21" s="3"/>
      <c r="D21" s="3"/>
      <c r="E21" s="3"/>
      <c r="F21" s="56"/>
      <c r="G21" s="266"/>
      <c r="H21" s="491"/>
      <c r="I21" s="102"/>
      <c r="J21" s="59"/>
    </row>
    <row r="22" spans="1:10" x14ac:dyDescent="0.2">
      <c r="A22" s="17"/>
      <c r="B22" s="17"/>
      <c r="C22" s="3"/>
      <c r="D22" s="3"/>
      <c r="E22" s="3"/>
      <c r="F22" s="56"/>
      <c r="G22" s="266"/>
      <c r="H22" s="491"/>
      <c r="I22" s="102"/>
      <c r="J22" s="59"/>
    </row>
    <row r="23" spans="1:10" x14ac:dyDescent="0.2">
      <c r="A23" s="17"/>
      <c r="B23" s="17"/>
      <c r="C23" s="3"/>
      <c r="D23" s="3"/>
      <c r="E23" s="3"/>
      <c r="F23" s="56"/>
      <c r="G23" s="266"/>
      <c r="H23" s="491"/>
      <c r="I23" s="102"/>
      <c r="J23" s="59"/>
    </row>
    <row r="24" spans="1:10" x14ac:dyDescent="0.2">
      <c r="A24" s="17"/>
      <c r="B24" s="17"/>
      <c r="C24" s="3"/>
      <c r="D24" s="3"/>
      <c r="E24" s="3"/>
      <c r="F24" s="56"/>
      <c r="G24" s="266"/>
      <c r="H24" s="491"/>
      <c r="I24" s="102"/>
      <c r="J24" s="59"/>
    </row>
    <row r="25" spans="1:10" x14ac:dyDescent="0.2">
      <c r="A25" s="17"/>
      <c r="B25" s="17"/>
      <c r="C25" s="3"/>
      <c r="D25" s="3"/>
      <c r="E25" s="3"/>
      <c r="F25" s="56"/>
      <c r="G25" s="266"/>
      <c r="H25" s="491"/>
      <c r="I25" s="102"/>
      <c r="J25" s="59"/>
    </row>
    <row r="26" spans="1:10" ht="13.5" thickBot="1" x14ac:dyDescent="0.25">
      <c r="A26" s="18"/>
      <c r="B26" s="18"/>
      <c r="C26" s="24"/>
      <c r="D26" s="24"/>
      <c r="E26" s="24"/>
      <c r="F26" s="60"/>
      <c r="G26" s="275"/>
      <c r="H26" s="484"/>
      <c r="I26" s="106"/>
      <c r="J26" s="61"/>
    </row>
    <row r="27" spans="1:10" ht="13.5" thickBot="1" x14ac:dyDescent="0.25">
      <c r="A27" s="62"/>
      <c r="B27" s="62"/>
      <c r="C27" s="33" t="s">
        <v>102</v>
      </c>
      <c r="D27" s="37"/>
      <c r="E27" s="37"/>
      <c r="F27" s="34"/>
      <c r="G27" s="293">
        <f>SUM(G15:G19)</f>
        <v>6480000</v>
      </c>
      <c r="H27" s="490">
        <f>H13</f>
        <v>7480000</v>
      </c>
      <c r="I27" s="36"/>
      <c r="J27" s="122"/>
    </row>
    <row r="28" spans="1:10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</row>
    <row r="29" spans="1:1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5" customHeight="1" x14ac:dyDescent="0.2">
      <c r="A31" s="2"/>
      <c r="B31" s="2"/>
      <c r="C31" s="603" t="s">
        <v>177</v>
      </c>
      <c r="D31" s="603"/>
      <c r="E31" s="603"/>
      <c r="F31" s="603"/>
      <c r="G31" s="603"/>
      <c r="H31" s="603"/>
      <c r="I31" s="2"/>
      <c r="J31" s="2"/>
    </row>
    <row r="32" spans="1:10" ht="15" x14ac:dyDescent="0.25">
      <c r="A32" s="2"/>
      <c r="E32" s="614">
        <v>2017</v>
      </c>
      <c r="F32" s="614"/>
      <c r="G32" s="64"/>
      <c r="H32" s="2"/>
      <c r="I32" s="2"/>
      <c r="J32" s="2"/>
    </row>
    <row r="33" spans="1:10" ht="13.5" thickBot="1" x14ac:dyDescent="0.25">
      <c r="A33" s="25"/>
      <c r="B33" s="2"/>
      <c r="C33" s="2"/>
      <c r="D33" s="65"/>
      <c r="E33" s="2"/>
      <c r="F33" s="2"/>
      <c r="G33" s="2"/>
      <c r="H33" s="65"/>
      <c r="I33" s="65"/>
      <c r="J33" s="209" t="s">
        <v>175</v>
      </c>
    </row>
    <row r="34" spans="1:10" x14ac:dyDescent="0.2">
      <c r="A34" s="43"/>
      <c r="B34" s="43"/>
      <c r="C34" s="44"/>
      <c r="D34" s="44"/>
      <c r="E34" s="44"/>
      <c r="F34" s="44"/>
      <c r="G34" s="502"/>
      <c r="H34" s="45"/>
      <c r="I34" s="287"/>
      <c r="J34" s="66"/>
    </row>
    <row r="35" spans="1:10" ht="13.5" thickBot="1" x14ac:dyDescent="0.25">
      <c r="A35" s="46" t="s">
        <v>22</v>
      </c>
      <c r="B35" s="46" t="s">
        <v>23</v>
      </c>
      <c r="C35" s="47"/>
      <c r="D35" s="47" t="s">
        <v>24</v>
      </c>
      <c r="E35" s="47"/>
      <c r="F35" s="47"/>
      <c r="G35" s="343" t="s">
        <v>19</v>
      </c>
      <c r="H35" s="48" t="s">
        <v>237</v>
      </c>
      <c r="I35" s="288"/>
      <c r="J35" s="67"/>
    </row>
    <row r="36" spans="1:10" x14ac:dyDescent="0.2">
      <c r="A36" s="49" t="s">
        <v>25</v>
      </c>
      <c r="B36" s="49"/>
      <c r="C36" s="11" t="s">
        <v>26</v>
      </c>
      <c r="D36" s="12"/>
      <c r="E36" s="68"/>
      <c r="F36" s="38"/>
      <c r="G36" s="51"/>
      <c r="H36" s="52"/>
      <c r="I36" s="286"/>
      <c r="J36" s="53"/>
    </row>
    <row r="37" spans="1:10" hidden="1" x14ac:dyDescent="0.2">
      <c r="A37" s="17"/>
      <c r="B37" s="71"/>
      <c r="C37" s="72"/>
      <c r="D37" s="73"/>
      <c r="E37" s="73"/>
      <c r="F37" s="74"/>
      <c r="G37" s="75"/>
      <c r="H37" s="101"/>
      <c r="I37" s="105"/>
      <c r="J37" s="99"/>
    </row>
    <row r="38" spans="1:10" hidden="1" x14ac:dyDescent="0.2">
      <c r="A38" s="17"/>
      <c r="B38" s="17"/>
      <c r="C38" s="77"/>
      <c r="D38" s="3"/>
      <c r="E38" s="3"/>
      <c r="F38" s="56"/>
      <c r="G38" s="57"/>
      <c r="H38" s="58"/>
      <c r="I38" s="102"/>
      <c r="J38" s="59"/>
    </row>
    <row r="39" spans="1:10" hidden="1" x14ac:dyDescent="0.2">
      <c r="A39" s="17"/>
      <c r="B39" s="17"/>
      <c r="C39" s="76"/>
      <c r="D39" s="3"/>
      <c r="E39" s="3"/>
      <c r="F39" s="56"/>
      <c r="G39" s="57"/>
      <c r="H39" s="58"/>
      <c r="I39" s="102"/>
      <c r="J39" s="59"/>
    </row>
    <row r="40" spans="1:10" hidden="1" x14ac:dyDescent="0.2">
      <c r="A40" s="17"/>
      <c r="B40" s="17"/>
      <c r="C40" s="77"/>
      <c r="D40" s="30"/>
      <c r="E40" s="30"/>
      <c r="F40" s="78"/>
      <c r="G40" s="57"/>
      <c r="H40" s="58"/>
      <c r="I40" s="102"/>
      <c r="J40" s="59"/>
    </row>
    <row r="41" spans="1:10" x14ac:dyDescent="0.2">
      <c r="A41" s="17"/>
      <c r="B41" s="17"/>
      <c r="C41" s="77"/>
      <c r="D41" s="30"/>
      <c r="E41" s="30"/>
      <c r="F41" s="78"/>
      <c r="G41" s="57"/>
      <c r="H41" s="58"/>
      <c r="I41" s="102"/>
      <c r="J41" s="59"/>
    </row>
    <row r="42" spans="1:10" x14ac:dyDescent="0.2">
      <c r="A42" s="17"/>
      <c r="B42" s="291" t="s">
        <v>192</v>
      </c>
      <c r="C42" s="83" t="s">
        <v>195</v>
      </c>
      <c r="D42" s="81"/>
      <c r="E42" s="81"/>
      <c r="F42" s="82"/>
      <c r="G42" s="294">
        <v>20303703</v>
      </c>
      <c r="H42" s="524">
        <v>24303703</v>
      </c>
      <c r="I42" s="102"/>
      <c r="J42" s="59"/>
    </row>
    <row r="43" spans="1:10" x14ac:dyDescent="0.2">
      <c r="A43" s="17"/>
      <c r="B43" s="80"/>
      <c r="C43" s="79"/>
      <c r="D43" s="81"/>
      <c r="E43" s="81"/>
      <c r="F43" s="82"/>
      <c r="G43" s="264"/>
      <c r="H43" s="425"/>
      <c r="I43" s="103"/>
      <c r="J43" s="167"/>
    </row>
    <row r="44" spans="1:10" x14ac:dyDescent="0.2">
      <c r="A44" s="17"/>
      <c r="B44" s="562" t="s">
        <v>62</v>
      </c>
      <c r="C44" s="563" t="s">
        <v>243</v>
      </c>
      <c r="D44" s="3"/>
      <c r="E44" s="3"/>
      <c r="F44" s="56"/>
      <c r="G44" s="264"/>
      <c r="H44" s="403">
        <v>542495</v>
      </c>
      <c r="I44" s="102"/>
      <c r="J44" s="59"/>
    </row>
    <row r="45" spans="1:10" x14ac:dyDescent="0.2">
      <c r="A45" s="17"/>
      <c r="B45" s="80"/>
      <c r="C45" s="213" t="s">
        <v>244</v>
      </c>
      <c r="D45" s="81"/>
      <c r="E45" s="81"/>
      <c r="F45" s="82"/>
      <c r="G45" s="264"/>
      <c r="H45" s="402">
        <v>542495</v>
      </c>
      <c r="I45" s="103"/>
      <c r="J45" s="167"/>
    </row>
    <row r="46" spans="1:10" x14ac:dyDescent="0.2">
      <c r="A46" s="17"/>
      <c r="B46" s="17"/>
      <c r="C46" s="76"/>
      <c r="D46" s="3"/>
      <c r="E46" s="3"/>
      <c r="F46" s="56"/>
      <c r="G46" s="264"/>
      <c r="H46" s="400"/>
      <c r="I46" s="102"/>
      <c r="J46" s="59"/>
    </row>
    <row r="47" spans="1:10" x14ac:dyDescent="0.2">
      <c r="A47" s="17"/>
      <c r="B47" s="71"/>
      <c r="C47" s="72"/>
      <c r="D47" s="73"/>
      <c r="E47" s="73"/>
      <c r="F47" s="74"/>
      <c r="G47" s="294"/>
      <c r="H47" s="449"/>
      <c r="I47" s="105"/>
      <c r="J47" s="99"/>
    </row>
    <row r="48" spans="1:10" x14ac:dyDescent="0.2">
      <c r="A48" s="17"/>
      <c r="B48" s="17"/>
      <c r="C48" s="79"/>
      <c r="D48" s="3"/>
      <c r="E48" s="3"/>
      <c r="F48" s="56"/>
      <c r="G48" s="264"/>
      <c r="H48" s="400"/>
      <c r="I48" s="102"/>
      <c r="J48" s="59"/>
    </row>
    <row r="49" spans="1:10" x14ac:dyDescent="0.2">
      <c r="A49" s="17"/>
      <c r="B49" s="85"/>
      <c r="C49" s="227"/>
      <c r="D49" s="104"/>
      <c r="E49" s="3"/>
      <c r="F49" s="56"/>
      <c r="G49" s="294"/>
      <c r="H49" s="400"/>
      <c r="I49" s="102"/>
      <c r="J49" s="59"/>
    </row>
    <row r="50" spans="1:10" x14ac:dyDescent="0.2">
      <c r="A50" s="17"/>
      <c r="B50" s="84"/>
      <c r="C50" s="151"/>
      <c r="D50" s="145"/>
      <c r="E50" s="81"/>
      <c r="F50" s="82"/>
      <c r="G50" s="264"/>
      <c r="H50" s="400"/>
      <c r="I50" s="102"/>
      <c r="J50" s="170"/>
    </row>
    <row r="51" spans="1:10" x14ac:dyDescent="0.2">
      <c r="A51" s="17"/>
      <c r="B51" s="17"/>
      <c r="C51" s="76"/>
      <c r="D51" s="3"/>
      <c r="E51" s="3"/>
      <c r="F51" s="56"/>
      <c r="G51" s="264"/>
      <c r="H51" s="400"/>
      <c r="I51" s="102"/>
      <c r="J51" s="59"/>
    </row>
    <row r="52" spans="1:10" x14ac:dyDescent="0.2">
      <c r="A52" s="17"/>
      <c r="B52" s="84"/>
      <c r="C52" s="297"/>
      <c r="D52" s="298"/>
      <c r="E52" s="298"/>
      <c r="F52" s="299"/>
      <c r="G52" s="292"/>
      <c r="H52" s="488"/>
      <c r="I52" s="289"/>
      <c r="J52" s="236"/>
    </row>
    <row r="53" spans="1:10" ht="13.5" thickBot="1" x14ac:dyDescent="0.25">
      <c r="A53" s="18"/>
      <c r="B53" s="18"/>
      <c r="C53" s="2"/>
      <c r="D53" s="2"/>
      <c r="E53" s="2"/>
      <c r="F53" s="86"/>
      <c r="G53" s="295"/>
      <c r="H53" s="559"/>
      <c r="I53" s="284"/>
      <c r="J53" s="182"/>
    </row>
    <row r="54" spans="1:10" ht="13.5" thickBot="1" x14ac:dyDescent="0.25">
      <c r="A54" s="62"/>
      <c r="B54" s="62"/>
      <c r="C54" s="33" t="s">
        <v>102</v>
      </c>
      <c r="D54" s="37"/>
      <c r="E54" s="37"/>
      <c r="F54" s="34"/>
      <c r="G54" s="296">
        <f>SUM(G42:G42)</f>
        <v>20303703</v>
      </c>
      <c r="H54" s="293">
        <f>H42+H44</f>
        <v>24846198</v>
      </c>
      <c r="I54" s="33"/>
      <c r="J54" s="87"/>
    </row>
  </sheetData>
  <mergeCells count="7">
    <mergeCell ref="A1:J1"/>
    <mergeCell ref="E32:F32"/>
    <mergeCell ref="A2:J2"/>
    <mergeCell ref="D4:G4"/>
    <mergeCell ref="D6:G6"/>
    <mergeCell ref="E7:F7"/>
    <mergeCell ref="C31:H3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sqref="A1:G1"/>
    </sheetView>
  </sheetViews>
  <sheetFormatPr defaultRowHeight="12.75" x14ac:dyDescent="0.2"/>
  <cols>
    <col min="1" max="1" width="7.85546875" customWidth="1"/>
    <col min="2" max="2" width="6.140625" customWidth="1"/>
    <col min="5" max="5" width="16.85546875" customWidth="1"/>
    <col min="6" max="7" width="13.42578125" customWidth="1"/>
    <col min="8" max="8" width="9.28515625" bestFit="1" customWidth="1"/>
  </cols>
  <sheetData>
    <row r="1" spans="1:8" x14ac:dyDescent="0.2">
      <c r="A1" s="615" t="s">
        <v>276</v>
      </c>
      <c r="B1" s="615"/>
      <c r="C1" s="615"/>
      <c r="D1" s="615"/>
      <c r="E1" s="615"/>
      <c r="F1" s="615"/>
      <c r="G1" s="615"/>
    </row>
    <row r="2" spans="1:8" x14ac:dyDescent="0.2">
      <c r="A2" s="615" t="s">
        <v>245</v>
      </c>
      <c r="B2" s="615"/>
      <c r="C2" s="615"/>
      <c r="D2" s="615"/>
      <c r="E2" s="615"/>
      <c r="F2" s="615"/>
      <c r="G2" s="615"/>
      <c r="H2" s="2"/>
    </row>
    <row r="3" spans="1:8" x14ac:dyDescent="0.2">
      <c r="A3" s="2"/>
      <c r="B3" s="2"/>
      <c r="D3" s="2"/>
      <c r="E3" s="2"/>
      <c r="F3" s="2"/>
      <c r="G3" s="2"/>
      <c r="H3" s="2"/>
    </row>
    <row r="4" spans="1:8" x14ac:dyDescent="0.2">
      <c r="A4" s="7"/>
      <c r="B4" s="7"/>
      <c r="C4" s="603" t="s">
        <v>17</v>
      </c>
      <c r="D4" s="603"/>
      <c r="E4" s="603"/>
      <c r="F4" s="603"/>
      <c r="G4" s="2"/>
      <c r="H4" s="2"/>
    </row>
    <row r="5" spans="1:8" ht="13.5" thickBot="1" x14ac:dyDescent="0.25">
      <c r="A5" s="7"/>
      <c r="G5" s="503" t="s">
        <v>175</v>
      </c>
      <c r="H5" s="2"/>
    </row>
    <row r="6" spans="1:8" x14ac:dyDescent="0.2">
      <c r="A6" s="223"/>
      <c r="B6" s="224"/>
      <c r="C6" s="616" t="s">
        <v>27</v>
      </c>
      <c r="D6" s="616"/>
      <c r="E6" s="616"/>
      <c r="F6" s="616"/>
      <c r="G6" s="303"/>
      <c r="H6" s="2"/>
    </row>
    <row r="7" spans="1:8" ht="13.5" thickBot="1" x14ac:dyDescent="0.25">
      <c r="A7" s="63"/>
      <c r="B7" s="2"/>
      <c r="C7" s="225"/>
      <c r="D7" s="214"/>
      <c r="E7" s="532">
        <v>2017</v>
      </c>
      <c r="F7" s="2"/>
      <c r="G7" s="304"/>
      <c r="H7" s="2"/>
    </row>
    <row r="8" spans="1:8" ht="13.5" thickBot="1" x14ac:dyDescent="0.25">
      <c r="A8" s="23" t="s">
        <v>12</v>
      </c>
      <c r="B8" s="88"/>
      <c r="C8" s="89" t="s">
        <v>13</v>
      </c>
      <c r="D8" s="90"/>
      <c r="E8" s="90"/>
      <c r="F8" s="23" t="s">
        <v>14</v>
      </c>
      <c r="G8" s="23" t="s">
        <v>15</v>
      </c>
      <c r="H8" s="214"/>
    </row>
    <row r="9" spans="1:8" ht="15" customHeight="1" thickBot="1" x14ac:dyDescent="0.25">
      <c r="A9" s="300" t="s">
        <v>22</v>
      </c>
      <c r="B9" s="63"/>
      <c r="C9" s="2"/>
      <c r="D9" s="2"/>
      <c r="E9" s="2"/>
      <c r="F9" s="302"/>
      <c r="G9" s="92"/>
      <c r="H9" s="215"/>
    </row>
    <row r="10" spans="1:8" ht="15.75" customHeight="1" thickBot="1" x14ac:dyDescent="0.25">
      <c r="A10" s="134" t="s">
        <v>23</v>
      </c>
      <c r="B10" s="93" t="s">
        <v>24</v>
      </c>
      <c r="C10" s="94"/>
      <c r="D10" s="94"/>
      <c r="E10" s="94"/>
      <c r="F10" s="277" t="s">
        <v>19</v>
      </c>
      <c r="G10" s="277" t="s">
        <v>237</v>
      </c>
      <c r="H10" s="216"/>
    </row>
    <row r="11" spans="1:8" x14ac:dyDescent="0.2">
      <c r="A11" s="301" t="s">
        <v>28</v>
      </c>
      <c r="B11" s="96"/>
      <c r="C11" s="16"/>
      <c r="D11" s="16"/>
      <c r="E11" s="16"/>
      <c r="F11" s="305"/>
      <c r="G11" s="279"/>
      <c r="H11" s="217"/>
    </row>
    <row r="12" spans="1:8" x14ac:dyDescent="0.2">
      <c r="A12" s="366" t="s">
        <v>55</v>
      </c>
      <c r="B12" s="617" t="s">
        <v>204</v>
      </c>
      <c r="C12" s="618"/>
      <c r="D12" s="618"/>
      <c r="E12" s="619"/>
      <c r="F12" s="504">
        <f>F14+F20+F22+F24+F26</f>
        <v>13036326</v>
      </c>
      <c r="G12" s="504">
        <f>G14+G20+G22+G24+G26</f>
        <v>13036326</v>
      </c>
      <c r="H12" s="217"/>
    </row>
    <row r="13" spans="1:8" x14ac:dyDescent="0.2">
      <c r="A13" s="76"/>
      <c r="B13" s="192"/>
      <c r="C13" s="2"/>
      <c r="D13" s="2"/>
      <c r="E13" s="86"/>
      <c r="F13" s="505"/>
      <c r="G13" s="505"/>
      <c r="H13" s="217"/>
    </row>
    <row r="14" spans="1:8" x14ac:dyDescent="0.2">
      <c r="A14" s="76"/>
      <c r="B14" s="308" t="s">
        <v>205</v>
      </c>
      <c r="C14" s="226"/>
      <c r="D14" s="226"/>
      <c r="E14" s="309"/>
      <c r="F14" s="506">
        <f>SUM(F15:F18)</f>
        <v>4472170</v>
      </c>
      <c r="G14" s="506">
        <f>SUM(G15:G18)</f>
        <v>4472170</v>
      </c>
      <c r="H14" s="219"/>
    </row>
    <row r="15" spans="1:8" x14ac:dyDescent="0.2">
      <c r="A15" s="312" t="s">
        <v>29</v>
      </c>
      <c r="B15" s="312"/>
      <c r="C15" s="520" t="s">
        <v>202</v>
      </c>
      <c r="D15" s="520"/>
      <c r="E15" s="521"/>
      <c r="F15" s="507">
        <v>1222040</v>
      </c>
      <c r="G15" s="507">
        <v>1222040</v>
      </c>
      <c r="H15" s="218"/>
    </row>
    <row r="16" spans="1:8" x14ac:dyDescent="0.2">
      <c r="A16" s="76"/>
      <c r="B16" s="312"/>
      <c r="C16" s="520" t="s">
        <v>46</v>
      </c>
      <c r="D16" s="520"/>
      <c r="E16" s="521"/>
      <c r="F16" s="507">
        <v>2880000</v>
      </c>
      <c r="G16" s="507">
        <v>2880000</v>
      </c>
      <c r="H16" s="218"/>
    </row>
    <row r="17" spans="1:11" x14ac:dyDescent="0.2">
      <c r="A17" s="76"/>
      <c r="B17" s="312"/>
      <c r="C17" s="520" t="s">
        <v>188</v>
      </c>
      <c r="D17" s="520"/>
      <c r="E17" s="521"/>
      <c r="F17" s="507">
        <v>100000</v>
      </c>
      <c r="G17" s="507">
        <v>100000</v>
      </c>
      <c r="H17" s="220"/>
    </row>
    <row r="18" spans="1:11" x14ac:dyDescent="0.2">
      <c r="A18" s="76"/>
      <c r="B18" s="312"/>
      <c r="C18" s="520" t="s">
        <v>47</v>
      </c>
      <c r="D18" s="520"/>
      <c r="E18" s="521"/>
      <c r="F18" s="507">
        <v>270130</v>
      </c>
      <c r="G18" s="507">
        <v>270130</v>
      </c>
      <c r="H18" s="217"/>
    </row>
    <row r="19" spans="1:11" x14ac:dyDescent="0.2">
      <c r="A19" s="76"/>
      <c r="B19" s="310"/>
      <c r="C19" s="226"/>
      <c r="D19" s="226"/>
      <c r="E19" s="311"/>
      <c r="F19" s="508"/>
      <c r="G19" s="508"/>
      <c r="H19" s="218"/>
    </row>
    <row r="20" spans="1:11" x14ac:dyDescent="0.2">
      <c r="A20" s="76"/>
      <c r="B20" s="308" t="s">
        <v>54</v>
      </c>
      <c r="C20" s="177"/>
      <c r="D20" s="177"/>
      <c r="E20" s="311"/>
      <c r="F20" s="509">
        <v>5000000</v>
      </c>
      <c r="G20" s="509">
        <v>5000000</v>
      </c>
      <c r="H20" s="218"/>
    </row>
    <row r="21" spans="1:11" x14ac:dyDescent="0.2">
      <c r="A21" s="76"/>
      <c r="B21" s="307"/>
      <c r="C21" s="177"/>
      <c r="D21" s="177"/>
      <c r="E21" s="311"/>
      <c r="F21" s="509"/>
      <c r="G21" s="509"/>
      <c r="H21" s="218"/>
    </row>
    <row r="22" spans="1:11" x14ac:dyDescent="0.2">
      <c r="A22" s="76"/>
      <c r="B22" s="308" t="s">
        <v>106</v>
      </c>
      <c r="C22" s="226"/>
      <c r="D22" s="226"/>
      <c r="E22" s="309"/>
      <c r="F22" s="506">
        <v>99450</v>
      </c>
      <c r="G22" s="506">
        <v>99450</v>
      </c>
      <c r="H22" s="218"/>
    </row>
    <row r="23" spans="1:11" x14ac:dyDescent="0.2">
      <c r="A23" s="76"/>
      <c r="B23" s="312"/>
      <c r="C23" s="15"/>
      <c r="D23" s="15"/>
      <c r="E23" s="97"/>
      <c r="F23" s="506"/>
      <c r="G23" s="506"/>
      <c r="H23" s="218"/>
    </row>
    <row r="24" spans="1:11" x14ac:dyDescent="0.2">
      <c r="A24" s="76"/>
      <c r="B24" s="308" t="s">
        <v>107</v>
      </c>
      <c r="C24" s="226"/>
      <c r="D24" s="226"/>
      <c r="E24" s="309"/>
      <c r="F24" s="506">
        <v>3445783</v>
      </c>
      <c r="G24" s="506">
        <v>3445783</v>
      </c>
      <c r="H24" s="221"/>
    </row>
    <row r="25" spans="1:11" x14ac:dyDescent="0.2">
      <c r="A25" s="76"/>
      <c r="B25" s="308"/>
      <c r="C25" s="226"/>
      <c r="D25" s="226"/>
      <c r="E25" s="309"/>
      <c r="F25" s="506"/>
      <c r="G25" s="506"/>
      <c r="H25" s="221"/>
    </row>
    <row r="26" spans="1:11" x14ac:dyDescent="0.2">
      <c r="A26" s="76"/>
      <c r="B26" s="308" t="s">
        <v>235</v>
      </c>
      <c r="C26" s="226"/>
      <c r="D26" s="226"/>
      <c r="E26" s="309"/>
      <c r="F26" s="506">
        <v>18923</v>
      </c>
      <c r="G26" s="506">
        <v>18923</v>
      </c>
      <c r="H26" s="221"/>
    </row>
    <row r="27" spans="1:11" x14ac:dyDescent="0.2">
      <c r="A27" s="76"/>
      <c r="B27" s="308"/>
      <c r="C27" s="226"/>
      <c r="D27" s="226"/>
      <c r="E27" s="309"/>
      <c r="F27" s="506"/>
      <c r="G27" s="506"/>
      <c r="H27" s="221"/>
    </row>
    <row r="28" spans="1:11" x14ac:dyDescent="0.2">
      <c r="A28" s="76"/>
      <c r="B28" s="308"/>
      <c r="C28" s="226"/>
      <c r="D28" s="226"/>
      <c r="E28" s="309"/>
      <c r="F28" s="506"/>
      <c r="G28" s="506"/>
      <c r="H28" s="221"/>
    </row>
    <row r="29" spans="1:11" ht="12.75" customHeight="1" x14ac:dyDescent="0.2">
      <c r="A29" s="518"/>
      <c r="B29" s="515" t="s">
        <v>178</v>
      </c>
      <c r="C29" s="516"/>
      <c r="D29" s="516"/>
      <c r="E29" s="517"/>
      <c r="F29" s="519">
        <v>4344000</v>
      </c>
      <c r="G29" s="519">
        <v>4344000</v>
      </c>
      <c r="H29" s="218"/>
    </row>
    <row r="30" spans="1:11" x14ac:dyDescent="0.2">
      <c r="A30" s="76"/>
      <c r="B30" s="150"/>
      <c r="C30" s="146"/>
      <c r="D30" s="146"/>
      <c r="E30" s="367"/>
      <c r="F30" s="507"/>
      <c r="G30" s="507"/>
      <c r="H30" s="218"/>
    </row>
    <row r="31" spans="1:11" x14ac:dyDescent="0.2">
      <c r="A31" s="76"/>
      <c r="B31" s="297" t="s">
        <v>40</v>
      </c>
      <c r="C31" s="81"/>
      <c r="D31" s="146"/>
      <c r="E31" s="367"/>
      <c r="F31" s="510">
        <v>442880</v>
      </c>
      <c r="G31" s="510">
        <v>442880</v>
      </c>
      <c r="H31" s="218"/>
    </row>
    <row r="32" spans="1:11" x14ac:dyDescent="0.2">
      <c r="A32" s="76"/>
      <c r="B32" s="368"/>
      <c r="C32" s="369"/>
      <c r="D32" s="369"/>
      <c r="E32" s="370"/>
      <c r="F32" s="505"/>
      <c r="G32" s="505"/>
      <c r="H32" s="222"/>
      <c r="K32" s="229"/>
    </row>
    <row r="33" spans="1:9" x14ac:dyDescent="0.2">
      <c r="A33" s="76"/>
      <c r="B33" s="371" t="s">
        <v>91</v>
      </c>
      <c r="C33" s="81"/>
      <c r="D33" s="81"/>
      <c r="E33" s="367"/>
      <c r="F33" s="510">
        <v>2500000</v>
      </c>
      <c r="G33" s="510">
        <v>2500000</v>
      </c>
      <c r="H33" s="218"/>
    </row>
    <row r="34" spans="1:9" x14ac:dyDescent="0.2">
      <c r="A34" s="76"/>
      <c r="B34" s="368"/>
      <c r="C34" s="369"/>
      <c r="D34" s="369"/>
      <c r="E34" s="370"/>
      <c r="F34" s="505"/>
      <c r="G34" s="505"/>
      <c r="H34" s="221"/>
    </row>
    <row r="35" spans="1:9" x14ac:dyDescent="0.2">
      <c r="A35" s="76"/>
      <c r="B35" s="297" t="s">
        <v>108</v>
      </c>
      <c r="C35" s="146"/>
      <c r="D35" s="146"/>
      <c r="E35" s="372"/>
      <c r="F35" s="510">
        <v>1200000</v>
      </c>
      <c r="G35" s="510">
        <v>1200000</v>
      </c>
      <c r="H35" s="218"/>
    </row>
    <row r="36" spans="1:9" x14ac:dyDescent="0.2">
      <c r="A36" s="76"/>
      <c r="B36" s="227"/>
      <c r="C36" s="104"/>
      <c r="D36" s="104"/>
      <c r="E36" s="169"/>
      <c r="F36" s="510"/>
      <c r="G36" s="510"/>
      <c r="H36" s="218"/>
    </row>
    <row r="37" spans="1:9" x14ac:dyDescent="0.2">
      <c r="A37" s="252"/>
      <c r="B37" s="531" t="s">
        <v>246</v>
      </c>
      <c r="C37" s="278"/>
      <c r="D37" s="278"/>
      <c r="E37" s="314"/>
      <c r="F37" s="511"/>
      <c r="G37" s="511">
        <v>69690</v>
      </c>
      <c r="H37" s="218"/>
    </row>
    <row r="38" spans="1:9" x14ac:dyDescent="0.2">
      <c r="A38" s="252"/>
      <c r="B38" s="313"/>
      <c r="C38" s="278"/>
      <c r="D38" s="278"/>
      <c r="E38" s="314"/>
      <c r="F38" s="511"/>
      <c r="G38" s="511"/>
      <c r="H38" s="218"/>
    </row>
    <row r="39" spans="1:9" x14ac:dyDescent="0.2">
      <c r="A39" s="252"/>
      <c r="B39" s="531" t="s">
        <v>247</v>
      </c>
      <c r="C39" s="278"/>
      <c r="D39" s="278"/>
      <c r="E39" s="314"/>
      <c r="F39" s="511"/>
      <c r="G39" s="511">
        <v>259278</v>
      </c>
      <c r="H39" s="218"/>
    </row>
    <row r="40" spans="1:9" x14ac:dyDescent="0.2">
      <c r="A40" s="252"/>
      <c r="B40" s="531" t="s">
        <v>248</v>
      </c>
      <c r="C40" s="278"/>
      <c r="D40" s="278"/>
      <c r="E40" s="314"/>
      <c r="F40" s="511"/>
      <c r="G40" s="511">
        <v>1000000</v>
      </c>
      <c r="H40" s="218"/>
    </row>
    <row r="41" spans="1:9" x14ac:dyDescent="0.2">
      <c r="A41" s="252"/>
      <c r="B41" s="531" t="s">
        <v>249</v>
      </c>
      <c r="C41" s="278"/>
      <c r="D41" s="278"/>
      <c r="E41" s="314"/>
      <c r="F41" s="511"/>
      <c r="G41" s="511">
        <v>1631367</v>
      </c>
      <c r="H41" s="218"/>
    </row>
    <row r="42" spans="1:9" x14ac:dyDescent="0.2">
      <c r="A42" s="252"/>
      <c r="B42" s="531" t="s">
        <v>250</v>
      </c>
      <c r="C42" s="278"/>
      <c r="D42" s="278"/>
      <c r="E42" s="314"/>
      <c r="F42" s="511"/>
      <c r="G42" s="511">
        <v>1257000</v>
      </c>
      <c r="H42" s="218"/>
    </row>
    <row r="43" spans="1:9" x14ac:dyDescent="0.2">
      <c r="A43" s="252"/>
      <c r="B43" s="313"/>
      <c r="C43" s="278"/>
      <c r="D43" s="278"/>
      <c r="E43" s="314"/>
      <c r="F43" s="511"/>
      <c r="G43" s="511"/>
      <c r="H43" s="218"/>
    </row>
    <row r="44" spans="1:9" ht="13.5" thickBot="1" x14ac:dyDescent="0.25">
      <c r="A44" s="252"/>
      <c r="B44" s="252"/>
      <c r="C44" s="24"/>
      <c r="D44" s="24"/>
      <c r="E44" s="60"/>
      <c r="F44" s="512"/>
      <c r="G44" s="512"/>
      <c r="H44" s="218"/>
    </row>
    <row r="45" spans="1:9" ht="13.5" thickBot="1" x14ac:dyDescent="0.25">
      <c r="A45" s="19"/>
      <c r="B45" s="33" t="s">
        <v>102</v>
      </c>
      <c r="C45" s="40"/>
      <c r="D45" s="40"/>
      <c r="E45" s="111"/>
      <c r="F45" s="513">
        <f>F12+F29+F31+F33+F35</f>
        <v>21523206</v>
      </c>
      <c r="G45" s="513">
        <f>G12+G29+G31+G33+G35+G37+G39+G40+G41+G42</f>
        <v>25740541</v>
      </c>
      <c r="H45" s="218"/>
    </row>
    <row r="48" spans="1:9" x14ac:dyDescent="0.2">
      <c r="A48" s="229"/>
      <c r="B48" s="2"/>
      <c r="C48" s="2"/>
      <c r="E48" s="2"/>
      <c r="F48" s="2"/>
      <c r="G48" s="2"/>
      <c r="H48" s="2"/>
      <c r="I48" s="2"/>
    </row>
  </sheetData>
  <mergeCells count="5">
    <mergeCell ref="A2:G2"/>
    <mergeCell ref="C4:F4"/>
    <mergeCell ref="C6:F6"/>
    <mergeCell ref="B12:E12"/>
    <mergeCell ref="A1:G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B1" sqref="B1:L1"/>
    </sheetView>
  </sheetViews>
  <sheetFormatPr defaultRowHeight="12.75" x14ac:dyDescent="0.2"/>
  <cols>
    <col min="3" max="3" width="11.140625" customWidth="1"/>
    <col min="4" max="4" width="6.7109375" customWidth="1"/>
    <col min="5" max="5" width="9.140625" hidden="1" customWidth="1"/>
    <col min="6" max="13" width="10.7109375" customWidth="1"/>
  </cols>
  <sheetData>
    <row r="1" spans="1:13" x14ac:dyDescent="0.2">
      <c r="B1" s="596" t="s">
        <v>277</v>
      </c>
      <c r="C1" s="596"/>
      <c r="D1" s="596"/>
      <c r="E1" s="596"/>
      <c r="F1" s="596"/>
      <c r="G1" s="596"/>
      <c r="H1" s="596"/>
      <c r="I1" s="596"/>
      <c r="J1" s="596"/>
      <c r="K1" s="596"/>
      <c r="L1" s="596"/>
    </row>
    <row r="2" spans="1:13" x14ac:dyDescent="0.2">
      <c r="B2" s="596" t="s">
        <v>258</v>
      </c>
      <c r="C2" s="596"/>
      <c r="D2" s="596"/>
      <c r="E2" s="596"/>
      <c r="F2" s="596"/>
      <c r="G2" s="596"/>
      <c r="H2" s="596"/>
      <c r="I2" s="596"/>
      <c r="J2" s="596"/>
      <c r="K2" s="596"/>
      <c r="L2" s="596"/>
      <c r="M2" s="2"/>
    </row>
    <row r="3" spans="1:13" x14ac:dyDescent="0.2">
      <c r="B3" s="229"/>
      <c r="F3" s="229"/>
      <c r="I3" s="2"/>
      <c r="K3" s="2"/>
      <c r="L3" s="2"/>
      <c r="M3" s="2"/>
    </row>
    <row r="4" spans="1:13" x14ac:dyDescent="0.2">
      <c r="A4" s="5"/>
      <c r="B4" s="5"/>
      <c r="C4" s="5"/>
      <c r="F4" s="613" t="s">
        <v>179</v>
      </c>
      <c r="G4" s="613"/>
      <c r="H4" s="613"/>
    </row>
    <row r="5" spans="1:13" x14ac:dyDescent="0.2">
      <c r="A5" s="5"/>
      <c r="B5" s="5"/>
      <c r="C5" s="5"/>
    </row>
    <row r="6" spans="1:13" x14ac:dyDescent="0.2">
      <c r="A6" s="5"/>
      <c r="B6" s="612" t="s">
        <v>113</v>
      </c>
      <c r="C6" s="612"/>
      <c r="D6" s="612"/>
      <c r="E6" s="612"/>
      <c r="F6" s="612"/>
      <c r="G6" s="612"/>
      <c r="H6" s="612"/>
      <c r="I6" s="612"/>
      <c r="J6" s="612"/>
      <c r="K6" s="612"/>
      <c r="L6" s="612"/>
      <c r="M6" s="5"/>
    </row>
    <row r="7" spans="1:13" x14ac:dyDescent="0.2">
      <c r="A7" s="5"/>
      <c r="B7" s="5"/>
      <c r="C7" s="5"/>
      <c r="D7" s="5"/>
      <c r="E7" s="5"/>
      <c r="F7" s="5"/>
      <c r="G7" s="331">
        <v>2017</v>
      </c>
      <c r="H7" s="5"/>
      <c r="I7" s="5"/>
      <c r="J7" s="5"/>
      <c r="K7" s="5"/>
      <c r="L7" s="5"/>
      <c r="M7" s="373"/>
    </row>
    <row r="8" spans="1:13" ht="13.5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373" t="s">
        <v>175</v>
      </c>
    </row>
    <row r="9" spans="1:13" ht="13.5" thickBot="1" x14ac:dyDescent="0.25">
      <c r="A9" s="33"/>
      <c r="B9" s="281" t="s">
        <v>12</v>
      </c>
      <c r="C9" s="109"/>
      <c r="D9" s="109"/>
      <c r="E9" s="110"/>
      <c r="F9" s="621" t="s">
        <v>13</v>
      </c>
      <c r="G9" s="622"/>
      <c r="H9" s="621" t="s">
        <v>14</v>
      </c>
      <c r="I9" s="622"/>
      <c r="J9" s="621" t="s">
        <v>15</v>
      </c>
      <c r="K9" s="622"/>
      <c r="L9" s="621" t="s">
        <v>11</v>
      </c>
      <c r="M9" s="622"/>
    </row>
    <row r="10" spans="1:13" x14ac:dyDescent="0.2">
      <c r="A10" s="129" t="s">
        <v>22</v>
      </c>
      <c r="B10" s="129" t="s">
        <v>24</v>
      </c>
      <c r="C10" s="113"/>
      <c r="D10" s="113"/>
      <c r="E10" s="114"/>
      <c r="F10" s="623" t="s">
        <v>4</v>
      </c>
      <c r="G10" s="624"/>
      <c r="H10" s="623" t="s">
        <v>226</v>
      </c>
      <c r="I10" s="624"/>
      <c r="J10" s="623" t="s">
        <v>5</v>
      </c>
      <c r="K10" s="624"/>
      <c r="L10" s="623" t="s">
        <v>152</v>
      </c>
      <c r="M10" s="624"/>
    </row>
    <row r="11" spans="1:13" ht="13.5" thickBot="1" x14ac:dyDescent="0.25">
      <c r="A11" s="334" t="s">
        <v>23</v>
      </c>
      <c r="B11" s="332"/>
      <c r="C11" s="115"/>
      <c r="D11" s="115"/>
      <c r="E11" s="116"/>
      <c r="F11" s="343" t="s">
        <v>19</v>
      </c>
      <c r="G11" s="344" t="s">
        <v>237</v>
      </c>
      <c r="H11" s="343" t="s">
        <v>19</v>
      </c>
      <c r="I11" s="344" t="s">
        <v>237</v>
      </c>
      <c r="J11" s="343" t="s">
        <v>19</v>
      </c>
      <c r="K11" s="344" t="s">
        <v>237</v>
      </c>
      <c r="L11" s="345" t="s">
        <v>19</v>
      </c>
      <c r="M11" s="344" t="s">
        <v>237</v>
      </c>
    </row>
    <row r="12" spans="1:13" x14ac:dyDescent="0.2">
      <c r="A12" s="11" t="s">
        <v>20</v>
      </c>
      <c r="B12" s="11"/>
      <c r="C12" s="68"/>
      <c r="D12" s="68"/>
      <c r="E12" s="38"/>
      <c r="F12" s="233"/>
      <c r="G12" s="188"/>
      <c r="H12" s="233"/>
      <c r="I12" s="188"/>
      <c r="J12" s="233"/>
      <c r="K12" s="188"/>
      <c r="L12" s="233"/>
      <c r="M12" s="188"/>
    </row>
    <row r="13" spans="1:13" x14ac:dyDescent="0.2">
      <c r="A13" s="239"/>
      <c r="B13" s="77"/>
      <c r="C13" s="30"/>
      <c r="D13" s="3"/>
      <c r="E13" s="56"/>
      <c r="F13" s="315"/>
      <c r="G13" s="316"/>
      <c r="H13" s="264"/>
      <c r="I13" s="316"/>
      <c r="J13" s="264"/>
      <c r="K13" s="316"/>
      <c r="L13" s="264"/>
      <c r="M13" s="316"/>
    </row>
    <row r="14" spans="1:13" x14ac:dyDescent="0.2">
      <c r="A14" s="335" t="s">
        <v>60</v>
      </c>
      <c r="B14" s="604" t="s">
        <v>114</v>
      </c>
      <c r="C14" s="620"/>
      <c r="D14" s="620"/>
      <c r="E14" s="56"/>
      <c r="F14" s="315">
        <v>4866459</v>
      </c>
      <c r="G14" s="317">
        <v>5763939</v>
      </c>
      <c r="H14" s="264">
        <v>1073161</v>
      </c>
      <c r="I14" s="316">
        <v>1315481</v>
      </c>
      <c r="J14" s="264">
        <v>3873767</v>
      </c>
      <c r="K14" s="316">
        <v>2954559</v>
      </c>
      <c r="L14" s="318">
        <v>1090139</v>
      </c>
      <c r="M14" s="316">
        <v>508725</v>
      </c>
    </row>
    <row r="15" spans="1:13" x14ac:dyDescent="0.2">
      <c r="A15" s="335" t="s">
        <v>57</v>
      </c>
      <c r="B15" s="312" t="s">
        <v>92</v>
      </c>
      <c r="C15" s="15"/>
      <c r="D15" s="15"/>
      <c r="E15" s="56"/>
      <c r="F15" s="315"/>
      <c r="G15" s="317"/>
      <c r="H15" s="264"/>
      <c r="I15" s="316"/>
      <c r="J15" s="264">
        <v>101600</v>
      </c>
      <c r="K15" s="316">
        <v>421600</v>
      </c>
      <c r="L15" s="264"/>
      <c r="M15" s="316"/>
    </row>
    <row r="16" spans="1:13" x14ac:dyDescent="0.2">
      <c r="A16" s="335" t="s">
        <v>229</v>
      </c>
      <c r="B16" s="312" t="s">
        <v>251</v>
      </c>
      <c r="C16" s="15"/>
      <c r="D16" s="15"/>
      <c r="E16" s="56"/>
      <c r="F16" s="315"/>
      <c r="G16" s="317">
        <v>2214394</v>
      </c>
      <c r="H16" s="264"/>
      <c r="I16" s="316">
        <v>382586</v>
      </c>
      <c r="J16" s="264"/>
      <c r="K16" s="316">
        <v>357000</v>
      </c>
      <c r="L16" s="264"/>
      <c r="M16" s="316"/>
    </row>
    <row r="17" spans="1:13" x14ac:dyDescent="0.2">
      <c r="A17" s="335" t="s">
        <v>192</v>
      </c>
      <c r="B17" s="312" t="s">
        <v>195</v>
      </c>
      <c r="C17" s="15"/>
      <c r="D17" s="15"/>
      <c r="E17" s="56"/>
      <c r="F17" s="315">
        <v>16757226</v>
      </c>
      <c r="G17" s="317">
        <v>17115966</v>
      </c>
      <c r="H17" s="264">
        <v>2078078</v>
      </c>
      <c r="I17" s="316">
        <v>2228078</v>
      </c>
      <c r="J17" s="264">
        <v>3944177</v>
      </c>
      <c r="K17" s="316">
        <v>5029304</v>
      </c>
      <c r="L17" s="264"/>
      <c r="M17" s="316"/>
    </row>
    <row r="18" spans="1:13" x14ac:dyDescent="0.2">
      <c r="A18" s="335" t="s">
        <v>86</v>
      </c>
      <c r="B18" s="312" t="s">
        <v>115</v>
      </c>
      <c r="C18" s="15"/>
      <c r="D18" s="15"/>
      <c r="E18" s="56"/>
      <c r="F18" s="315"/>
      <c r="G18" s="317"/>
      <c r="H18" s="264"/>
      <c r="I18" s="316"/>
      <c r="J18" s="264">
        <v>270130</v>
      </c>
      <c r="K18" s="316">
        <v>270130</v>
      </c>
      <c r="L18" s="264"/>
      <c r="M18" s="316"/>
    </row>
    <row r="19" spans="1:13" x14ac:dyDescent="0.2">
      <c r="A19" s="335" t="s">
        <v>59</v>
      </c>
      <c r="B19" s="312" t="s">
        <v>116</v>
      </c>
      <c r="C19" s="15"/>
      <c r="D19" s="15"/>
      <c r="E19" s="56"/>
      <c r="F19" s="315"/>
      <c r="G19" s="317"/>
      <c r="H19" s="264"/>
      <c r="I19" s="316"/>
      <c r="J19" s="264">
        <v>773430</v>
      </c>
      <c r="K19" s="316">
        <v>773430</v>
      </c>
      <c r="L19" s="264"/>
      <c r="M19" s="316"/>
    </row>
    <row r="20" spans="1:13" x14ac:dyDescent="0.2">
      <c r="A20" s="335" t="s">
        <v>61</v>
      </c>
      <c r="B20" s="312" t="s">
        <v>117</v>
      </c>
      <c r="C20" s="15"/>
      <c r="D20" s="15"/>
      <c r="E20" s="56"/>
      <c r="F20" s="315"/>
      <c r="G20" s="317"/>
      <c r="H20" s="264"/>
      <c r="I20" s="316"/>
      <c r="J20" s="264">
        <v>2880000</v>
      </c>
      <c r="K20" s="316">
        <v>1883939</v>
      </c>
      <c r="L20" s="264"/>
      <c r="M20" s="316"/>
    </row>
    <row r="21" spans="1:13" x14ac:dyDescent="0.2">
      <c r="A21" s="335" t="s">
        <v>85</v>
      </c>
      <c r="B21" s="312" t="s">
        <v>118</v>
      </c>
      <c r="C21" s="15"/>
      <c r="D21" s="15"/>
      <c r="E21" s="56"/>
      <c r="F21" s="315"/>
      <c r="G21" s="317"/>
      <c r="H21" s="264"/>
      <c r="I21" s="316"/>
      <c r="J21" s="264">
        <v>1222040</v>
      </c>
      <c r="K21" s="316">
        <v>1222040</v>
      </c>
      <c r="L21" s="264"/>
      <c r="M21" s="316"/>
    </row>
    <row r="22" spans="1:13" x14ac:dyDescent="0.2">
      <c r="A22" s="335" t="s">
        <v>62</v>
      </c>
      <c r="B22" s="604" t="s">
        <v>119</v>
      </c>
      <c r="C22" s="620"/>
      <c r="D22" s="620"/>
      <c r="E22" s="56"/>
      <c r="F22" s="315">
        <v>2728487</v>
      </c>
      <c r="G22" s="317">
        <v>3462367</v>
      </c>
      <c r="H22" s="264">
        <v>604511</v>
      </c>
      <c r="I22" s="316">
        <v>766246</v>
      </c>
      <c r="J22" s="264">
        <v>3497956</v>
      </c>
      <c r="K22" s="316">
        <v>3859393</v>
      </c>
      <c r="L22" s="264"/>
      <c r="M22" s="316"/>
    </row>
    <row r="23" spans="1:13" x14ac:dyDescent="0.2">
      <c r="A23" s="335" t="s">
        <v>63</v>
      </c>
      <c r="B23" s="312" t="s">
        <v>120</v>
      </c>
      <c r="C23" s="15"/>
      <c r="D23" s="15"/>
      <c r="E23" s="56"/>
      <c r="F23" s="315">
        <v>792000</v>
      </c>
      <c r="G23" s="317">
        <v>792000</v>
      </c>
      <c r="H23" s="264">
        <v>156816</v>
      </c>
      <c r="I23" s="316">
        <v>156816</v>
      </c>
      <c r="J23" s="264">
        <v>25400</v>
      </c>
      <c r="K23" s="316">
        <v>110250</v>
      </c>
      <c r="L23" s="264"/>
      <c r="M23" s="316"/>
    </row>
    <row r="24" spans="1:13" x14ac:dyDescent="0.2">
      <c r="A24" s="335" t="s">
        <v>58</v>
      </c>
      <c r="B24" s="312" t="s">
        <v>100</v>
      </c>
      <c r="C24" s="15"/>
      <c r="D24" s="336"/>
      <c r="E24" s="86"/>
      <c r="F24" s="319"/>
      <c r="G24" s="320"/>
      <c r="H24" s="321"/>
      <c r="I24" s="322"/>
      <c r="J24" s="321">
        <v>171450</v>
      </c>
      <c r="K24" s="322">
        <v>171450</v>
      </c>
      <c r="L24" s="321"/>
      <c r="M24" s="322"/>
    </row>
    <row r="25" spans="1:13" x14ac:dyDescent="0.2">
      <c r="A25" s="337" t="s">
        <v>64</v>
      </c>
      <c r="B25" s="338" t="s">
        <v>121</v>
      </c>
      <c r="C25" s="339"/>
      <c r="D25" s="340"/>
      <c r="E25" s="60"/>
      <c r="F25" s="323"/>
      <c r="G25" s="324"/>
      <c r="H25" s="325"/>
      <c r="I25" s="326"/>
      <c r="J25" s="325">
        <v>1729740</v>
      </c>
      <c r="K25" s="326">
        <v>1899740</v>
      </c>
      <c r="L25" s="325"/>
      <c r="M25" s="326"/>
    </row>
    <row r="26" spans="1:13" x14ac:dyDescent="0.2">
      <c r="A26" s="337" t="s">
        <v>66</v>
      </c>
      <c r="B26" s="338" t="s">
        <v>40</v>
      </c>
      <c r="C26" s="340"/>
      <c r="D26" s="340"/>
      <c r="E26" s="121"/>
      <c r="F26" s="325"/>
      <c r="G26" s="326"/>
      <c r="H26" s="325"/>
      <c r="I26" s="326"/>
      <c r="J26" s="325">
        <v>1905000</v>
      </c>
      <c r="K26" s="326">
        <v>1905000</v>
      </c>
      <c r="L26" s="325"/>
      <c r="M26" s="326"/>
    </row>
    <row r="27" spans="1:13" x14ac:dyDescent="0.2">
      <c r="A27" s="337" t="s">
        <v>67</v>
      </c>
      <c r="B27" s="338" t="s">
        <v>91</v>
      </c>
      <c r="C27" s="339"/>
      <c r="D27" s="340"/>
      <c r="E27" s="60"/>
      <c r="F27" s="325">
        <v>2778911</v>
      </c>
      <c r="G27" s="326">
        <v>2898911</v>
      </c>
      <c r="H27" s="325">
        <v>637859</v>
      </c>
      <c r="I27" s="326">
        <v>637859</v>
      </c>
      <c r="J27" s="325">
        <v>953500</v>
      </c>
      <c r="K27" s="326">
        <v>963654</v>
      </c>
      <c r="L27" s="325"/>
      <c r="M27" s="326"/>
    </row>
    <row r="28" spans="1:13" x14ac:dyDescent="0.2">
      <c r="A28" s="337"/>
      <c r="B28" s="338"/>
      <c r="C28" s="339"/>
      <c r="D28" s="340"/>
      <c r="E28" s="60"/>
      <c r="F28" s="325"/>
      <c r="G28" s="326"/>
      <c r="H28" s="325"/>
      <c r="I28" s="326"/>
      <c r="J28" s="325"/>
      <c r="K28" s="326"/>
      <c r="L28" s="325"/>
      <c r="M28" s="326"/>
    </row>
    <row r="29" spans="1:13" x14ac:dyDescent="0.2">
      <c r="A29" s="337"/>
      <c r="B29" s="338"/>
      <c r="C29" s="339"/>
      <c r="D29" s="340"/>
      <c r="E29" s="60"/>
      <c r="F29" s="325"/>
      <c r="G29" s="326"/>
      <c r="H29" s="325"/>
      <c r="I29" s="326"/>
      <c r="J29" s="325"/>
      <c r="K29" s="326"/>
      <c r="L29" s="325"/>
      <c r="M29" s="326"/>
    </row>
    <row r="30" spans="1:13" ht="13.5" thickBot="1" x14ac:dyDescent="0.25">
      <c r="A30" s="341"/>
      <c r="B30" s="338"/>
      <c r="C30" s="339"/>
      <c r="D30" s="340"/>
      <c r="E30" s="60"/>
      <c r="F30" s="327"/>
      <c r="G30" s="328"/>
      <c r="H30" s="295"/>
      <c r="I30" s="328"/>
      <c r="J30" s="295"/>
      <c r="K30" s="328"/>
      <c r="L30" s="295"/>
      <c r="M30" s="328"/>
    </row>
    <row r="31" spans="1:13" ht="13.5" thickBot="1" x14ac:dyDescent="0.25">
      <c r="A31" s="333"/>
      <c r="B31" s="342" t="s">
        <v>102</v>
      </c>
      <c r="C31" s="37"/>
      <c r="D31" s="37"/>
      <c r="E31" s="34"/>
      <c r="F31" s="296">
        <f>SUM(F14:F30)</f>
        <v>27923083</v>
      </c>
      <c r="G31" s="329">
        <f>SUM(G14:G27)</f>
        <v>32247577</v>
      </c>
      <c r="H31" s="296">
        <f>SUM(H14:H30)</f>
        <v>4550425</v>
      </c>
      <c r="I31" s="329">
        <f>SUM(I14:I27)</f>
        <v>5487066</v>
      </c>
      <c r="J31" s="296">
        <f>SUM(J13:J30)</f>
        <v>21348190</v>
      </c>
      <c r="K31" s="329">
        <f>SUM(K14:K27)</f>
        <v>21821489</v>
      </c>
      <c r="L31" s="330">
        <f>SUM(L13:L30)</f>
        <v>1090139</v>
      </c>
      <c r="M31" s="329">
        <f>M14</f>
        <v>508725</v>
      </c>
    </row>
    <row r="34" spans="1:8" x14ac:dyDescent="0.2">
      <c r="A34" s="229"/>
      <c r="D34" s="2"/>
      <c r="F34" s="2"/>
      <c r="G34" s="2"/>
      <c r="H34" s="2"/>
    </row>
  </sheetData>
  <mergeCells count="14">
    <mergeCell ref="B1:L1"/>
    <mergeCell ref="B2:L2"/>
    <mergeCell ref="B6:L6"/>
    <mergeCell ref="B14:D14"/>
    <mergeCell ref="F4:H4"/>
    <mergeCell ref="B22:D22"/>
    <mergeCell ref="F9:G9"/>
    <mergeCell ref="H9:I9"/>
    <mergeCell ref="J9:K9"/>
    <mergeCell ref="L9:M9"/>
    <mergeCell ref="F10:G10"/>
    <mergeCell ref="H10:I10"/>
    <mergeCell ref="J10:K10"/>
    <mergeCell ref="L10:M10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landscape" horizontalDpi="4294967294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"/>
  <sheetViews>
    <sheetView workbookViewId="0">
      <selection activeCell="C1" sqref="C1:N1"/>
    </sheetView>
  </sheetViews>
  <sheetFormatPr defaultRowHeight="12.75" x14ac:dyDescent="0.2"/>
  <cols>
    <col min="2" max="2" width="11.85546875" customWidth="1"/>
    <col min="3" max="5" width="7.85546875" customWidth="1"/>
    <col min="6" max="6" width="9.85546875" bestFit="1" customWidth="1"/>
    <col min="7" max="8" width="7.42578125" customWidth="1"/>
    <col min="9" max="9" width="8" customWidth="1"/>
    <col min="10" max="11" width="8.28515625" customWidth="1"/>
    <col min="12" max="12" width="9.28515625" customWidth="1"/>
    <col min="13" max="13" width="8.28515625" customWidth="1"/>
    <col min="14" max="15" width="8.140625" customWidth="1"/>
    <col min="16" max="16" width="8.28515625" customWidth="1"/>
    <col min="17" max="17" width="8.7109375" customWidth="1"/>
    <col min="18" max="18" width="10.140625" bestFit="1" customWidth="1"/>
  </cols>
  <sheetData>
    <row r="1" spans="1:18" x14ac:dyDescent="0.2">
      <c r="C1" s="596" t="s">
        <v>278</v>
      </c>
      <c r="D1" s="596"/>
      <c r="E1" s="596"/>
      <c r="F1" s="596"/>
      <c r="G1" s="596"/>
      <c r="H1" s="596"/>
      <c r="I1" s="596"/>
      <c r="J1" s="596"/>
      <c r="K1" s="596"/>
      <c r="L1" s="596"/>
      <c r="M1" s="596"/>
      <c r="N1" s="596"/>
    </row>
    <row r="2" spans="1:18" x14ac:dyDescent="0.2">
      <c r="C2" s="596" t="s">
        <v>252</v>
      </c>
      <c r="D2" s="596"/>
      <c r="E2" s="596"/>
      <c r="F2" s="596"/>
      <c r="G2" s="596"/>
      <c r="H2" s="596"/>
      <c r="I2" s="596"/>
      <c r="J2" s="596"/>
      <c r="K2" s="596"/>
      <c r="L2" s="596"/>
      <c r="M2" s="596"/>
      <c r="N2" s="596"/>
      <c r="O2" s="42"/>
    </row>
    <row r="3" spans="1:18" x14ac:dyDescent="0.2">
      <c r="I3" s="229"/>
      <c r="O3" s="42"/>
    </row>
    <row r="4" spans="1:18" x14ac:dyDescent="0.2">
      <c r="A4" s="5"/>
      <c r="B4" s="5"/>
      <c r="C4" s="5"/>
      <c r="D4" s="5"/>
      <c r="E4" s="5"/>
      <c r="F4" s="5"/>
      <c r="G4" s="613" t="s">
        <v>17</v>
      </c>
      <c r="H4" s="613"/>
      <c r="I4" s="613"/>
      <c r="J4" s="613"/>
      <c r="K4" s="613"/>
    </row>
    <row r="5" spans="1:18" x14ac:dyDescent="0.2">
      <c r="A5" s="5"/>
      <c r="B5" s="5"/>
      <c r="C5" s="5"/>
      <c r="D5" s="5"/>
      <c r="E5" s="5"/>
      <c r="F5" s="5"/>
    </row>
    <row r="6" spans="1:18" x14ac:dyDescent="0.2">
      <c r="A6" s="5"/>
      <c r="B6" s="5"/>
      <c r="C6" s="612" t="s">
        <v>180</v>
      </c>
      <c r="D6" s="612"/>
      <c r="E6" s="612"/>
      <c r="F6" s="612"/>
      <c r="G6" s="612"/>
      <c r="H6" s="612"/>
      <c r="I6" s="612"/>
      <c r="J6" s="612"/>
      <c r="K6" s="612"/>
      <c r="L6" s="612"/>
      <c r="M6" s="612"/>
      <c r="N6" s="612"/>
    </row>
    <row r="7" spans="1:18" x14ac:dyDescent="0.2">
      <c r="A7" s="173"/>
      <c r="B7" s="174"/>
      <c r="G7" s="5"/>
      <c r="H7" s="5"/>
      <c r="I7" s="256">
        <v>2017</v>
      </c>
      <c r="J7" s="256"/>
      <c r="K7" s="5"/>
      <c r="L7" s="5"/>
      <c r="M7" s="5"/>
      <c r="N7" s="5"/>
      <c r="O7" s="5"/>
    </row>
    <row r="8" spans="1:18" ht="13.5" thickBot="1" x14ac:dyDescent="0.25">
      <c r="B8" s="5"/>
      <c r="C8" s="5"/>
      <c r="D8" s="5"/>
      <c r="E8" s="5"/>
      <c r="F8" s="5"/>
      <c r="G8" s="5"/>
      <c r="H8" s="5"/>
      <c r="I8" s="5"/>
      <c r="J8" s="256"/>
      <c r="K8" s="5"/>
      <c r="L8" s="5"/>
      <c r="M8" s="5"/>
      <c r="N8" s="5"/>
      <c r="Q8" s="373" t="s">
        <v>175</v>
      </c>
    </row>
    <row r="9" spans="1:18" x14ac:dyDescent="0.2">
      <c r="A9" s="608" t="s">
        <v>68</v>
      </c>
      <c r="B9" s="625"/>
      <c r="C9" s="375" t="s">
        <v>60</v>
      </c>
      <c r="D9" s="376" t="s">
        <v>57</v>
      </c>
      <c r="E9" s="376" t="s">
        <v>229</v>
      </c>
      <c r="F9" s="376" t="s">
        <v>192</v>
      </c>
      <c r="G9" s="376" t="s">
        <v>86</v>
      </c>
      <c r="H9" s="376" t="s">
        <v>59</v>
      </c>
      <c r="I9" s="376" t="s">
        <v>61</v>
      </c>
      <c r="J9" s="376" t="s">
        <v>85</v>
      </c>
      <c r="K9" s="376" t="s">
        <v>62</v>
      </c>
      <c r="L9" s="376" t="s">
        <v>63</v>
      </c>
      <c r="M9" s="376" t="s">
        <v>58</v>
      </c>
      <c r="N9" s="376" t="s">
        <v>64</v>
      </c>
      <c r="O9" s="376" t="s">
        <v>66</v>
      </c>
      <c r="P9" s="377" t="s">
        <v>67</v>
      </c>
      <c r="Q9" s="627" t="s">
        <v>69</v>
      </c>
    </row>
    <row r="10" spans="1:18" ht="13.5" thickBot="1" x14ac:dyDescent="0.25">
      <c r="A10" s="380"/>
      <c r="B10" s="381"/>
      <c r="C10" s="382" t="s">
        <v>125</v>
      </c>
      <c r="D10" s="383" t="s">
        <v>21</v>
      </c>
      <c r="E10" s="383" t="s">
        <v>257</v>
      </c>
      <c r="F10" s="383" t="s">
        <v>193</v>
      </c>
      <c r="G10" s="383" t="s">
        <v>87</v>
      </c>
      <c r="H10" s="384" t="s">
        <v>256</v>
      </c>
      <c r="I10" s="383" t="s">
        <v>255</v>
      </c>
      <c r="J10" s="383" t="s">
        <v>88</v>
      </c>
      <c r="K10" s="383" t="s">
        <v>34</v>
      </c>
      <c r="L10" s="383" t="s">
        <v>219</v>
      </c>
      <c r="M10" s="383" t="s">
        <v>89</v>
      </c>
      <c r="N10" s="383" t="s">
        <v>90</v>
      </c>
      <c r="O10" s="383" t="s">
        <v>147</v>
      </c>
      <c r="P10" s="385" t="s">
        <v>148</v>
      </c>
      <c r="Q10" s="628"/>
    </row>
    <row r="11" spans="1:18" x14ac:dyDescent="0.2">
      <c r="A11" s="526" t="s">
        <v>123</v>
      </c>
      <c r="B11" s="527"/>
      <c r="C11" s="564"/>
      <c r="D11" s="565"/>
      <c r="E11" s="565">
        <v>2143134</v>
      </c>
      <c r="F11" s="566">
        <v>16622976</v>
      </c>
      <c r="G11" s="565"/>
      <c r="H11" s="565"/>
      <c r="I11" s="565"/>
      <c r="J11" s="565"/>
      <c r="K11" s="565">
        <v>2263880</v>
      </c>
      <c r="L11" s="565"/>
      <c r="M11" s="565"/>
      <c r="N11" s="565"/>
      <c r="O11" s="565"/>
      <c r="P11" s="567">
        <v>2591652</v>
      </c>
      <c r="Q11" s="568">
        <f>F11+K11+P11+E11</f>
        <v>23621642</v>
      </c>
      <c r="R11" s="533"/>
    </row>
    <row r="12" spans="1:18" x14ac:dyDescent="0.2">
      <c r="A12" s="526"/>
      <c r="B12" s="527"/>
      <c r="C12" s="564"/>
      <c r="D12" s="565"/>
      <c r="E12" s="565"/>
      <c r="F12" s="566"/>
      <c r="G12" s="565"/>
      <c r="H12" s="565"/>
      <c r="I12" s="565"/>
      <c r="J12" s="565"/>
      <c r="K12" s="565"/>
      <c r="L12" s="565"/>
      <c r="M12" s="565"/>
      <c r="N12" s="565"/>
      <c r="O12" s="565"/>
      <c r="P12" s="567"/>
      <c r="Q12" s="568"/>
      <c r="R12" s="533"/>
    </row>
    <row r="13" spans="1:18" x14ac:dyDescent="0.2">
      <c r="A13" s="526" t="s">
        <v>253</v>
      </c>
      <c r="B13" s="527"/>
      <c r="C13" s="564"/>
      <c r="D13" s="565"/>
      <c r="E13" s="565"/>
      <c r="F13" s="566">
        <v>330000</v>
      </c>
      <c r="G13" s="565"/>
      <c r="H13" s="565"/>
      <c r="I13" s="565"/>
      <c r="J13" s="565"/>
      <c r="K13" s="565"/>
      <c r="L13" s="565"/>
      <c r="M13" s="565"/>
      <c r="N13" s="565"/>
      <c r="O13" s="565"/>
      <c r="P13" s="567">
        <v>120000</v>
      </c>
      <c r="Q13" s="568">
        <f>SUM(C13:P13)</f>
        <v>450000</v>
      </c>
      <c r="R13" s="533"/>
    </row>
    <row r="14" spans="1:18" x14ac:dyDescent="0.2">
      <c r="A14" s="526" t="s">
        <v>254</v>
      </c>
      <c r="B14" s="527"/>
      <c r="C14" s="564"/>
      <c r="D14" s="565"/>
      <c r="E14" s="565">
        <v>71260</v>
      </c>
      <c r="F14" s="566">
        <v>28740</v>
      </c>
      <c r="G14" s="565"/>
      <c r="H14" s="565"/>
      <c r="I14" s="565"/>
      <c r="J14" s="565"/>
      <c r="K14" s="565"/>
      <c r="L14" s="565"/>
      <c r="M14" s="565"/>
      <c r="N14" s="565"/>
      <c r="O14" s="565"/>
      <c r="P14" s="567"/>
      <c r="Q14" s="568">
        <f>SUM(C14:P14)</f>
        <v>100000</v>
      </c>
      <c r="R14" s="533"/>
    </row>
    <row r="15" spans="1:18" x14ac:dyDescent="0.2">
      <c r="A15" s="526"/>
      <c r="B15" s="527"/>
      <c r="C15" s="564"/>
      <c r="D15" s="565"/>
      <c r="E15" s="565"/>
      <c r="F15" s="566"/>
      <c r="G15" s="565"/>
      <c r="H15" s="565"/>
      <c r="I15" s="565"/>
      <c r="J15" s="565"/>
      <c r="K15" s="565"/>
      <c r="L15" s="565"/>
      <c r="M15" s="565"/>
      <c r="N15" s="565"/>
      <c r="O15" s="565"/>
      <c r="P15" s="567"/>
      <c r="Q15" s="568"/>
      <c r="R15" s="533"/>
    </row>
    <row r="16" spans="1:18" x14ac:dyDescent="0.2">
      <c r="A16" s="526" t="s">
        <v>191</v>
      </c>
      <c r="B16" s="527"/>
      <c r="C16" s="564">
        <v>10000</v>
      </c>
      <c r="D16" s="565"/>
      <c r="E16" s="565"/>
      <c r="F16" s="566"/>
      <c r="G16" s="565"/>
      <c r="H16" s="565"/>
      <c r="I16" s="565"/>
      <c r="J16" s="565"/>
      <c r="K16" s="565">
        <v>1011228</v>
      </c>
      <c r="L16" s="565">
        <v>792000</v>
      </c>
      <c r="M16" s="565"/>
      <c r="N16" s="565"/>
      <c r="O16" s="565"/>
      <c r="P16" s="567"/>
      <c r="Q16" s="568">
        <f>SUM(C16:P16)</f>
        <v>1813228</v>
      </c>
      <c r="R16" s="533"/>
    </row>
    <row r="17" spans="1:18" x14ac:dyDescent="0.2">
      <c r="A17" s="526"/>
      <c r="B17" s="527"/>
      <c r="C17" s="564"/>
      <c r="D17" s="565"/>
      <c r="E17" s="565"/>
      <c r="F17" s="566"/>
      <c r="G17" s="565"/>
      <c r="H17" s="565"/>
      <c r="I17" s="565"/>
      <c r="J17" s="565"/>
      <c r="K17" s="565"/>
      <c r="L17" s="565"/>
      <c r="M17" s="565"/>
      <c r="N17" s="565"/>
      <c r="O17" s="565"/>
      <c r="P17" s="567"/>
      <c r="Q17" s="568"/>
      <c r="R17" s="533"/>
    </row>
    <row r="18" spans="1:18" x14ac:dyDescent="0.2">
      <c r="A18" s="312" t="s">
        <v>217</v>
      </c>
      <c r="B18" s="15"/>
      <c r="C18" s="569">
        <v>5027880</v>
      </c>
      <c r="D18" s="570"/>
      <c r="E18" s="570"/>
      <c r="F18" s="570"/>
      <c r="G18" s="570"/>
      <c r="H18" s="570"/>
      <c r="I18" s="570"/>
      <c r="J18" s="570"/>
      <c r="K18" s="570"/>
      <c r="L18" s="570"/>
      <c r="M18" s="570"/>
      <c r="N18" s="570"/>
      <c r="O18" s="570"/>
      <c r="P18" s="571"/>
      <c r="Q18" s="572">
        <v>5027880</v>
      </c>
      <c r="R18" s="533"/>
    </row>
    <row r="19" spans="1:18" x14ac:dyDescent="0.2">
      <c r="A19" s="312"/>
      <c r="B19" s="15"/>
      <c r="C19" s="573"/>
      <c r="D19" s="570"/>
      <c r="E19" s="570"/>
      <c r="F19" s="570"/>
      <c r="G19" s="570"/>
      <c r="H19" s="570"/>
      <c r="I19" s="570"/>
      <c r="J19" s="570"/>
      <c r="K19" s="570"/>
      <c r="L19" s="570"/>
      <c r="M19" s="570"/>
      <c r="N19" s="570"/>
      <c r="O19" s="570"/>
      <c r="P19" s="571"/>
      <c r="Q19" s="574"/>
      <c r="R19" s="533"/>
    </row>
    <row r="20" spans="1:18" x14ac:dyDescent="0.2">
      <c r="A20" s="312" t="s">
        <v>183</v>
      </c>
      <c r="B20" s="15"/>
      <c r="C20" s="569">
        <v>538800</v>
      </c>
      <c r="D20" s="570"/>
      <c r="E20" s="570"/>
      <c r="F20" s="570"/>
      <c r="G20" s="570"/>
      <c r="H20" s="570"/>
      <c r="I20" s="570"/>
      <c r="J20" s="570"/>
      <c r="K20" s="570"/>
      <c r="L20" s="570"/>
      <c r="M20" s="570"/>
      <c r="N20" s="570"/>
      <c r="O20" s="570"/>
      <c r="P20" s="571"/>
      <c r="Q20" s="572"/>
      <c r="R20" s="533"/>
    </row>
    <row r="21" spans="1:18" x14ac:dyDescent="0.2">
      <c r="A21" s="312"/>
      <c r="B21" s="15"/>
      <c r="C21" s="569"/>
      <c r="D21" s="570"/>
      <c r="E21" s="570"/>
      <c r="F21" s="570"/>
      <c r="G21" s="570"/>
      <c r="H21" s="570"/>
      <c r="I21" s="570"/>
      <c r="J21" s="570"/>
      <c r="K21" s="570"/>
      <c r="L21" s="570"/>
      <c r="M21" s="570"/>
      <c r="N21" s="570"/>
      <c r="O21" s="570"/>
      <c r="P21" s="571"/>
      <c r="Q21" s="572"/>
      <c r="R21" s="533"/>
    </row>
    <row r="22" spans="1:18" x14ac:dyDescent="0.2">
      <c r="A22" s="312" t="s">
        <v>218</v>
      </c>
      <c r="B22" s="15"/>
      <c r="C22" s="569">
        <v>149009</v>
      </c>
      <c r="D22" s="570"/>
      <c r="E22" s="570"/>
      <c r="F22" s="570">
        <v>96000</v>
      </c>
      <c r="G22" s="570"/>
      <c r="H22" s="570"/>
      <c r="I22" s="570"/>
      <c r="J22" s="570"/>
      <c r="K22" s="570">
        <v>149009</v>
      </c>
      <c r="L22" s="570"/>
      <c r="M22" s="570"/>
      <c r="N22" s="570"/>
      <c r="O22" s="570"/>
      <c r="P22" s="571">
        <v>149009</v>
      </c>
      <c r="Q22" s="572">
        <v>690752</v>
      </c>
      <c r="R22" s="533"/>
    </row>
    <row r="23" spans="1:18" x14ac:dyDescent="0.2">
      <c r="A23" s="312" t="s">
        <v>124</v>
      </c>
      <c r="B23" s="15"/>
      <c r="C23" s="569">
        <v>38250</v>
      </c>
      <c r="D23" s="570"/>
      <c r="E23" s="570"/>
      <c r="F23" s="570">
        <v>38250</v>
      </c>
      <c r="G23" s="570"/>
      <c r="H23" s="570"/>
      <c r="I23" s="570"/>
      <c r="J23" s="570"/>
      <c r="K23" s="570">
        <v>38250</v>
      </c>
      <c r="L23" s="570"/>
      <c r="M23" s="570"/>
      <c r="N23" s="570"/>
      <c r="O23" s="570"/>
      <c r="P23" s="571">
        <v>38250</v>
      </c>
      <c r="Q23" s="572">
        <v>157500</v>
      </c>
      <c r="R23" s="533"/>
    </row>
    <row r="24" spans="1:18" x14ac:dyDescent="0.2">
      <c r="A24" s="312"/>
      <c r="B24" s="15"/>
      <c r="C24" s="569"/>
      <c r="D24" s="570"/>
      <c r="E24" s="570"/>
      <c r="F24" s="570"/>
      <c r="G24" s="570"/>
      <c r="H24" s="570"/>
      <c r="I24" s="570"/>
      <c r="J24" s="570"/>
      <c r="K24" s="570"/>
      <c r="L24" s="570"/>
      <c r="M24" s="570"/>
      <c r="N24" s="570"/>
      <c r="O24" s="570"/>
      <c r="P24" s="571"/>
      <c r="Q24" s="572"/>
      <c r="R24" s="533"/>
    </row>
    <row r="25" spans="1:18" x14ac:dyDescent="0.2">
      <c r="A25" s="338"/>
      <c r="B25" s="528"/>
      <c r="C25" s="575"/>
      <c r="D25" s="576"/>
      <c r="E25" s="576"/>
      <c r="F25" s="576"/>
      <c r="G25" s="576"/>
      <c r="H25" s="576"/>
      <c r="I25" s="576"/>
      <c r="J25" s="576"/>
      <c r="K25" s="576"/>
      <c r="L25" s="576"/>
      <c r="M25" s="576"/>
      <c r="N25" s="576"/>
      <c r="O25" s="576"/>
      <c r="P25" s="577"/>
      <c r="Q25" s="578"/>
      <c r="R25" s="533"/>
    </row>
    <row r="26" spans="1:18" ht="13.5" thickBot="1" x14ac:dyDescent="0.25">
      <c r="A26" s="338"/>
      <c r="B26" s="340"/>
      <c r="C26" s="575"/>
      <c r="D26" s="576"/>
      <c r="E26" s="576"/>
      <c r="F26" s="576"/>
      <c r="G26" s="576"/>
      <c r="H26" s="576"/>
      <c r="I26" s="576"/>
      <c r="J26" s="576"/>
      <c r="K26" s="576"/>
      <c r="L26" s="576"/>
      <c r="M26" s="576"/>
      <c r="N26" s="576"/>
      <c r="O26" s="576"/>
      <c r="P26" s="577"/>
      <c r="Q26" s="578"/>
      <c r="R26" s="533"/>
    </row>
    <row r="27" spans="1:18" ht="13.5" thickBot="1" x14ac:dyDescent="0.25">
      <c r="A27" s="179" t="s">
        <v>221</v>
      </c>
      <c r="B27" s="109"/>
      <c r="C27" s="579">
        <f>SUM(C11:C26)</f>
        <v>5763939</v>
      </c>
      <c r="D27" s="580"/>
      <c r="E27" s="580">
        <f>SUM(E11:E26)</f>
        <v>2214394</v>
      </c>
      <c r="F27" s="580">
        <f>SUM(F11:F26)</f>
        <v>17115966</v>
      </c>
      <c r="G27" s="580"/>
      <c r="H27" s="580"/>
      <c r="I27" s="580"/>
      <c r="J27" s="580"/>
      <c r="K27" s="580">
        <f>SUM(K11:K26)</f>
        <v>3462367</v>
      </c>
      <c r="L27" s="580">
        <v>792000</v>
      </c>
      <c r="M27" s="580"/>
      <c r="N27" s="580"/>
      <c r="O27" s="580"/>
      <c r="P27" s="581">
        <f>SUM(P11:P26)</f>
        <v>2898911</v>
      </c>
      <c r="Q27" s="582">
        <f>C27+F27+K27+L27+P27+E27</f>
        <v>32247577</v>
      </c>
      <c r="R27" s="533"/>
    </row>
    <row r="28" spans="1:18" x14ac:dyDescent="0.2">
      <c r="A28" s="378"/>
      <c r="B28" s="374"/>
      <c r="C28" s="583"/>
      <c r="D28" s="583"/>
      <c r="E28" s="583"/>
      <c r="F28" s="583"/>
      <c r="G28" s="583"/>
      <c r="H28" s="583"/>
      <c r="I28" s="583"/>
      <c r="J28" s="583"/>
      <c r="K28" s="583"/>
      <c r="L28" s="583"/>
      <c r="M28" s="583"/>
      <c r="N28" s="583"/>
      <c r="O28" s="583"/>
      <c r="P28" s="583"/>
      <c r="Q28" s="584"/>
      <c r="R28" s="533"/>
    </row>
    <row r="29" spans="1:18" x14ac:dyDescent="0.2">
      <c r="A29" s="379" t="s">
        <v>224</v>
      </c>
      <c r="B29" s="175"/>
      <c r="C29" s="569">
        <v>1247790</v>
      </c>
      <c r="D29" s="570"/>
      <c r="E29" s="570">
        <v>261906</v>
      </c>
      <c r="F29" s="570">
        <v>1828527</v>
      </c>
      <c r="G29" s="570"/>
      <c r="H29" s="570"/>
      <c r="I29" s="570"/>
      <c r="J29" s="570"/>
      <c r="K29" s="570">
        <v>698555</v>
      </c>
      <c r="L29" s="570">
        <v>156816</v>
      </c>
      <c r="M29" s="570"/>
      <c r="N29" s="570"/>
      <c r="O29" s="570"/>
      <c r="P29" s="571">
        <v>570168</v>
      </c>
      <c r="Q29" s="572">
        <f>C29+F29+K29+L29+P29</f>
        <v>4501856</v>
      </c>
      <c r="R29" s="533"/>
    </row>
    <row r="30" spans="1:18" x14ac:dyDescent="0.2">
      <c r="A30" s="379" t="s">
        <v>126</v>
      </c>
      <c r="B30" s="175"/>
      <c r="C30" s="569">
        <v>34546</v>
      </c>
      <c r="D30" s="570"/>
      <c r="E30" s="570"/>
      <c r="F30" s="570">
        <v>25789</v>
      </c>
      <c r="G30" s="570"/>
      <c r="H30" s="570"/>
      <c r="I30" s="570"/>
      <c r="J30" s="570"/>
      <c r="K30" s="570">
        <v>34546</v>
      </c>
      <c r="L30" s="570"/>
      <c r="M30" s="570"/>
      <c r="N30" s="570"/>
      <c r="O30" s="570"/>
      <c r="P30" s="571">
        <v>34546</v>
      </c>
      <c r="Q30" s="572">
        <f>C30+K30+P30</f>
        <v>103638</v>
      </c>
      <c r="R30" s="533"/>
    </row>
    <row r="31" spans="1:18" x14ac:dyDescent="0.2">
      <c r="A31" s="379" t="s">
        <v>127</v>
      </c>
      <c r="B31" s="175"/>
      <c r="C31" s="569">
        <v>33145</v>
      </c>
      <c r="D31" s="570"/>
      <c r="E31" s="570"/>
      <c r="F31" s="570">
        <v>23762</v>
      </c>
      <c r="G31" s="570"/>
      <c r="H31" s="570"/>
      <c r="I31" s="570"/>
      <c r="J31" s="570"/>
      <c r="K31" s="570">
        <v>33145</v>
      </c>
      <c r="L31" s="570"/>
      <c r="M31" s="570"/>
      <c r="N31" s="570"/>
      <c r="O31" s="570"/>
      <c r="P31" s="571">
        <v>33145</v>
      </c>
      <c r="Q31" s="572">
        <f>C31+K31+P31</f>
        <v>99435</v>
      </c>
      <c r="R31" s="533"/>
    </row>
    <row r="32" spans="1:18" x14ac:dyDescent="0.2">
      <c r="A32" s="379" t="s">
        <v>189</v>
      </c>
      <c r="B32" s="175"/>
      <c r="C32" s="569"/>
      <c r="D32" s="570"/>
      <c r="E32" s="570">
        <v>120680</v>
      </c>
      <c r="F32" s="570">
        <v>350000</v>
      </c>
      <c r="G32" s="570"/>
      <c r="H32" s="570"/>
      <c r="I32" s="570"/>
      <c r="J32" s="570"/>
      <c r="K32" s="570"/>
      <c r="L32" s="570"/>
      <c r="M32" s="570"/>
      <c r="N32" s="570"/>
      <c r="O32" s="570"/>
      <c r="P32" s="571"/>
      <c r="Q32" s="572"/>
      <c r="R32" s="533"/>
    </row>
    <row r="33" spans="1:18" ht="13.5" thickBot="1" x14ac:dyDescent="0.25">
      <c r="A33" s="522"/>
      <c r="B33" s="523"/>
      <c r="C33" s="585"/>
      <c r="D33" s="586"/>
      <c r="E33" s="586"/>
      <c r="F33" s="586"/>
      <c r="G33" s="586"/>
      <c r="H33" s="586"/>
      <c r="I33" s="586"/>
      <c r="J33" s="586"/>
      <c r="K33" s="586"/>
      <c r="L33" s="586"/>
      <c r="M33" s="586"/>
      <c r="N33" s="586"/>
      <c r="O33" s="586"/>
      <c r="P33" s="587"/>
      <c r="Q33" s="588"/>
      <c r="R33" s="533"/>
    </row>
    <row r="34" spans="1:18" ht="13.5" thickBot="1" x14ac:dyDescent="0.25">
      <c r="A34" s="179" t="s">
        <v>220</v>
      </c>
      <c r="B34" s="109"/>
      <c r="C34" s="579">
        <f>SUM(C29:C32)</f>
        <v>1315481</v>
      </c>
      <c r="D34" s="580"/>
      <c r="E34" s="580">
        <f>SUM(E29:E32)</f>
        <v>382586</v>
      </c>
      <c r="F34" s="580">
        <f>SUM(F29:F32)</f>
        <v>2228078</v>
      </c>
      <c r="G34" s="580"/>
      <c r="H34" s="580"/>
      <c r="I34" s="580"/>
      <c r="J34" s="580"/>
      <c r="K34" s="580">
        <f>SUM(K29:K32)</f>
        <v>766246</v>
      </c>
      <c r="L34" s="580">
        <f>SUM(L29:L32)</f>
        <v>156816</v>
      </c>
      <c r="M34" s="580"/>
      <c r="N34" s="580"/>
      <c r="O34" s="580"/>
      <c r="P34" s="581">
        <f>SUM(P29:P32)</f>
        <v>637859</v>
      </c>
      <c r="Q34" s="582">
        <f>C34+F34+K34+L34+P34+E34</f>
        <v>5487066</v>
      </c>
      <c r="R34" s="533"/>
    </row>
    <row r="35" spans="1:18" x14ac:dyDescent="0.2">
      <c r="A35" s="534"/>
      <c r="B35" s="534"/>
      <c r="C35" s="535"/>
      <c r="D35" s="535"/>
      <c r="E35" s="535"/>
      <c r="F35" s="535"/>
      <c r="G35" s="535"/>
      <c r="H35" s="535"/>
      <c r="I35" s="535"/>
      <c r="J35" s="535"/>
      <c r="K35" s="535"/>
      <c r="L35" s="535"/>
      <c r="M35" s="535"/>
      <c r="N35" s="535"/>
      <c r="O35" s="535"/>
      <c r="P35" s="535"/>
      <c r="Q35" s="535"/>
    </row>
    <row r="36" spans="1:18" x14ac:dyDescent="0.2">
      <c r="A36" s="534"/>
      <c r="B36" s="534"/>
      <c r="C36" s="535"/>
      <c r="D36" s="535"/>
      <c r="E36" s="535"/>
      <c r="F36" s="535"/>
      <c r="G36" s="535"/>
      <c r="H36" s="535"/>
      <c r="I36" s="535"/>
      <c r="J36" s="535"/>
      <c r="K36" s="535"/>
      <c r="L36" s="535"/>
      <c r="M36" s="535"/>
      <c r="N36" s="535"/>
      <c r="O36" s="535"/>
      <c r="P36" s="535"/>
      <c r="Q36" s="535"/>
    </row>
    <row r="37" spans="1:18" x14ac:dyDescent="0.2">
      <c r="A37" s="534"/>
      <c r="B37" s="534"/>
      <c r="C37" s="535"/>
      <c r="D37" s="535"/>
      <c r="E37" s="535"/>
      <c r="F37" s="535"/>
      <c r="G37" s="535"/>
      <c r="H37" s="535"/>
      <c r="I37" s="535"/>
      <c r="J37" s="535"/>
      <c r="K37" s="535"/>
      <c r="L37" s="535"/>
      <c r="M37" s="535"/>
      <c r="N37" s="535"/>
      <c r="O37" s="535"/>
      <c r="P37" s="535"/>
      <c r="Q37" s="535"/>
    </row>
    <row r="38" spans="1:18" x14ac:dyDescent="0.2">
      <c r="A38" s="534"/>
      <c r="B38" s="534"/>
      <c r="C38" s="535"/>
      <c r="D38" s="535"/>
      <c r="E38" s="535"/>
      <c r="F38" s="535"/>
      <c r="G38" s="535"/>
      <c r="H38" s="535"/>
      <c r="I38" s="535"/>
      <c r="J38" s="535"/>
      <c r="K38" s="535"/>
      <c r="L38" s="535"/>
      <c r="M38" s="535"/>
      <c r="N38" s="535"/>
      <c r="O38" s="535"/>
      <c r="P38" s="535"/>
      <c r="Q38" s="535"/>
    </row>
    <row r="39" spans="1:18" x14ac:dyDescent="0.2">
      <c r="A39" s="178"/>
      <c r="B39" s="178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536"/>
    </row>
    <row r="40" spans="1:18" x14ac:dyDescent="0.2">
      <c r="A40" s="178"/>
      <c r="B40" s="178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65"/>
    </row>
    <row r="41" spans="1:18" x14ac:dyDescent="0.2">
      <c r="P41" t="s">
        <v>35</v>
      </c>
    </row>
    <row r="42" spans="1:18" ht="13.5" thickBot="1" x14ac:dyDescent="0.25">
      <c r="Q42" s="373" t="s">
        <v>175</v>
      </c>
    </row>
    <row r="43" spans="1:18" x14ac:dyDescent="0.2">
      <c r="A43" s="626" t="s">
        <v>68</v>
      </c>
      <c r="B43" s="616"/>
      <c r="C43" s="375" t="s">
        <v>60</v>
      </c>
      <c r="D43" s="376" t="s">
        <v>57</v>
      </c>
      <c r="E43" s="376" t="s">
        <v>229</v>
      </c>
      <c r="F43" s="376" t="s">
        <v>192</v>
      </c>
      <c r="G43" s="376" t="s">
        <v>86</v>
      </c>
      <c r="H43" s="376" t="s">
        <v>59</v>
      </c>
      <c r="I43" s="376" t="s">
        <v>61</v>
      </c>
      <c r="J43" s="376" t="s">
        <v>85</v>
      </c>
      <c r="K43" s="376" t="s">
        <v>62</v>
      </c>
      <c r="L43" s="376" t="s">
        <v>63</v>
      </c>
      <c r="M43" s="376" t="s">
        <v>58</v>
      </c>
      <c r="N43" s="376" t="s">
        <v>64</v>
      </c>
      <c r="O43" s="376" t="s">
        <v>66</v>
      </c>
      <c r="P43" s="377" t="s">
        <v>67</v>
      </c>
      <c r="Q43" s="627" t="s">
        <v>69</v>
      </c>
    </row>
    <row r="44" spans="1:18" ht="13.5" thickBot="1" x14ac:dyDescent="0.25">
      <c r="A44" s="386"/>
      <c r="B44" s="387"/>
      <c r="C44" s="382" t="s">
        <v>125</v>
      </c>
      <c r="D44" s="383" t="s">
        <v>21</v>
      </c>
      <c r="E44" s="383" t="s">
        <v>257</v>
      </c>
      <c r="F44" s="383" t="s">
        <v>193</v>
      </c>
      <c r="G44" s="383" t="s">
        <v>87</v>
      </c>
      <c r="H44" s="384" t="s">
        <v>256</v>
      </c>
      <c r="I44" s="383" t="s">
        <v>255</v>
      </c>
      <c r="J44" s="383" t="s">
        <v>88</v>
      </c>
      <c r="K44" s="383" t="s">
        <v>34</v>
      </c>
      <c r="L44" s="383" t="s">
        <v>219</v>
      </c>
      <c r="M44" s="383" t="s">
        <v>89</v>
      </c>
      <c r="N44" s="383" t="s">
        <v>90</v>
      </c>
      <c r="O44" s="383" t="s">
        <v>147</v>
      </c>
      <c r="P44" s="385" t="s">
        <v>148</v>
      </c>
      <c r="Q44" s="628"/>
    </row>
    <row r="45" spans="1:18" x14ac:dyDescent="0.2">
      <c r="A45" s="312" t="s">
        <v>128</v>
      </c>
      <c r="B45" s="30"/>
      <c r="C45" s="569"/>
      <c r="D45" s="570"/>
      <c r="E45" s="570">
        <v>39370</v>
      </c>
      <c r="F45" s="570">
        <v>236220</v>
      </c>
      <c r="G45" s="570"/>
      <c r="H45" s="570"/>
      <c r="I45" s="570"/>
      <c r="J45" s="570"/>
      <c r="K45" s="570">
        <v>25000</v>
      </c>
      <c r="L45" s="570"/>
      <c r="M45" s="570"/>
      <c r="N45" s="570"/>
      <c r="O45" s="570"/>
      <c r="P45" s="571">
        <v>25000</v>
      </c>
      <c r="Q45" s="572">
        <f>SUM(C45:P45)</f>
        <v>325590</v>
      </c>
      <c r="R45" s="533"/>
    </row>
    <row r="46" spans="1:18" x14ac:dyDescent="0.2">
      <c r="A46" s="312" t="s">
        <v>129</v>
      </c>
      <c r="B46" s="30"/>
      <c r="C46" s="569">
        <v>80000</v>
      </c>
      <c r="D46" s="570"/>
      <c r="E46" s="570"/>
      <c r="F46" s="570"/>
      <c r="G46" s="570"/>
      <c r="H46" s="570"/>
      <c r="I46" s="570"/>
      <c r="J46" s="570"/>
      <c r="K46" s="570"/>
      <c r="L46" s="570"/>
      <c r="M46" s="570"/>
      <c r="N46" s="570"/>
      <c r="O46" s="570"/>
      <c r="P46" s="571">
        <v>10000</v>
      </c>
      <c r="Q46" s="572">
        <f>SUM(C46:P46)</f>
        <v>90000</v>
      </c>
      <c r="R46" s="533"/>
    </row>
    <row r="47" spans="1:18" x14ac:dyDescent="0.2">
      <c r="A47" s="312" t="s">
        <v>130</v>
      </c>
      <c r="B47" s="30"/>
      <c r="C47" s="569">
        <v>32000</v>
      </c>
      <c r="D47" s="570"/>
      <c r="E47" s="570"/>
      <c r="F47" s="570"/>
      <c r="G47" s="570"/>
      <c r="H47" s="570"/>
      <c r="I47" s="570"/>
      <c r="J47" s="570"/>
      <c r="K47" s="570"/>
      <c r="L47" s="570"/>
      <c r="M47" s="570"/>
      <c r="N47" s="570"/>
      <c r="O47" s="570"/>
      <c r="P47" s="571"/>
      <c r="Q47" s="572">
        <f>SUM(C47:P47)</f>
        <v>32000</v>
      </c>
      <c r="R47" s="533"/>
    </row>
    <row r="48" spans="1:18" hidden="1" x14ac:dyDescent="0.2">
      <c r="A48" s="312" t="s">
        <v>36</v>
      </c>
      <c r="B48" s="30"/>
      <c r="C48" s="569"/>
      <c r="D48" s="570"/>
      <c r="E48" s="570"/>
      <c r="F48" s="570"/>
      <c r="G48" s="570"/>
      <c r="H48" s="570"/>
      <c r="I48" s="570"/>
      <c r="J48" s="570"/>
      <c r="K48" s="570"/>
      <c r="L48" s="570"/>
      <c r="M48" s="570"/>
      <c r="N48" s="570"/>
      <c r="O48" s="570"/>
      <c r="P48" s="571"/>
      <c r="Q48" s="572"/>
      <c r="R48" s="533"/>
    </row>
    <row r="49" spans="1:18" x14ac:dyDescent="0.2">
      <c r="A49" s="312" t="s">
        <v>131</v>
      </c>
      <c r="B49" s="30"/>
      <c r="C49" s="569"/>
      <c r="D49" s="570">
        <v>40000</v>
      </c>
      <c r="E49" s="570"/>
      <c r="F49" s="570">
        <v>554864</v>
      </c>
      <c r="G49" s="570">
        <v>100000</v>
      </c>
      <c r="H49" s="570"/>
      <c r="I49" s="570"/>
      <c r="J49" s="570">
        <v>400000</v>
      </c>
      <c r="K49" s="570"/>
      <c r="L49" s="570"/>
      <c r="M49" s="570"/>
      <c r="N49" s="570"/>
      <c r="O49" s="570"/>
      <c r="P49" s="571">
        <v>450000</v>
      </c>
      <c r="Q49" s="572">
        <f>SUM(C49:P49)</f>
        <v>1544864</v>
      </c>
      <c r="R49" s="533"/>
    </row>
    <row r="50" spans="1:18" x14ac:dyDescent="0.2">
      <c r="A50" s="312" t="s">
        <v>132</v>
      </c>
      <c r="B50" s="30"/>
      <c r="C50" s="569">
        <v>125000</v>
      </c>
      <c r="D50" s="570"/>
      <c r="E50" s="570">
        <v>241630</v>
      </c>
      <c r="F50" s="570">
        <v>313730</v>
      </c>
      <c r="G50" s="570"/>
      <c r="H50" s="570"/>
      <c r="I50" s="570"/>
      <c r="J50" s="570">
        <v>300000</v>
      </c>
      <c r="K50" s="570">
        <v>100000</v>
      </c>
      <c r="L50" s="570"/>
      <c r="M50" s="570"/>
      <c r="N50" s="570">
        <v>142000</v>
      </c>
      <c r="O50" s="570"/>
      <c r="P50" s="571"/>
      <c r="Q50" s="572">
        <f>SUM(C50:P50)</f>
        <v>1222360</v>
      </c>
      <c r="R50" s="533"/>
    </row>
    <row r="51" spans="1:18" x14ac:dyDescent="0.2">
      <c r="A51" s="312" t="s">
        <v>133</v>
      </c>
      <c r="B51" s="30"/>
      <c r="C51" s="569">
        <v>90000</v>
      </c>
      <c r="D51" s="570">
        <v>10000</v>
      </c>
      <c r="E51" s="570"/>
      <c r="F51" s="570">
        <v>1242722</v>
      </c>
      <c r="G51" s="570">
        <v>62700</v>
      </c>
      <c r="H51" s="570"/>
      <c r="I51" s="570"/>
      <c r="J51" s="570">
        <v>170000</v>
      </c>
      <c r="K51" s="570">
        <v>345773</v>
      </c>
      <c r="L51" s="570">
        <v>90000</v>
      </c>
      <c r="M51" s="570"/>
      <c r="N51" s="570">
        <v>40000</v>
      </c>
      <c r="O51" s="570"/>
      <c r="P51" s="571">
        <v>25000</v>
      </c>
      <c r="Q51" s="572">
        <f>SUM(C51:P51)</f>
        <v>2076195</v>
      </c>
      <c r="R51" s="533"/>
    </row>
    <row r="52" spans="1:18" x14ac:dyDescent="0.2">
      <c r="A52" s="312" t="s">
        <v>134</v>
      </c>
      <c r="B52" s="30"/>
      <c r="C52" s="569">
        <v>30000</v>
      </c>
      <c r="D52" s="570"/>
      <c r="E52" s="570"/>
      <c r="F52" s="570">
        <v>1295991</v>
      </c>
      <c r="G52" s="570"/>
      <c r="H52" s="570"/>
      <c r="I52" s="570"/>
      <c r="J52" s="570"/>
      <c r="K52" s="570">
        <v>100000</v>
      </c>
      <c r="L52" s="570"/>
      <c r="M52" s="570"/>
      <c r="N52" s="570"/>
      <c r="O52" s="570"/>
      <c r="P52" s="571"/>
      <c r="Q52" s="572">
        <f>SUM(C52:P52)</f>
        <v>1425991</v>
      </c>
      <c r="R52" s="533"/>
    </row>
    <row r="53" spans="1:18" x14ac:dyDescent="0.2">
      <c r="A53" s="308" t="s">
        <v>37</v>
      </c>
      <c r="B53" s="39"/>
      <c r="C53" s="573">
        <f>SUM(C45:C52)</f>
        <v>357000</v>
      </c>
      <c r="D53" s="589">
        <f>SUM(D45:D52)</f>
        <v>50000</v>
      </c>
      <c r="E53" s="589">
        <f>SUM(E45:E52)</f>
        <v>281000</v>
      </c>
      <c r="F53" s="589">
        <f>SUM(F45:F52)</f>
        <v>3643527</v>
      </c>
      <c r="G53" s="589">
        <f>SUM(G45:G52)</f>
        <v>162700</v>
      </c>
      <c r="H53" s="589">
        <v>0</v>
      </c>
      <c r="I53" s="589">
        <v>0</v>
      </c>
      <c r="J53" s="589">
        <f>SUM(J45:J52)</f>
        <v>870000</v>
      </c>
      <c r="K53" s="589">
        <f>SUM(K45:K52)</f>
        <v>570773</v>
      </c>
      <c r="L53" s="589">
        <f>SUM(L45:L52)</f>
        <v>90000</v>
      </c>
      <c r="M53" s="589">
        <v>0</v>
      </c>
      <c r="N53" s="589">
        <f>SUM(N45:N52)</f>
        <v>182000</v>
      </c>
      <c r="O53" s="589">
        <v>0</v>
      </c>
      <c r="P53" s="590">
        <f>SUM(P45:P52)</f>
        <v>510000</v>
      </c>
      <c r="Q53" s="574">
        <f>SUM(C53:P53)</f>
        <v>6717000</v>
      </c>
      <c r="R53" s="533"/>
    </row>
    <row r="54" spans="1:18" x14ac:dyDescent="0.2">
      <c r="A54" s="312"/>
      <c r="B54" s="30"/>
      <c r="C54" s="569"/>
      <c r="D54" s="570"/>
      <c r="E54" s="570"/>
      <c r="F54" s="570"/>
      <c r="G54" s="570"/>
      <c r="H54" s="570"/>
      <c r="I54" s="570"/>
      <c r="J54" s="570"/>
      <c r="K54" s="570"/>
      <c r="L54" s="570"/>
      <c r="M54" s="570"/>
      <c r="N54" s="570"/>
      <c r="O54" s="570"/>
      <c r="P54" s="571"/>
      <c r="Q54" s="572"/>
      <c r="R54" s="533"/>
    </row>
    <row r="55" spans="1:18" x14ac:dyDescent="0.2">
      <c r="A55" s="312" t="s">
        <v>135</v>
      </c>
      <c r="B55" s="30"/>
      <c r="C55" s="569">
        <v>280000</v>
      </c>
      <c r="D55" s="570"/>
      <c r="E55" s="570"/>
      <c r="F55" s="570">
        <v>30079</v>
      </c>
      <c r="G55" s="570"/>
      <c r="H55" s="570"/>
      <c r="I55" s="570"/>
      <c r="J55" s="570"/>
      <c r="K55" s="570"/>
      <c r="L55" s="570"/>
      <c r="M55" s="570"/>
      <c r="N55" s="570"/>
      <c r="O55" s="570"/>
      <c r="P55" s="571">
        <v>60000</v>
      </c>
      <c r="Q55" s="572">
        <f>SUM(C55:P55)</f>
        <v>370079</v>
      </c>
      <c r="R55" s="533"/>
    </row>
    <row r="56" spans="1:18" x14ac:dyDescent="0.2">
      <c r="A56" s="312" t="s">
        <v>136</v>
      </c>
      <c r="B56" s="30"/>
      <c r="C56" s="569">
        <v>56693</v>
      </c>
      <c r="D56" s="570"/>
      <c r="E56" s="570"/>
      <c r="F56" s="570">
        <v>10153</v>
      </c>
      <c r="G56" s="570"/>
      <c r="H56" s="570"/>
      <c r="I56" s="570"/>
      <c r="J56" s="570"/>
      <c r="K56" s="570"/>
      <c r="L56" s="570"/>
      <c r="M56" s="570"/>
      <c r="N56" s="570"/>
      <c r="O56" s="570"/>
      <c r="P56" s="571">
        <v>10154</v>
      </c>
      <c r="Q56" s="572">
        <f>SUM(C56:P56)</f>
        <v>77000</v>
      </c>
      <c r="R56" s="533"/>
    </row>
    <row r="57" spans="1:18" x14ac:dyDescent="0.2">
      <c r="A57" s="308" t="s">
        <v>38</v>
      </c>
      <c r="B57" s="39"/>
      <c r="C57" s="573">
        <f>SUM(C55:C56)</f>
        <v>336693</v>
      </c>
      <c r="D57" s="589">
        <v>0</v>
      </c>
      <c r="E57" s="589">
        <v>0</v>
      </c>
      <c r="F57" s="589">
        <f>SUM(F55:F56)</f>
        <v>40232</v>
      </c>
      <c r="G57" s="589">
        <v>0</v>
      </c>
      <c r="H57" s="589">
        <v>0</v>
      </c>
      <c r="I57" s="589">
        <v>0</v>
      </c>
      <c r="J57" s="589">
        <v>0</v>
      </c>
      <c r="K57" s="589">
        <v>0</v>
      </c>
      <c r="L57" s="589">
        <v>0</v>
      </c>
      <c r="M57" s="589">
        <v>0</v>
      </c>
      <c r="N57" s="589">
        <v>0</v>
      </c>
      <c r="O57" s="589">
        <v>0</v>
      </c>
      <c r="P57" s="590">
        <f>SUM(P55:P56)</f>
        <v>70154</v>
      </c>
      <c r="Q57" s="574">
        <f>SUM(C57:P57)</f>
        <v>447079</v>
      </c>
      <c r="R57" s="533"/>
    </row>
    <row r="58" spans="1:18" x14ac:dyDescent="0.2">
      <c r="A58" s="308"/>
      <c r="B58" s="39"/>
      <c r="C58" s="573"/>
      <c r="D58" s="589"/>
      <c r="E58" s="589"/>
      <c r="F58" s="589"/>
      <c r="G58" s="589"/>
      <c r="H58" s="589"/>
      <c r="I58" s="589"/>
      <c r="J58" s="589"/>
      <c r="K58" s="589"/>
      <c r="L58" s="589"/>
      <c r="M58" s="589"/>
      <c r="N58" s="589"/>
      <c r="O58" s="589"/>
      <c r="P58" s="590"/>
      <c r="Q58" s="572"/>
      <c r="R58" s="533"/>
    </row>
    <row r="59" spans="1:18" x14ac:dyDescent="0.2">
      <c r="A59" s="312" t="s">
        <v>137</v>
      </c>
      <c r="B59" s="30"/>
      <c r="C59" s="569"/>
      <c r="D59" s="570"/>
      <c r="E59" s="570"/>
      <c r="F59" s="570"/>
      <c r="G59" s="570"/>
      <c r="H59" s="570"/>
      <c r="I59" s="570"/>
      <c r="J59" s="570"/>
      <c r="K59" s="570"/>
      <c r="L59" s="570"/>
      <c r="M59" s="570"/>
      <c r="N59" s="570"/>
      <c r="O59" s="570">
        <v>1500000</v>
      </c>
      <c r="P59" s="571"/>
      <c r="Q59" s="572">
        <f t="shared" ref="Q59:Q70" si="0">SUM(C59:P59)</f>
        <v>1500000</v>
      </c>
      <c r="R59" s="533"/>
    </row>
    <row r="60" spans="1:18" x14ac:dyDescent="0.2">
      <c r="A60" s="312" t="s">
        <v>138</v>
      </c>
      <c r="B60" s="30"/>
      <c r="C60" s="569"/>
      <c r="D60" s="570"/>
      <c r="E60" s="570"/>
      <c r="F60" s="570"/>
      <c r="G60" s="570"/>
      <c r="H60" s="570"/>
      <c r="I60" s="570"/>
      <c r="J60" s="570"/>
      <c r="K60" s="570">
        <v>30000</v>
      </c>
      <c r="L60" s="570"/>
      <c r="M60" s="570"/>
      <c r="N60" s="570"/>
      <c r="O60" s="570"/>
      <c r="P60" s="571"/>
      <c r="Q60" s="572">
        <f t="shared" si="0"/>
        <v>30000</v>
      </c>
      <c r="R60" s="533"/>
    </row>
    <row r="61" spans="1:18" x14ac:dyDescent="0.2">
      <c r="A61" s="312" t="s">
        <v>139</v>
      </c>
      <c r="B61" s="30"/>
      <c r="C61" s="591">
        <v>100000</v>
      </c>
      <c r="D61" s="592"/>
      <c r="E61" s="592"/>
      <c r="F61" s="592"/>
      <c r="G61" s="570"/>
      <c r="H61" s="570"/>
      <c r="I61" s="570"/>
      <c r="J61" s="570"/>
      <c r="K61" s="570">
        <v>220000</v>
      </c>
      <c r="L61" s="570"/>
      <c r="M61" s="570">
        <v>15000</v>
      </c>
      <c r="N61" s="570">
        <v>340000</v>
      </c>
      <c r="O61" s="570"/>
      <c r="P61" s="571"/>
      <c r="Q61" s="572">
        <f t="shared" si="0"/>
        <v>675000</v>
      </c>
      <c r="R61" s="533"/>
    </row>
    <row r="62" spans="1:18" x14ac:dyDescent="0.2">
      <c r="A62" s="312" t="s">
        <v>140</v>
      </c>
      <c r="B62" s="30"/>
      <c r="C62" s="569">
        <v>80000</v>
      </c>
      <c r="D62" s="570">
        <v>10000</v>
      </c>
      <c r="E62" s="570"/>
      <c r="F62" s="570"/>
      <c r="G62" s="570"/>
      <c r="H62" s="570"/>
      <c r="I62" s="570">
        <v>370000</v>
      </c>
      <c r="J62" s="570"/>
      <c r="K62" s="570">
        <v>604344</v>
      </c>
      <c r="L62" s="570"/>
      <c r="M62" s="570">
        <v>8000</v>
      </c>
      <c r="N62" s="570">
        <v>130000</v>
      </c>
      <c r="O62" s="570"/>
      <c r="P62" s="571"/>
      <c r="Q62" s="572">
        <f t="shared" si="0"/>
        <v>1202344</v>
      </c>
      <c r="R62" s="533"/>
    </row>
    <row r="63" spans="1:18" x14ac:dyDescent="0.2">
      <c r="A63" s="312" t="s">
        <v>227</v>
      </c>
      <c r="B63" s="30"/>
      <c r="C63" s="569">
        <v>120000</v>
      </c>
      <c r="D63" s="570">
        <v>340000</v>
      </c>
      <c r="E63" s="570"/>
      <c r="F63" s="570"/>
      <c r="G63" s="570"/>
      <c r="H63" s="570"/>
      <c r="I63" s="570"/>
      <c r="J63" s="570"/>
      <c r="K63" s="570">
        <v>550000</v>
      </c>
      <c r="L63" s="570"/>
      <c r="M63" s="570">
        <v>2000</v>
      </c>
      <c r="N63" s="570">
        <v>30000</v>
      </c>
      <c r="O63" s="570"/>
      <c r="P63" s="571"/>
      <c r="Q63" s="572">
        <f t="shared" si="0"/>
        <v>1042000</v>
      </c>
      <c r="R63" s="533"/>
    </row>
    <row r="64" spans="1:18" x14ac:dyDescent="0.2">
      <c r="A64" s="312" t="s">
        <v>141</v>
      </c>
      <c r="B64" s="30"/>
      <c r="C64" s="569">
        <v>30000</v>
      </c>
      <c r="D64" s="570"/>
      <c r="E64" s="570"/>
      <c r="F64" s="570">
        <v>196850</v>
      </c>
      <c r="G64" s="570">
        <v>10000</v>
      </c>
      <c r="H64" s="570"/>
      <c r="I64" s="570"/>
      <c r="J64" s="570">
        <v>92236</v>
      </c>
      <c r="K64" s="570">
        <v>200000</v>
      </c>
      <c r="L64" s="570"/>
      <c r="M64" s="570"/>
      <c r="N64" s="570">
        <v>50000</v>
      </c>
      <c r="O64" s="570"/>
      <c r="P64" s="571">
        <v>80000</v>
      </c>
      <c r="Q64" s="572">
        <f t="shared" si="0"/>
        <v>659086</v>
      </c>
      <c r="R64" s="533"/>
    </row>
    <row r="65" spans="1:18" x14ac:dyDescent="0.2">
      <c r="A65" s="312" t="s">
        <v>145</v>
      </c>
      <c r="B65" s="30"/>
      <c r="C65" s="569">
        <v>348484</v>
      </c>
      <c r="D65" s="570"/>
      <c r="E65" s="570"/>
      <c r="F65" s="570"/>
      <c r="G65" s="570"/>
      <c r="H65" s="570"/>
      <c r="I65" s="570"/>
      <c r="J65" s="570"/>
      <c r="K65" s="570"/>
      <c r="L65" s="570"/>
      <c r="M65" s="570"/>
      <c r="N65" s="570"/>
      <c r="O65" s="570"/>
      <c r="P65" s="571"/>
      <c r="Q65" s="572">
        <f t="shared" si="0"/>
        <v>348484</v>
      </c>
      <c r="R65" s="533"/>
    </row>
    <row r="66" spans="1:18" x14ac:dyDescent="0.2">
      <c r="A66" s="312" t="s">
        <v>142</v>
      </c>
      <c r="B66" s="30"/>
      <c r="C66" s="569">
        <v>500000</v>
      </c>
      <c r="D66" s="570"/>
      <c r="E66" s="570"/>
      <c r="F66" s="570">
        <v>196850</v>
      </c>
      <c r="G66" s="570">
        <v>40000</v>
      </c>
      <c r="H66" s="570">
        <v>609000</v>
      </c>
      <c r="I66" s="570">
        <v>901655</v>
      </c>
      <c r="J66" s="570"/>
      <c r="K66" s="570">
        <v>150000</v>
      </c>
      <c r="L66" s="570"/>
      <c r="M66" s="570">
        <v>110000</v>
      </c>
      <c r="N66" s="570">
        <v>800000</v>
      </c>
      <c r="O66" s="570"/>
      <c r="P66" s="571"/>
      <c r="Q66" s="572">
        <f t="shared" si="0"/>
        <v>3307505</v>
      </c>
      <c r="R66" s="533"/>
    </row>
    <row r="67" spans="1:18" x14ac:dyDescent="0.2">
      <c r="A67" s="312" t="s">
        <v>146</v>
      </c>
      <c r="B67" s="30"/>
      <c r="C67" s="569">
        <v>10000</v>
      </c>
      <c r="D67" s="570"/>
      <c r="E67" s="570"/>
      <c r="F67" s="570"/>
      <c r="G67" s="570"/>
      <c r="H67" s="570"/>
      <c r="I67" s="570"/>
      <c r="J67" s="570"/>
      <c r="K67" s="570">
        <v>10000</v>
      </c>
      <c r="L67" s="570"/>
      <c r="M67" s="570"/>
      <c r="N67" s="570"/>
      <c r="O67" s="570"/>
      <c r="P67" s="571"/>
      <c r="Q67" s="572">
        <f t="shared" si="0"/>
        <v>20000</v>
      </c>
      <c r="R67" s="533"/>
    </row>
    <row r="68" spans="1:18" x14ac:dyDescent="0.2">
      <c r="A68" s="312" t="s">
        <v>143</v>
      </c>
      <c r="B68" s="30"/>
      <c r="C68" s="569">
        <v>180000</v>
      </c>
      <c r="D68" s="570"/>
      <c r="E68" s="570"/>
      <c r="F68" s="570"/>
      <c r="G68" s="570"/>
      <c r="H68" s="570"/>
      <c r="I68" s="570"/>
      <c r="J68" s="570"/>
      <c r="K68" s="570">
        <v>40000</v>
      </c>
      <c r="L68" s="570"/>
      <c r="M68" s="570"/>
      <c r="N68" s="570"/>
      <c r="O68" s="570"/>
      <c r="P68" s="571">
        <v>128000</v>
      </c>
      <c r="Q68" s="572">
        <f t="shared" si="0"/>
        <v>348000</v>
      </c>
      <c r="R68" s="533"/>
    </row>
    <row r="69" spans="1:18" x14ac:dyDescent="0.2">
      <c r="A69" s="312" t="s">
        <v>222</v>
      </c>
      <c r="B69" s="30"/>
      <c r="C69" s="569">
        <v>82677</v>
      </c>
      <c r="D69" s="570"/>
      <c r="E69" s="570"/>
      <c r="F69" s="570"/>
      <c r="G69" s="570"/>
      <c r="H69" s="570"/>
      <c r="I69" s="570"/>
      <c r="J69" s="570"/>
      <c r="K69" s="570">
        <v>749120</v>
      </c>
      <c r="L69" s="570"/>
      <c r="M69" s="570"/>
      <c r="N69" s="570"/>
      <c r="O69" s="570"/>
      <c r="P69" s="571"/>
      <c r="Q69" s="572">
        <f t="shared" si="0"/>
        <v>831797</v>
      </c>
      <c r="R69" s="533"/>
    </row>
    <row r="70" spans="1:18" x14ac:dyDescent="0.2">
      <c r="A70" s="308" t="s">
        <v>112</v>
      </c>
      <c r="B70" s="39"/>
      <c r="C70" s="573">
        <f t="shared" ref="C70:J70" si="1">SUM(C59:C69)</f>
        <v>1451161</v>
      </c>
      <c r="D70" s="589">
        <f t="shared" si="1"/>
        <v>350000</v>
      </c>
      <c r="E70" s="589">
        <f>SUM(E59:E69)</f>
        <v>0</v>
      </c>
      <c r="F70" s="589">
        <f t="shared" si="1"/>
        <v>393700</v>
      </c>
      <c r="G70" s="589">
        <f t="shared" si="1"/>
        <v>50000</v>
      </c>
      <c r="H70" s="589">
        <f t="shared" si="1"/>
        <v>609000</v>
      </c>
      <c r="I70" s="589">
        <f t="shared" si="1"/>
        <v>1271655</v>
      </c>
      <c r="J70" s="589">
        <f t="shared" si="1"/>
        <v>92236</v>
      </c>
      <c r="K70" s="589">
        <f>SUM(K59:K69)</f>
        <v>2553464</v>
      </c>
      <c r="L70" s="589">
        <v>0</v>
      </c>
      <c r="M70" s="589">
        <f>SUM(M59:M69)</f>
        <v>135000</v>
      </c>
      <c r="N70" s="589">
        <f>SUM(N59:N69)</f>
        <v>1350000</v>
      </c>
      <c r="O70" s="589">
        <f>SUM(O59:O69)</f>
        <v>1500000</v>
      </c>
      <c r="P70" s="590">
        <f>SUM(P59:P69)</f>
        <v>208000</v>
      </c>
      <c r="Q70" s="574">
        <f t="shared" si="0"/>
        <v>9964216</v>
      </c>
      <c r="R70" s="533"/>
    </row>
    <row r="71" spans="1:18" x14ac:dyDescent="0.2">
      <c r="A71" s="312"/>
      <c r="B71" s="30"/>
      <c r="C71" s="569"/>
      <c r="D71" s="570"/>
      <c r="E71" s="570"/>
      <c r="F71" s="570"/>
      <c r="G71" s="570"/>
      <c r="H71" s="570"/>
      <c r="I71" s="570"/>
      <c r="J71" s="570"/>
      <c r="K71" s="570"/>
      <c r="L71" s="570"/>
      <c r="M71" s="570"/>
      <c r="N71" s="570"/>
      <c r="O71" s="570"/>
      <c r="P71" s="571"/>
      <c r="Q71" s="572"/>
      <c r="R71" s="533"/>
    </row>
    <row r="72" spans="1:18" x14ac:dyDescent="0.2">
      <c r="A72" s="312" t="s">
        <v>144</v>
      </c>
      <c r="B72" s="30"/>
      <c r="C72" s="573">
        <v>126615</v>
      </c>
      <c r="D72" s="589"/>
      <c r="E72" s="589"/>
      <c r="F72" s="589"/>
      <c r="G72" s="570"/>
      <c r="H72" s="570"/>
      <c r="I72" s="570"/>
      <c r="J72" s="570"/>
      <c r="K72" s="570"/>
      <c r="L72" s="570"/>
      <c r="M72" s="570"/>
      <c r="N72" s="570"/>
      <c r="O72" s="570"/>
      <c r="P72" s="571"/>
      <c r="Q72" s="574">
        <f>SUM(C72:P72)</f>
        <v>126615</v>
      </c>
      <c r="R72" s="533"/>
    </row>
    <row r="73" spans="1:18" x14ac:dyDescent="0.2">
      <c r="A73" s="312"/>
      <c r="B73" s="30"/>
      <c r="C73" s="569"/>
      <c r="D73" s="570"/>
      <c r="E73" s="570"/>
      <c r="F73" s="570"/>
      <c r="G73" s="570"/>
      <c r="H73" s="570"/>
      <c r="I73" s="570"/>
      <c r="J73" s="570"/>
      <c r="K73" s="570"/>
      <c r="L73" s="570"/>
      <c r="M73" s="570"/>
      <c r="N73" s="570"/>
      <c r="O73" s="570"/>
      <c r="P73" s="571"/>
      <c r="Q73" s="572"/>
      <c r="R73" s="533"/>
    </row>
    <row r="74" spans="1:18" x14ac:dyDescent="0.2">
      <c r="A74" s="308" t="s">
        <v>39</v>
      </c>
      <c r="B74" s="39"/>
      <c r="C74" s="573">
        <v>683090</v>
      </c>
      <c r="D74" s="589">
        <v>21600</v>
      </c>
      <c r="E74" s="589">
        <v>76000</v>
      </c>
      <c r="F74" s="589">
        <v>951845</v>
      </c>
      <c r="G74" s="589">
        <v>57430</v>
      </c>
      <c r="H74" s="589">
        <v>164430</v>
      </c>
      <c r="I74" s="589">
        <v>612284</v>
      </c>
      <c r="J74" s="589">
        <v>259804</v>
      </c>
      <c r="K74" s="589">
        <v>735156</v>
      </c>
      <c r="L74" s="589">
        <v>20250</v>
      </c>
      <c r="M74" s="589">
        <v>36450</v>
      </c>
      <c r="N74" s="589">
        <v>367740</v>
      </c>
      <c r="O74" s="589">
        <v>405000</v>
      </c>
      <c r="P74" s="590">
        <v>175500</v>
      </c>
      <c r="Q74" s="574">
        <f>SUM(C74:P74)</f>
        <v>4566579</v>
      </c>
      <c r="R74" s="533"/>
    </row>
    <row r="75" spans="1:18" ht="13.5" thickBot="1" x14ac:dyDescent="0.25">
      <c r="A75" s="312"/>
      <c r="B75" s="30"/>
      <c r="C75" s="569"/>
      <c r="D75" s="570"/>
      <c r="E75" s="570"/>
      <c r="F75" s="570"/>
      <c r="G75" s="570"/>
      <c r="H75" s="570"/>
      <c r="I75" s="570"/>
      <c r="J75" s="570"/>
      <c r="K75" s="570"/>
      <c r="L75" s="570"/>
      <c r="M75" s="570"/>
      <c r="N75" s="570"/>
      <c r="O75" s="570"/>
      <c r="P75" s="571"/>
      <c r="Q75" s="572"/>
      <c r="R75" s="533"/>
    </row>
    <row r="76" spans="1:18" ht="13.5" thickBot="1" x14ac:dyDescent="0.25">
      <c r="A76" s="342" t="s">
        <v>56</v>
      </c>
      <c r="B76" s="525"/>
      <c r="C76" s="579">
        <f>C53+C57+C70+C72+C74</f>
        <v>2954559</v>
      </c>
      <c r="D76" s="580">
        <f>D53+D70+D74</f>
        <v>421600</v>
      </c>
      <c r="E76" s="580">
        <f>E53+E57+E70+E74</f>
        <v>357000</v>
      </c>
      <c r="F76" s="580">
        <f>F53+F70+F74+F57</f>
        <v>5029304</v>
      </c>
      <c r="G76" s="580">
        <f>G53+G70+G74</f>
        <v>270130</v>
      </c>
      <c r="H76" s="580">
        <f>H70+H74</f>
        <v>773430</v>
      </c>
      <c r="I76" s="580">
        <f>I70+I74</f>
        <v>1883939</v>
      </c>
      <c r="J76" s="580">
        <f>J53+J70+J74</f>
        <v>1222040</v>
      </c>
      <c r="K76" s="580">
        <f>K53+K70+K74</f>
        <v>3859393</v>
      </c>
      <c r="L76" s="580">
        <f>L53+L74</f>
        <v>110250</v>
      </c>
      <c r="M76" s="580">
        <f>M53+M70+M74</f>
        <v>171450</v>
      </c>
      <c r="N76" s="580">
        <f>N53+N70+N74</f>
        <v>1899740</v>
      </c>
      <c r="O76" s="580">
        <f>O53+O70+O74</f>
        <v>1905000</v>
      </c>
      <c r="P76" s="581">
        <f>P53+P57+P70+P74</f>
        <v>963654</v>
      </c>
      <c r="Q76" s="582">
        <f>SUM(C76:P76)</f>
        <v>21821489</v>
      </c>
      <c r="R76" s="533"/>
    </row>
    <row r="77" spans="1:18" x14ac:dyDescent="0.2">
      <c r="C77" s="533"/>
    </row>
    <row r="78" spans="1:18" x14ac:dyDescent="0.2">
      <c r="P78" s="42"/>
      <c r="Q78" s="537"/>
    </row>
  </sheetData>
  <mergeCells count="8">
    <mergeCell ref="C1:N1"/>
    <mergeCell ref="A9:B9"/>
    <mergeCell ref="A43:B43"/>
    <mergeCell ref="Q9:Q10"/>
    <mergeCell ref="Q43:Q44"/>
    <mergeCell ref="C2:N2"/>
    <mergeCell ref="C6:N6"/>
    <mergeCell ref="G4:K4"/>
  </mergeCells>
  <phoneticPr fontId="6" type="noConversion"/>
  <pageMargins left="0.25" right="0.25" top="0.75" bottom="0.75" header="0.3" footer="0.3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I1"/>
    </sheetView>
  </sheetViews>
  <sheetFormatPr defaultRowHeight="12.75" x14ac:dyDescent="0.2"/>
  <cols>
    <col min="1" max="1" width="9.85546875" customWidth="1"/>
    <col min="2" max="2" width="8.140625" customWidth="1"/>
    <col min="5" max="5" width="10.140625" customWidth="1"/>
    <col min="6" max="6" width="10" customWidth="1"/>
    <col min="7" max="7" width="9.5703125" customWidth="1"/>
    <col min="8" max="9" width="9.7109375" customWidth="1"/>
  </cols>
  <sheetData>
    <row r="1" spans="1:9" x14ac:dyDescent="0.2">
      <c r="A1" s="596" t="s">
        <v>279</v>
      </c>
      <c r="B1" s="596"/>
      <c r="C1" s="596"/>
      <c r="D1" s="596"/>
      <c r="E1" s="596"/>
      <c r="F1" s="596"/>
      <c r="G1" s="596"/>
      <c r="H1" s="596"/>
      <c r="I1" s="596"/>
    </row>
    <row r="2" spans="1:9" x14ac:dyDescent="0.2">
      <c r="A2" s="596" t="s">
        <v>259</v>
      </c>
      <c r="B2" s="596"/>
      <c r="C2" s="596"/>
      <c r="D2" s="596"/>
      <c r="E2" s="596"/>
      <c r="F2" s="596"/>
      <c r="G2" s="596"/>
      <c r="H2" s="596"/>
      <c r="I2" s="596"/>
    </row>
    <row r="3" spans="1:9" x14ac:dyDescent="0.2">
      <c r="A3" s="495"/>
      <c r="B3" s="495"/>
      <c r="C3" s="495"/>
      <c r="D3" s="495"/>
      <c r="E3" s="495"/>
      <c r="F3" s="495"/>
      <c r="G3" s="495"/>
      <c r="H3" s="495"/>
      <c r="I3" s="495"/>
    </row>
    <row r="4" spans="1:9" x14ac:dyDescent="0.2">
      <c r="A4" s="5"/>
      <c r="B4" s="5"/>
      <c r="C4" s="612" t="s">
        <v>17</v>
      </c>
      <c r="D4" s="612"/>
      <c r="E4" s="612"/>
      <c r="F4" s="612"/>
    </row>
    <row r="5" spans="1:9" x14ac:dyDescent="0.2">
      <c r="A5" s="230"/>
      <c r="B5" s="5"/>
      <c r="C5" s="5"/>
      <c r="D5" s="5"/>
      <c r="E5" s="5"/>
      <c r="F5" s="5"/>
      <c r="G5" s="5"/>
      <c r="H5" s="5"/>
      <c r="I5" s="5"/>
    </row>
    <row r="6" spans="1:9" ht="15" x14ac:dyDescent="0.25">
      <c r="A6" s="5"/>
      <c r="B6" s="228"/>
      <c r="C6" s="613" t="s">
        <v>181</v>
      </c>
      <c r="D6" s="613"/>
      <c r="E6" s="613"/>
      <c r="F6" s="613"/>
      <c r="G6" s="5"/>
      <c r="H6" s="5"/>
      <c r="I6" s="5"/>
    </row>
    <row r="7" spans="1:9" x14ac:dyDescent="0.2">
      <c r="C7" s="126"/>
      <c r="D7" s="613">
        <v>2017</v>
      </c>
      <c r="E7" s="613"/>
    </row>
    <row r="8" spans="1:9" ht="13.5" thickBot="1" x14ac:dyDescent="0.25">
      <c r="I8" s="373" t="s">
        <v>175</v>
      </c>
    </row>
    <row r="9" spans="1:9" ht="13.5" thickBot="1" x14ac:dyDescent="0.25">
      <c r="A9" s="127" t="s">
        <v>12</v>
      </c>
      <c r="B9" s="88"/>
      <c r="C9" s="89" t="s">
        <v>13</v>
      </c>
      <c r="D9" s="90"/>
      <c r="E9" s="91"/>
      <c r="F9" s="23" t="s">
        <v>14</v>
      </c>
      <c r="G9" s="23" t="s">
        <v>15</v>
      </c>
      <c r="H9" s="23" t="s">
        <v>11</v>
      </c>
      <c r="I9" s="23" t="s">
        <v>16</v>
      </c>
    </row>
    <row r="10" spans="1:9" x14ac:dyDescent="0.2">
      <c r="A10" s="128" t="s">
        <v>22</v>
      </c>
      <c r="B10" s="129" t="s">
        <v>30</v>
      </c>
      <c r="C10" s="112" t="s">
        <v>68</v>
      </c>
      <c r="D10" s="112"/>
      <c r="E10" s="130"/>
      <c r="F10" s="131"/>
      <c r="G10" s="132"/>
      <c r="H10" s="394"/>
      <c r="I10" s="133"/>
    </row>
    <row r="11" spans="1:9" ht="13.5" thickBot="1" x14ac:dyDescent="0.25">
      <c r="A11" s="134" t="s">
        <v>23</v>
      </c>
      <c r="B11" s="135"/>
      <c r="C11" s="47"/>
      <c r="D11" s="47"/>
      <c r="E11" s="136"/>
      <c r="F11" s="408" t="s">
        <v>19</v>
      </c>
      <c r="G11" s="137" t="s">
        <v>237</v>
      </c>
      <c r="H11" s="395"/>
      <c r="I11" s="138"/>
    </row>
    <row r="12" spans="1:9" x14ac:dyDescent="0.2">
      <c r="A12" s="410" t="s">
        <v>149</v>
      </c>
      <c r="B12" s="283"/>
      <c r="C12" s="12"/>
      <c r="D12" s="12"/>
      <c r="E12" s="12"/>
      <c r="F12" s="414"/>
      <c r="G12" s="411"/>
      <c r="H12" s="412"/>
      <c r="I12" s="413"/>
    </row>
    <row r="13" spans="1:9" x14ac:dyDescent="0.2">
      <c r="A13" s="409">
        <v>107060</v>
      </c>
      <c r="B13" s="629" t="s">
        <v>185</v>
      </c>
      <c r="C13" s="630"/>
      <c r="D13" s="630"/>
      <c r="E13" s="631"/>
      <c r="F13" s="397">
        <f>SUM(F14:F16)</f>
        <v>2318307</v>
      </c>
      <c r="G13" s="397">
        <f>SUM(G14:G16)</f>
        <v>2318307</v>
      </c>
      <c r="H13" s="96"/>
      <c r="I13" s="140"/>
    </row>
    <row r="14" spans="1:9" x14ac:dyDescent="0.2">
      <c r="A14" s="396"/>
      <c r="B14" s="73"/>
      <c r="C14" s="241" t="s">
        <v>150</v>
      </c>
      <c r="D14" s="73"/>
      <c r="E14" s="141"/>
      <c r="F14" s="398">
        <v>1918307</v>
      </c>
      <c r="G14" s="398">
        <v>1918307</v>
      </c>
      <c r="H14" s="141"/>
      <c r="I14" s="160"/>
    </row>
    <row r="15" spans="1:9" x14ac:dyDescent="0.2">
      <c r="A15" s="389"/>
      <c r="B15" s="73"/>
      <c r="C15" s="241" t="s">
        <v>151</v>
      </c>
      <c r="D15" s="73"/>
      <c r="E15" s="141"/>
      <c r="F15" s="398">
        <v>400000</v>
      </c>
      <c r="G15" s="398">
        <v>400000</v>
      </c>
      <c r="H15" s="141"/>
      <c r="I15" s="160"/>
    </row>
    <row r="16" spans="1:9" x14ac:dyDescent="0.2">
      <c r="A16" s="390"/>
      <c r="B16" s="146"/>
      <c r="C16" s="241"/>
      <c r="D16" s="146"/>
      <c r="E16" s="237"/>
      <c r="F16" s="398"/>
      <c r="G16" s="398"/>
      <c r="H16" s="141"/>
      <c r="I16" s="160"/>
    </row>
    <row r="17" spans="1:9" x14ac:dyDescent="0.2">
      <c r="A17" s="391"/>
      <c r="B17" s="143"/>
      <c r="C17" s="144"/>
      <c r="D17" s="143"/>
      <c r="E17" s="142"/>
      <c r="F17" s="399"/>
      <c r="G17" s="399"/>
      <c r="H17" s="142"/>
      <c r="I17" s="59"/>
    </row>
    <row r="18" spans="1:9" x14ac:dyDescent="0.2">
      <c r="A18" s="390"/>
      <c r="B18" s="146"/>
      <c r="C18" s="146"/>
      <c r="D18" s="146"/>
      <c r="E18" s="240"/>
      <c r="F18" s="398"/>
      <c r="G18" s="398"/>
      <c r="H18" s="142"/>
      <c r="I18" s="59"/>
    </row>
    <row r="19" spans="1:9" hidden="1" x14ac:dyDescent="0.2">
      <c r="A19" s="391"/>
      <c r="B19" s="143"/>
      <c r="C19" s="144"/>
      <c r="D19" s="146"/>
      <c r="E19" s="142"/>
      <c r="F19" s="400"/>
      <c r="G19" s="400"/>
      <c r="H19" s="58"/>
      <c r="I19" s="59"/>
    </row>
    <row r="20" spans="1:9" hidden="1" x14ac:dyDescent="0.2">
      <c r="A20" s="392"/>
      <c r="B20" s="81"/>
      <c r="C20" s="81"/>
      <c r="D20" s="81"/>
      <c r="E20" s="142"/>
      <c r="F20" s="400"/>
      <c r="G20" s="400"/>
      <c r="H20" s="58"/>
      <c r="I20" s="59"/>
    </row>
    <row r="21" spans="1:9" hidden="1" x14ac:dyDescent="0.2">
      <c r="A21" s="392"/>
      <c r="B21" s="81"/>
      <c r="C21" s="81"/>
      <c r="D21" s="3"/>
      <c r="E21" s="142"/>
      <c r="F21" s="401"/>
      <c r="G21" s="401"/>
      <c r="H21" s="147"/>
      <c r="I21" s="168"/>
    </row>
    <row r="22" spans="1:9" x14ac:dyDescent="0.2">
      <c r="A22" s="391"/>
      <c r="B22" s="143"/>
      <c r="C22" s="144"/>
      <c r="D22" s="146"/>
      <c r="E22" s="142"/>
      <c r="F22" s="400"/>
      <c r="G22" s="400"/>
      <c r="H22" s="147"/>
      <c r="I22" s="168"/>
    </row>
    <row r="23" spans="1:9" x14ac:dyDescent="0.2">
      <c r="A23" s="390"/>
      <c r="B23" s="146"/>
      <c r="C23" s="146"/>
      <c r="D23" s="146"/>
      <c r="E23" s="237"/>
      <c r="F23" s="402"/>
      <c r="G23" s="402"/>
      <c r="H23" s="147"/>
      <c r="I23" s="168"/>
    </row>
    <row r="24" spans="1:9" x14ac:dyDescent="0.2">
      <c r="A24" s="389"/>
      <c r="B24" s="102"/>
      <c r="C24" s="3"/>
      <c r="D24" s="3"/>
      <c r="E24" s="3"/>
      <c r="F24" s="400"/>
      <c r="G24" s="400"/>
      <c r="H24" s="142"/>
      <c r="I24" s="59"/>
    </row>
    <row r="25" spans="1:9" x14ac:dyDescent="0.2">
      <c r="A25" s="389"/>
      <c r="B25" s="3"/>
      <c r="C25" s="3"/>
      <c r="D25" s="3"/>
      <c r="E25" s="142"/>
      <c r="F25" s="400"/>
      <c r="G25" s="400"/>
      <c r="H25" s="58"/>
      <c r="I25" s="59"/>
    </row>
    <row r="26" spans="1:9" ht="15.75" thickBot="1" x14ac:dyDescent="0.3">
      <c r="A26" s="393"/>
      <c r="B26" s="47"/>
      <c r="C26" s="47"/>
      <c r="D26" s="47"/>
      <c r="E26" s="152"/>
      <c r="F26" s="405"/>
      <c r="G26" s="405"/>
      <c r="H26" s="153"/>
      <c r="I26" s="166"/>
    </row>
    <row r="27" spans="1:9" ht="13.5" thickBot="1" x14ac:dyDescent="0.25">
      <c r="A27" s="117"/>
      <c r="B27" s="154"/>
      <c r="C27" s="2"/>
      <c r="D27" s="2"/>
      <c r="E27" s="155"/>
      <c r="F27" s="406"/>
      <c r="G27" s="406"/>
      <c r="H27" s="98"/>
      <c r="I27" s="118"/>
    </row>
    <row r="28" spans="1:9" ht="16.5" thickTop="1" thickBot="1" x14ac:dyDescent="0.3">
      <c r="A28" s="156"/>
      <c r="B28" s="157" t="s">
        <v>102</v>
      </c>
      <c r="C28" s="157"/>
      <c r="D28" s="157"/>
      <c r="E28" s="158"/>
      <c r="F28" s="407">
        <f>F13</f>
        <v>2318307</v>
      </c>
      <c r="G28" s="407">
        <f>G13</f>
        <v>2318307</v>
      </c>
      <c r="H28" s="159"/>
      <c r="I28" s="171"/>
    </row>
  </sheetData>
  <mergeCells count="6">
    <mergeCell ref="A1:I1"/>
    <mergeCell ref="B13:E13"/>
    <mergeCell ref="A2:I2"/>
    <mergeCell ref="C4:F4"/>
    <mergeCell ref="C6:F6"/>
    <mergeCell ref="D7:E7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workbookViewId="0">
      <selection sqref="A1:I1"/>
    </sheetView>
  </sheetViews>
  <sheetFormatPr defaultRowHeight="12.75" x14ac:dyDescent="0.2"/>
  <cols>
    <col min="1" max="1" width="7.42578125" customWidth="1"/>
    <col min="2" max="2" width="8.140625" customWidth="1"/>
    <col min="5" max="5" width="11.85546875" customWidth="1"/>
    <col min="6" max="6" width="9.85546875" customWidth="1"/>
    <col min="7" max="7" width="10" customWidth="1"/>
    <col min="8" max="8" width="9.7109375" customWidth="1"/>
    <col min="9" max="9" width="10.140625" customWidth="1"/>
  </cols>
  <sheetData>
    <row r="1" spans="1:9" x14ac:dyDescent="0.2">
      <c r="A1" s="596" t="s">
        <v>280</v>
      </c>
      <c r="B1" s="596"/>
      <c r="C1" s="596"/>
      <c r="D1" s="596"/>
      <c r="E1" s="596"/>
      <c r="F1" s="596"/>
      <c r="G1" s="596"/>
      <c r="H1" s="596"/>
      <c r="I1" s="596"/>
    </row>
    <row r="2" spans="1:9" x14ac:dyDescent="0.2">
      <c r="A2" s="596" t="s">
        <v>260</v>
      </c>
      <c r="B2" s="596"/>
      <c r="C2" s="596"/>
      <c r="D2" s="596"/>
      <c r="E2" s="596"/>
      <c r="F2" s="596"/>
      <c r="G2" s="596"/>
      <c r="H2" s="596"/>
      <c r="I2" s="596"/>
    </row>
    <row r="3" spans="1:9" x14ac:dyDescent="0.2">
      <c r="A3" s="230"/>
      <c r="B3" s="230"/>
      <c r="C3" s="230"/>
      <c r="D3" s="231"/>
      <c r="E3" s="231"/>
      <c r="F3" s="231"/>
      <c r="G3" s="231"/>
      <c r="H3" s="231"/>
      <c r="I3" s="231"/>
    </row>
    <row r="4" spans="1:9" x14ac:dyDescent="0.2">
      <c r="A4" s="42"/>
      <c r="C4" s="613" t="s">
        <v>17</v>
      </c>
      <c r="D4" s="613"/>
      <c r="E4" s="613"/>
      <c r="F4" s="613"/>
    </row>
    <row r="6" spans="1:9" x14ac:dyDescent="0.2">
      <c r="A6" s="42"/>
      <c r="B6" s="42"/>
      <c r="C6" s="42" t="s">
        <v>182</v>
      </c>
      <c r="D6" s="42"/>
      <c r="E6" s="42"/>
      <c r="F6" s="42"/>
      <c r="I6" s="5"/>
    </row>
    <row r="7" spans="1:9" x14ac:dyDescent="0.2">
      <c r="A7" s="42" t="s">
        <v>33</v>
      </c>
      <c r="B7" s="42"/>
      <c r="C7" s="126"/>
      <c r="D7" s="613">
        <v>2017</v>
      </c>
      <c r="E7" s="613"/>
      <c r="F7" s="42"/>
    </row>
    <row r="8" spans="1:9" ht="13.5" thickBot="1" x14ac:dyDescent="0.25">
      <c r="G8" s="35"/>
      <c r="H8" s="35"/>
      <c r="I8" s="373" t="s">
        <v>175</v>
      </c>
    </row>
    <row r="9" spans="1:9" ht="13.5" thickBot="1" x14ac:dyDescent="0.25">
      <c r="A9" s="127" t="s">
        <v>12</v>
      </c>
      <c r="B9" s="88"/>
      <c r="C9" s="89" t="s">
        <v>13</v>
      </c>
      <c r="D9" s="90"/>
      <c r="E9" s="91"/>
      <c r="F9" s="23" t="s">
        <v>14</v>
      </c>
      <c r="G9" s="23" t="s">
        <v>15</v>
      </c>
      <c r="H9" s="23" t="s">
        <v>11</v>
      </c>
      <c r="I9" s="23" t="s">
        <v>16</v>
      </c>
    </row>
    <row r="10" spans="1:9" x14ac:dyDescent="0.2">
      <c r="A10" s="128" t="s">
        <v>22</v>
      </c>
      <c r="B10" s="129" t="s">
        <v>30</v>
      </c>
      <c r="C10" s="112" t="s">
        <v>68</v>
      </c>
      <c r="D10" s="112"/>
      <c r="E10" s="130"/>
      <c r="F10" s="172"/>
      <c r="G10" s="45"/>
      <c r="H10" s="287"/>
      <c r="I10" s="418"/>
    </row>
    <row r="11" spans="1:9" ht="13.5" thickBot="1" x14ac:dyDescent="0.25">
      <c r="A11" s="134" t="s">
        <v>23</v>
      </c>
      <c r="B11" s="135"/>
      <c r="C11" s="47"/>
      <c r="D11" s="47"/>
      <c r="E11" s="136"/>
      <c r="F11" s="408" t="s">
        <v>19</v>
      </c>
      <c r="G11" s="558" t="s">
        <v>237</v>
      </c>
      <c r="H11" s="433"/>
      <c r="I11" s="419"/>
    </row>
    <row r="12" spans="1:9" x14ac:dyDescent="0.2">
      <c r="A12" s="212" t="s">
        <v>25</v>
      </c>
      <c r="B12" s="16" t="s">
        <v>26</v>
      </c>
      <c r="C12" s="16"/>
      <c r="D12" s="16"/>
      <c r="E12" s="95"/>
      <c r="F12" s="139"/>
      <c r="G12" s="139"/>
      <c r="H12" s="96"/>
      <c r="I12" s="140"/>
    </row>
    <row r="13" spans="1:9" x14ac:dyDescent="0.2">
      <c r="A13" s="388"/>
      <c r="B13" s="73"/>
      <c r="C13" s="73"/>
      <c r="D13" s="73"/>
      <c r="E13" s="141"/>
      <c r="F13" s="148"/>
      <c r="G13" s="148"/>
      <c r="H13" s="149"/>
      <c r="I13" s="160"/>
    </row>
    <row r="14" spans="1:9" x14ac:dyDescent="0.2">
      <c r="A14" s="417" t="s">
        <v>60</v>
      </c>
      <c r="B14" s="420" t="s">
        <v>206</v>
      </c>
      <c r="C14" s="73"/>
      <c r="D14" s="73"/>
      <c r="E14" s="141"/>
      <c r="F14" s="403">
        <f>F16+F25+F28+F40+F22</f>
        <v>1725520</v>
      </c>
      <c r="G14" s="403">
        <f>G16+G25+G28+G40+G22+G42+G45</f>
        <v>3110406</v>
      </c>
      <c r="H14" s="434"/>
      <c r="I14" s="422"/>
    </row>
    <row r="15" spans="1:9" x14ac:dyDescent="0.2">
      <c r="A15" s="417"/>
      <c r="B15" s="420"/>
      <c r="C15" s="73"/>
      <c r="D15" s="73"/>
      <c r="E15" s="141"/>
      <c r="F15" s="404"/>
      <c r="G15" s="404"/>
      <c r="H15" s="435"/>
      <c r="I15" s="422"/>
    </row>
    <row r="16" spans="1:9" x14ac:dyDescent="0.2">
      <c r="A16" s="57"/>
      <c r="B16" s="238" t="s">
        <v>45</v>
      </c>
      <c r="C16" s="73"/>
      <c r="D16" s="73"/>
      <c r="E16" s="141"/>
      <c r="F16" s="404">
        <f>SUM(F17:F21)</f>
        <v>1440070</v>
      </c>
      <c r="G16" s="404">
        <f>SUM(G17:G21)</f>
        <v>1440070</v>
      </c>
      <c r="H16" s="435"/>
      <c r="I16" s="422"/>
    </row>
    <row r="17" spans="1:9" x14ac:dyDescent="0.2">
      <c r="A17" s="57"/>
      <c r="B17" s="3"/>
      <c r="C17" s="30" t="s">
        <v>153</v>
      </c>
      <c r="D17" s="30"/>
      <c r="E17" s="421" t="s">
        <v>207</v>
      </c>
      <c r="F17" s="399">
        <v>84710</v>
      </c>
      <c r="G17" s="399">
        <v>84710</v>
      </c>
      <c r="H17" s="436"/>
      <c r="I17" s="424"/>
    </row>
    <row r="18" spans="1:9" x14ac:dyDescent="0.2">
      <c r="A18" s="57"/>
      <c r="B18" s="3"/>
      <c r="C18" s="30" t="s">
        <v>154</v>
      </c>
      <c r="D18" s="30"/>
      <c r="E18" s="421" t="s">
        <v>208</v>
      </c>
      <c r="F18" s="399">
        <v>32250</v>
      </c>
      <c r="G18" s="399">
        <v>32250</v>
      </c>
      <c r="H18" s="436"/>
      <c r="I18" s="424"/>
    </row>
    <row r="19" spans="1:9" x14ac:dyDescent="0.2">
      <c r="A19" s="57"/>
      <c r="B19" s="3"/>
      <c r="C19" s="30" t="s">
        <v>155</v>
      </c>
      <c r="D19" s="73"/>
      <c r="E19" s="421" t="s">
        <v>209</v>
      </c>
      <c r="F19" s="399">
        <v>623070</v>
      </c>
      <c r="G19" s="399">
        <v>623070</v>
      </c>
      <c r="H19" s="436"/>
      <c r="I19" s="424"/>
    </row>
    <row r="20" spans="1:9" x14ac:dyDescent="0.2">
      <c r="A20" s="57"/>
      <c r="B20" s="73"/>
      <c r="C20" s="30" t="s">
        <v>48</v>
      </c>
      <c r="D20" s="73"/>
      <c r="E20" s="421" t="s">
        <v>210</v>
      </c>
      <c r="F20" s="401">
        <v>700040</v>
      </c>
      <c r="G20" s="401">
        <v>700040</v>
      </c>
      <c r="H20" s="437"/>
      <c r="I20" s="428"/>
    </row>
    <row r="21" spans="1:9" x14ac:dyDescent="0.2">
      <c r="A21" s="57"/>
      <c r="B21" s="3"/>
      <c r="C21" s="30"/>
      <c r="D21" s="3"/>
      <c r="E21" s="142"/>
      <c r="F21" s="399"/>
      <c r="G21" s="399"/>
      <c r="H21" s="436"/>
      <c r="I21" s="424"/>
    </row>
    <row r="22" spans="1:9" x14ac:dyDescent="0.2">
      <c r="A22" s="57"/>
      <c r="B22" s="238" t="s">
        <v>231</v>
      </c>
      <c r="C22" s="30"/>
      <c r="D22" s="3"/>
      <c r="E22" s="142"/>
      <c r="F22" s="404">
        <v>34400</v>
      </c>
      <c r="G22" s="404">
        <v>34400</v>
      </c>
      <c r="H22" s="436"/>
      <c r="I22" s="424"/>
    </row>
    <row r="23" spans="1:9" x14ac:dyDescent="0.2">
      <c r="A23" s="57"/>
      <c r="B23" s="3"/>
      <c r="C23" s="30" t="s">
        <v>230</v>
      </c>
      <c r="D23" s="3"/>
      <c r="E23" s="142"/>
      <c r="F23" s="399">
        <v>34400</v>
      </c>
      <c r="G23" s="399">
        <v>34400</v>
      </c>
      <c r="H23" s="436"/>
      <c r="I23" s="424"/>
    </row>
    <row r="24" spans="1:9" x14ac:dyDescent="0.2">
      <c r="A24" s="57"/>
      <c r="B24" s="3"/>
      <c r="C24" s="30"/>
      <c r="D24" s="3"/>
      <c r="E24" s="142"/>
      <c r="F24" s="399"/>
      <c r="G24" s="399"/>
      <c r="H24" s="436"/>
      <c r="I24" s="424"/>
    </row>
    <row r="25" spans="1:9" x14ac:dyDescent="0.2">
      <c r="A25" s="57"/>
      <c r="B25" s="238" t="s">
        <v>53</v>
      </c>
      <c r="C25" s="104"/>
      <c r="D25" s="104"/>
      <c r="E25" s="165"/>
      <c r="F25" s="404">
        <f>F26</f>
        <v>101050</v>
      </c>
      <c r="G25" s="404">
        <f>G26</f>
        <v>101050</v>
      </c>
      <c r="H25" s="436"/>
      <c r="I25" s="424"/>
    </row>
    <row r="26" spans="1:9" x14ac:dyDescent="0.2">
      <c r="A26" s="57"/>
      <c r="B26" s="39"/>
      <c r="C26" s="30" t="s">
        <v>156</v>
      </c>
      <c r="D26" s="30"/>
      <c r="E26" s="421" t="s">
        <v>211</v>
      </c>
      <c r="F26" s="399">
        <v>101050</v>
      </c>
      <c r="G26" s="399">
        <v>101050</v>
      </c>
      <c r="H26" s="438"/>
      <c r="I26" s="429"/>
    </row>
    <row r="27" spans="1:9" x14ac:dyDescent="0.2">
      <c r="A27" s="57"/>
      <c r="B27" s="3"/>
      <c r="C27" s="30"/>
      <c r="D27" s="30"/>
      <c r="E27" s="142"/>
      <c r="F27" s="399"/>
      <c r="G27" s="399"/>
      <c r="H27" s="436"/>
      <c r="I27" s="424"/>
    </row>
    <row r="28" spans="1:9" x14ac:dyDescent="0.2">
      <c r="A28" s="57"/>
      <c r="B28" s="238" t="s">
        <v>32</v>
      </c>
      <c r="C28" s="73"/>
      <c r="D28" s="73"/>
      <c r="E28" s="141"/>
      <c r="F28" s="404">
        <f>SUM(F29:F39)</f>
        <v>50000</v>
      </c>
      <c r="G28" s="404">
        <f>SUM(G29:G39)</f>
        <v>50000</v>
      </c>
      <c r="H28" s="435"/>
      <c r="I28" s="422"/>
    </row>
    <row r="29" spans="1:9" x14ac:dyDescent="0.2">
      <c r="A29" s="57"/>
      <c r="B29" s="3"/>
      <c r="C29" s="30" t="s">
        <v>190</v>
      </c>
      <c r="D29" s="30"/>
      <c r="E29" s="142"/>
      <c r="F29" s="399">
        <v>50000</v>
      </c>
      <c r="G29" s="399">
        <v>50000</v>
      </c>
      <c r="H29" s="436"/>
      <c r="I29" s="424"/>
    </row>
    <row r="30" spans="1:9" hidden="1" x14ac:dyDescent="0.2">
      <c r="A30" s="57"/>
      <c r="B30" s="3"/>
      <c r="C30" s="30"/>
      <c r="D30" s="30"/>
      <c r="E30" s="161"/>
      <c r="F30" s="399"/>
      <c r="G30" s="399"/>
      <c r="H30" s="436"/>
      <c r="I30" s="424"/>
    </row>
    <row r="31" spans="1:9" hidden="1" x14ac:dyDescent="0.2">
      <c r="A31" s="57"/>
      <c r="B31" s="162"/>
      <c r="C31" s="163"/>
      <c r="D31" s="163"/>
      <c r="E31" s="232"/>
      <c r="F31" s="423"/>
      <c r="G31" s="423"/>
      <c r="H31" s="439"/>
      <c r="I31" s="446"/>
    </row>
    <row r="32" spans="1:9" hidden="1" x14ac:dyDescent="0.2">
      <c r="A32" s="57"/>
      <c r="B32" s="102"/>
      <c r="C32" s="30"/>
      <c r="D32" s="30"/>
      <c r="E32" s="161"/>
      <c r="F32" s="400"/>
      <c r="G32" s="400"/>
      <c r="H32" s="440"/>
      <c r="I32" s="424"/>
    </row>
    <row r="33" spans="1:15" hidden="1" x14ac:dyDescent="0.2">
      <c r="A33" s="57"/>
      <c r="B33" s="149"/>
      <c r="C33" s="30"/>
      <c r="D33" s="3"/>
      <c r="E33" s="161"/>
      <c r="F33" s="399"/>
      <c r="G33" s="399"/>
      <c r="H33" s="434"/>
      <c r="I33" s="422"/>
    </row>
    <row r="34" spans="1:15" hidden="1" x14ac:dyDescent="0.2">
      <c r="A34" s="57"/>
      <c r="B34" s="107"/>
      <c r="C34" s="104"/>
      <c r="D34" s="104"/>
      <c r="E34" s="142"/>
      <c r="F34" s="425"/>
      <c r="G34" s="425"/>
      <c r="H34" s="441"/>
      <c r="I34" s="426"/>
    </row>
    <row r="35" spans="1:15" hidden="1" x14ac:dyDescent="0.2">
      <c r="A35" s="57"/>
      <c r="B35" s="149"/>
      <c r="C35" s="30"/>
      <c r="D35" s="73"/>
      <c r="E35" s="141"/>
      <c r="F35" s="427"/>
      <c r="G35" s="427"/>
      <c r="H35" s="442"/>
      <c r="I35" s="428"/>
    </row>
    <row r="36" spans="1:15" hidden="1" x14ac:dyDescent="0.2">
      <c r="A36" s="415"/>
      <c r="B36" s="102"/>
      <c r="C36" s="3"/>
      <c r="D36" s="3"/>
      <c r="E36" s="142"/>
      <c r="F36" s="400"/>
      <c r="G36" s="400"/>
      <c r="H36" s="440"/>
      <c r="I36" s="424"/>
    </row>
    <row r="37" spans="1:15" hidden="1" x14ac:dyDescent="0.2">
      <c r="A37" s="416"/>
      <c r="B37" s="104"/>
      <c r="C37" s="104"/>
      <c r="D37" s="104"/>
      <c r="E37" s="165"/>
      <c r="F37" s="404"/>
      <c r="G37" s="404"/>
      <c r="H37" s="438"/>
      <c r="I37" s="429"/>
    </row>
    <row r="38" spans="1:15" hidden="1" x14ac:dyDescent="0.2">
      <c r="A38" s="57"/>
      <c r="B38" s="3"/>
      <c r="C38" s="30"/>
      <c r="D38" s="30"/>
      <c r="E38" s="161"/>
      <c r="F38" s="400"/>
      <c r="G38" s="400"/>
      <c r="H38" s="440"/>
      <c r="I38" s="424"/>
    </row>
    <row r="39" spans="1:15" x14ac:dyDescent="0.2">
      <c r="A39" s="396"/>
      <c r="B39" s="102"/>
      <c r="C39" s="30"/>
      <c r="D39" s="30"/>
      <c r="E39" s="142"/>
      <c r="F39" s="400"/>
      <c r="G39" s="400"/>
      <c r="H39" s="440"/>
      <c r="I39" s="424"/>
    </row>
    <row r="40" spans="1:15" x14ac:dyDescent="0.2">
      <c r="A40" s="396"/>
      <c r="B40" s="547" t="s">
        <v>31</v>
      </c>
      <c r="C40" s="30"/>
      <c r="D40" s="30"/>
      <c r="E40" s="548" t="s">
        <v>223</v>
      </c>
      <c r="F40" s="403">
        <v>100000</v>
      </c>
      <c r="G40" s="403">
        <v>100000</v>
      </c>
      <c r="H40" s="440"/>
      <c r="I40" s="424"/>
    </row>
    <row r="41" spans="1:15" x14ac:dyDescent="0.2">
      <c r="A41" s="396"/>
      <c r="B41" s="102"/>
      <c r="C41" s="30"/>
      <c r="D41" s="30"/>
      <c r="E41" s="3"/>
      <c r="F41" s="400"/>
      <c r="G41" s="400"/>
      <c r="H41" s="440"/>
      <c r="I41" s="424"/>
    </row>
    <row r="42" spans="1:15" x14ac:dyDescent="0.2">
      <c r="A42" s="396"/>
      <c r="B42" s="547" t="s">
        <v>261</v>
      </c>
      <c r="C42" s="30"/>
      <c r="D42" s="30"/>
      <c r="E42" s="3"/>
      <c r="F42" s="400"/>
      <c r="G42" s="403">
        <v>1082516</v>
      </c>
      <c r="H42" s="440"/>
      <c r="I42" s="424"/>
    </row>
    <row r="43" spans="1:15" x14ac:dyDescent="0.2">
      <c r="A43" s="396"/>
      <c r="B43" s="102"/>
      <c r="C43" s="30" t="s">
        <v>262</v>
      </c>
      <c r="D43" s="30"/>
      <c r="E43" s="3"/>
      <c r="F43" s="400"/>
      <c r="G43" s="400">
        <v>1082516</v>
      </c>
      <c r="H43" s="440"/>
      <c r="I43" s="424"/>
      <c r="O43" s="42"/>
    </row>
    <row r="44" spans="1:15" x14ac:dyDescent="0.2">
      <c r="A44" s="396"/>
      <c r="B44" s="102"/>
      <c r="C44" s="30"/>
      <c r="D44" s="30"/>
      <c r="E44" s="3"/>
      <c r="F44" s="400"/>
      <c r="G44" s="400"/>
      <c r="H44" s="440"/>
      <c r="I44" s="424"/>
    </row>
    <row r="45" spans="1:15" x14ac:dyDescent="0.2">
      <c r="A45" s="396"/>
      <c r="B45" s="547" t="s">
        <v>263</v>
      </c>
      <c r="C45" s="30"/>
      <c r="D45" s="30"/>
      <c r="E45" s="3"/>
      <c r="F45" s="400"/>
      <c r="G45" s="403">
        <f>SUM(G46:G47)</f>
        <v>302370</v>
      </c>
      <c r="H45" s="440"/>
      <c r="I45" s="424"/>
    </row>
    <row r="46" spans="1:15" x14ac:dyDescent="0.2">
      <c r="A46" s="396"/>
      <c r="B46" s="102"/>
      <c r="C46" s="30" t="s">
        <v>264</v>
      </c>
      <c r="D46" s="30"/>
      <c r="E46" s="3"/>
      <c r="F46" s="400"/>
      <c r="G46" s="400">
        <v>97441</v>
      </c>
      <c r="H46" s="440"/>
      <c r="I46" s="424"/>
    </row>
    <row r="47" spans="1:15" x14ac:dyDescent="0.2">
      <c r="A47" s="396"/>
      <c r="B47" s="102"/>
      <c r="C47" s="30" t="s">
        <v>270</v>
      </c>
      <c r="D47" s="30"/>
      <c r="E47" s="3"/>
      <c r="F47" s="400"/>
      <c r="G47" s="400">
        <v>204929</v>
      </c>
      <c r="H47" s="440"/>
      <c r="I47" s="424"/>
    </row>
    <row r="48" spans="1:15" x14ac:dyDescent="0.2">
      <c r="A48" s="396"/>
      <c r="B48" s="102"/>
      <c r="C48" s="30"/>
      <c r="D48" s="30"/>
      <c r="E48" s="3"/>
      <c r="F48" s="400"/>
      <c r="G48" s="400"/>
      <c r="H48" s="440"/>
      <c r="I48" s="424"/>
    </row>
    <row r="49" spans="1:9" x14ac:dyDescent="0.2">
      <c r="A49" s="594" t="s">
        <v>55</v>
      </c>
      <c r="B49" s="547" t="s">
        <v>266</v>
      </c>
      <c r="C49" s="30"/>
      <c r="D49" s="30"/>
      <c r="E49" s="3"/>
      <c r="F49" s="400"/>
      <c r="G49" s="403">
        <v>83288</v>
      </c>
      <c r="H49" s="440"/>
      <c r="I49" s="424"/>
    </row>
    <row r="50" spans="1:9" x14ac:dyDescent="0.2">
      <c r="A50" s="396"/>
      <c r="B50" s="102"/>
      <c r="C50" s="30"/>
      <c r="D50" s="30"/>
      <c r="E50" s="3"/>
      <c r="F50" s="400"/>
      <c r="G50" s="400"/>
      <c r="H50" s="440"/>
      <c r="I50" s="424"/>
    </row>
    <row r="51" spans="1:9" x14ac:dyDescent="0.2">
      <c r="A51" s="594" t="s">
        <v>62</v>
      </c>
      <c r="B51" s="547" t="s">
        <v>265</v>
      </c>
      <c r="C51" s="30"/>
      <c r="D51" s="30"/>
      <c r="E51" s="3"/>
      <c r="F51" s="400"/>
      <c r="G51" s="403">
        <v>1257000</v>
      </c>
      <c r="H51" s="440"/>
      <c r="I51" s="424"/>
    </row>
    <row r="52" spans="1:9" x14ac:dyDescent="0.2">
      <c r="A52" s="396"/>
      <c r="B52" s="102"/>
      <c r="C52" s="30"/>
      <c r="D52" s="30"/>
      <c r="E52" s="3"/>
      <c r="F52" s="400"/>
      <c r="G52" s="400"/>
      <c r="H52" s="440"/>
      <c r="I52" s="424"/>
    </row>
    <row r="53" spans="1:9" x14ac:dyDescent="0.2">
      <c r="A53" s="396"/>
      <c r="B53" s="102"/>
      <c r="C53" s="30"/>
      <c r="D53" s="30"/>
      <c r="E53" s="3"/>
      <c r="F53" s="400"/>
      <c r="G53" s="400"/>
      <c r="H53" s="440"/>
      <c r="I53" s="424"/>
    </row>
    <row r="54" spans="1:9" x14ac:dyDescent="0.2">
      <c r="A54" s="514" t="s">
        <v>186</v>
      </c>
      <c r="B54" s="547" t="s">
        <v>157</v>
      </c>
      <c r="C54" s="30"/>
      <c r="D54" s="30"/>
      <c r="E54" s="530" t="s">
        <v>212</v>
      </c>
      <c r="F54" s="403">
        <v>2025693</v>
      </c>
      <c r="G54" s="403">
        <v>2025693</v>
      </c>
      <c r="H54" s="443"/>
      <c r="I54" s="429"/>
    </row>
    <row r="55" spans="1:9" x14ac:dyDescent="0.2">
      <c r="A55" s="392"/>
      <c r="B55" s="103"/>
      <c r="C55" s="447"/>
      <c r="D55" s="24"/>
      <c r="E55" s="161"/>
      <c r="F55" s="430"/>
      <c r="G55" s="430"/>
      <c r="H55" s="440"/>
      <c r="I55" s="424"/>
    </row>
    <row r="56" spans="1:9" ht="15" x14ac:dyDescent="0.25">
      <c r="A56" s="389"/>
      <c r="B56" s="4"/>
      <c r="C56" s="4"/>
      <c r="D56" s="4"/>
      <c r="E56" s="125"/>
      <c r="F56" s="448"/>
      <c r="G56" s="448"/>
      <c r="H56" s="450"/>
      <c r="I56" s="451"/>
    </row>
    <row r="57" spans="1:9" ht="13.5" thickBot="1" x14ac:dyDescent="0.25">
      <c r="A57" s="117"/>
      <c r="B57" s="154"/>
      <c r="C57" s="2"/>
      <c r="D57" s="2"/>
      <c r="E57" s="155"/>
      <c r="F57" s="406"/>
      <c r="G57" s="406"/>
      <c r="H57" s="444"/>
      <c r="I57" s="431"/>
    </row>
    <row r="58" spans="1:9" ht="16.5" thickTop="1" thickBot="1" x14ac:dyDescent="0.3">
      <c r="A58" s="156"/>
      <c r="B58" s="157" t="s">
        <v>102</v>
      </c>
      <c r="C58" s="157"/>
      <c r="D58" s="157"/>
      <c r="E58" s="158"/>
      <c r="F58" s="407">
        <f>F14+F54</f>
        <v>3751213</v>
      </c>
      <c r="G58" s="407">
        <f>G14+G54+G51+G49</f>
        <v>6476387</v>
      </c>
      <c r="H58" s="445"/>
      <c r="I58" s="432"/>
    </row>
  </sheetData>
  <mergeCells count="4">
    <mergeCell ref="A2:I2"/>
    <mergeCell ref="C4:F4"/>
    <mergeCell ref="D7:E7"/>
    <mergeCell ref="A1:I1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C1" sqref="C1:L1"/>
    </sheetView>
  </sheetViews>
  <sheetFormatPr defaultRowHeight="12.75" x14ac:dyDescent="0.2"/>
  <cols>
    <col min="2" max="2" width="16.140625" customWidth="1"/>
    <col min="3" max="6" width="9" customWidth="1"/>
    <col min="7" max="7" width="9.42578125" bestFit="1" customWidth="1"/>
    <col min="9" max="10" width="9" customWidth="1"/>
    <col min="11" max="11" width="9.5703125" customWidth="1"/>
    <col min="12" max="12" width="9.42578125" customWidth="1"/>
    <col min="13" max="14" width="10" customWidth="1"/>
  </cols>
  <sheetData>
    <row r="1" spans="1:14" x14ac:dyDescent="0.2">
      <c r="C1" s="635" t="s">
        <v>281</v>
      </c>
      <c r="D1" s="635"/>
      <c r="E1" s="635"/>
      <c r="F1" s="635"/>
      <c r="G1" s="635"/>
      <c r="H1" s="635"/>
      <c r="I1" s="635"/>
      <c r="J1" s="635"/>
      <c r="K1" s="635"/>
      <c r="L1" s="635"/>
    </row>
    <row r="2" spans="1:14" x14ac:dyDescent="0.2">
      <c r="C2" s="635" t="s">
        <v>267</v>
      </c>
      <c r="D2" s="635"/>
      <c r="E2" s="635"/>
      <c r="F2" s="635"/>
      <c r="G2" s="635"/>
      <c r="H2" s="635"/>
      <c r="I2" s="635"/>
      <c r="J2" s="635"/>
      <c r="K2" s="635"/>
      <c r="L2" s="635"/>
      <c r="M2" s="42"/>
    </row>
    <row r="3" spans="1:14" x14ac:dyDescent="0.2">
      <c r="C3" s="230"/>
      <c r="G3" s="230"/>
      <c r="M3" s="42"/>
    </row>
    <row r="4" spans="1:14" x14ac:dyDescent="0.2">
      <c r="A4" s="5"/>
      <c r="B4" s="5"/>
      <c r="C4" s="5"/>
      <c r="D4" s="5"/>
      <c r="E4" s="613" t="s">
        <v>17</v>
      </c>
      <c r="F4" s="613"/>
      <c r="G4" s="613"/>
      <c r="H4" s="613"/>
      <c r="I4" s="613"/>
    </row>
    <row r="5" spans="1:14" x14ac:dyDescent="0.2">
      <c r="A5" s="5"/>
      <c r="B5" s="5"/>
      <c r="C5" s="5"/>
      <c r="D5" s="5"/>
      <c r="G5" s="230"/>
    </row>
    <row r="6" spans="1:14" x14ac:dyDescent="0.2">
      <c r="C6" s="5"/>
      <c r="D6" s="5"/>
      <c r="E6" s="612" t="s">
        <v>42</v>
      </c>
      <c r="F6" s="612"/>
      <c r="G6" s="612"/>
      <c r="H6" s="612"/>
      <c r="I6" s="612"/>
    </row>
    <row r="7" spans="1:14" x14ac:dyDescent="0.2">
      <c r="F7" s="174"/>
      <c r="G7" s="593">
        <v>2017</v>
      </c>
    </row>
    <row r="8" spans="1:14" ht="13.5" thickBot="1" x14ac:dyDescent="0.25">
      <c r="C8" t="s">
        <v>43</v>
      </c>
      <c r="N8" s="373" t="s">
        <v>175</v>
      </c>
    </row>
    <row r="9" spans="1:14" x14ac:dyDescent="0.2">
      <c r="A9" s="129" t="s">
        <v>44</v>
      </c>
      <c r="B9" s="191"/>
      <c r="C9" s="632" t="s">
        <v>158</v>
      </c>
      <c r="D9" s="634"/>
      <c r="E9" s="632" t="s">
        <v>159</v>
      </c>
      <c r="F9" s="634"/>
      <c r="G9" s="632" t="s">
        <v>165</v>
      </c>
      <c r="H9" s="634"/>
      <c r="I9" s="632" t="s">
        <v>160</v>
      </c>
      <c r="J9" s="634"/>
      <c r="K9" s="632" t="s">
        <v>161</v>
      </c>
      <c r="L9" s="634"/>
      <c r="M9" s="632" t="s">
        <v>162</v>
      </c>
      <c r="N9" s="633"/>
    </row>
    <row r="10" spans="1:14" ht="13.5" thickBot="1" x14ac:dyDescent="0.25">
      <c r="A10" s="192"/>
      <c r="B10" s="193"/>
      <c r="C10" s="454" t="s">
        <v>163</v>
      </c>
      <c r="D10" s="456"/>
      <c r="E10" s="454" t="s">
        <v>163</v>
      </c>
      <c r="F10" s="456"/>
      <c r="G10" s="454" t="s">
        <v>163</v>
      </c>
      <c r="H10" s="456"/>
      <c r="I10" s="454" t="s">
        <v>163</v>
      </c>
      <c r="J10" s="456"/>
      <c r="K10" s="454" t="s">
        <v>163</v>
      </c>
      <c r="L10" s="456"/>
      <c r="M10" s="454" t="s">
        <v>163</v>
      </c>
      <c r="N10" s="457"/>
    </row>
    <row r="11" spans="1:14" ht="13.5" thickBot="1" x14ac:dyDescent="0.25">
      <c r="A11" s="129" t="s">
        <v>20</v>
      </c>
      <c r="B11" s="191"/>
      <c r="C11" s="194"/>
      <c r="D11" s="195"/>
      <c r="E11" s="194"/>
      <c r="F11" s="195"/>
      <c r="G11" s="194"/>
      <c r="H11" s="195"/>
      <c r="I11" s="194"/>
      <c r="J11" s="195"/>
      <c r="K11" s="194"/>
      <c r="L11" s="195"/>
      <c r="M11" s="194"/>
      <c r="N11" s="196"/>
    </row>
    <row r="12" spans="1:14" ht="13.5" thickBot="1" x14ac:dyDescent="0.25">
      <c r="A12" s="636" t="s">
        <v>234</v>
      </c>
      <c r="B12" s="637"/>
      <c r="C12" s="458"/>
      <c r="D12" s="459"/>
      <c r="E12" s="458"/>
      <c r="F12" s="459"/>
      <c r="G12" s="458"/>
      <c r="H12" s="459"/>
      <c r="I12" s="458"/>
      <c r="J12" s="459"/>
      <c r="K12" s="475">
        <f>SUM(K13:K14)</f>
        <v>8413000</v>
      </c>
      <c r="L12" s="490">
        <v>8413000</v>
      </c>
      <c r="M12" s="460">
        <f>C12+E12+G12+I12+K12</f>
        <v>8413000</v>
      </c>
      <c r="N12" s="460">
        <f>D12+F12+H12+J12+L12</f>
        <v>8413000</v>
      </c>
    </row>
    <row r="13" spans="1:14" x14ac:dyDescent="0.2">
      <c r="A13" s="452" t="s">
        <v>77</v>
      </c>
      <c r="B13" s="198"/>
      <c r="C13" s="461"/>
      <c r="D13" s="462"/>
      <c r="E13" s="461"/>
      <c r="F13" s="462"/>
      <c r="G13" s="461"/>
      <c r="H13" s="462"/>
      <c r="I13" s="461"/>
      <c r="J13" s="462"/>
      <c r="K13" s="461">
        <v>8413000</v>
      </c>
      <c r="L13" s="461">
        <v>8413000</v>
      </c>
      <c r="M13" s="595">
        <v>8413000</v>
      </c>
      <c r="N13" s="461">
        <f>SUM(L13:L13)</f>
        <v>8413000</v>
      </c>
    </row>
    <row r="14" spans="1:14" ht="13.5" thickBot="1" x14ac:dyDescent="0.25">
      <c r="A14" s="199"/>
      <c r="B14" s="200"/>
      <c r="C14" s="463"/>
      <c r="D14" s="464"/>
      <c r="E14" s="463"/>
      <c r="F14" s="464"/>
      <c r="G14" s="463"/>
      <c r="H14" s="464"/>
      <c r="I14" s="463"/>
      <c r="J14" s="464"/>
      <c r="K14" s="463"/>
      <c r="L14" s="464"/>
      <c r="M14" s="463"/>
      <c r="N14" s="463"/>
    </row>
    <row r="15" spans="1:14" ht="13.5" thickBot="1" x14ac:dyDescent="0.25">
      <c r="A15" s="636" t="s">
        <v>213</v>
      </c>
      <c r="B15" s="637"/>
      <c r="C15" s="458"/>
      <c r="D15" s="459"/>
      <c r="E15" s="458"/>
      <c r="F15" s="459"/>
      <c r="G15" s="475">
        <f>SUM(G16:G19)</f>
        <v>6304505</v>
      </c>
      <c r="H15" s="475">
        <f>SUM(H16:H19)</f>
        <v>6304505</v>
      </c>
      <c r="I15" s="458"/>
      <c r="J15" s="459"/>
      <c r="K15" s="458"/>
      <c r="L15" s="459"/>
      <c r="M15" s="460">
        <f>C15+E15+G15+I15+K15</f>
        <v>6304505</v>
      </c>
      <c r="N15" s="460">
        <f>D15+F15+H15+J15+L15</f>
        <v>6304505</v>
      </c>
    </row>
    <row r="16" spans="1:14" x14ac:dyDescent="0.2">
      <c r="A16" s="201" t="s">
        <v>214</v>
      </c>
      <c r="B16" s="124"/>
      <c r="C16" s="465"/>
      <c r="D16" s="466"/>
      <c r="E16" s="465"/>
      <c r="F16" s="466"/>
      <c r="G16" s="465">
        <v>5078220</v>
      </c>
      <c r="H16" s="465">
        <v>5078220</v>
      </c>
      <c r="I16" s="465"/>
      <c r="J16" s="466"/>
      <c r="K16" s="465"/>
      <c r="L16" s="466"/>
      <c r="M16" s="465">
        <v>5078220</v>
      </c>
      <c r="N16" s="465">
        <v>5078220</v>
      </c>
    </row>
    <row r="17" spans="1:16" x14ac:dyDescent="0.2">
      <c r="A17" s="201" t="s">
        <v>225</v>
      </c>
      <c r="B17" s="124"/>
      <c r="C17" s="465"/>
      <c r="D17" s="466"/>
      <c r="E17" s="465"/>
      <c r="F17" s="466"/>
      <c r="G17" s="465">
        <v>1226285</v>
      </c>
      <c r="H17" s="465">
        <v>1226285</v>
      </c>
      <c r="I17" s="465"/>
      <c r="J17" s="466"/>
      <c r="K17" s="465"/>
      <c r="L17" s="466"/>
      <c r="M17" s="465">
        <v>1226285</v>
      </c>
      <c r="N17" s="465">
        <v>1226285</v>
      </c>
    </row>
    <row r="18" spans="1:16" x14ac:dyDescent="0.2">
      <c r="A18" s="201"/>
      <c r="B18" s="124"/>
      <c r="C18" s="465"/>
      <c r="D18" s="466"/>
      <c r="E18" s="465"/>
      <c r="F18" s="466"/>
      <c r="G18" s="465"/>
      <c r="H18" s="465"/>
      <c r="I18" s="465"/>
      <c r="J18" s="466"/>
      <c r="K18" s="465"/>
      <c r="L18" s="466"/>
      <c r="M18" s="465"/>
      <c r="N18" s="465"/>
    </row>
    <row r="19" spans="1:16" x14ac:dyDescent="0.2">
      <c r="A19" s="201"/>
      <c r="B19" s="124"/>
      <c r="C19" s="465"/>
      <c r="D19" s="466"/>
      <c r="E19" s="465"/>
      <c r="F19" s="466"/>
      <c r="G19" s="465"/>
      <c r="H19" s="465"/>
      <c r="I19" s="465"/>
      <c r="J19" s="466"/>
      <c r="K19" s="465"/>
      <c r="L19" s="466"/>
      <c r="M19" s="465"/>
      <c r="N19" s="465"/>
    </row>
    <row r="20" spans="1:16" x14ac:dyDescent="0.2">
      <c r="A20" s="202"/>
      <c r="B20" s="203"/>
      <c r="C20" s="467"/>
      <c r="D20" s="468"/>
      <c r="E20" s="467"/>
      <c r="F20" s="468"/>
      <c r="G20" s="469"/>
      <c r="H20" s="469"/>
      <c r="I20" s="467"/>
      <c r="J20" s="468"/>
      <c r="K20" s="467"/>
      <c r="L20" s="468"/>
      <c r="M20" s="469"/>
      <c r="N20" s="469"/>
      <c r="P20" s="2"/>
    </row>
    <row r="21" spans="1:16" ht="13.5" thickBot="1" x14ac:dyDescent="0.25">
      <c r="A21" s="204"/>
      <c r="B21" s="164"/>
      <c r="C21" s="463"/>
      <c r="D21" s="464"/>
      <c r="E21" s="463"/>
      <c r="F21" s="464"/>
      <c r="G21" s="463"/>
      <c r="H21" s="463"/>
      <c r="I21" s="463"/>
      <c r="J21" s="464"/>
      <c r="K21" s="463"/>
      <c r="L21" s="464"/>
      <c r="M21" s="463"/>
      <c r="N21" s="463"/>
    </row>
    <row r="22" spans="1:16" ht="13.5" thickBot="1" x14ac:dyDescent="0.25">
      <c r="A22" s="455" t="s">
        <v>65</v>
      </c>
      <c r="B22" s="205"/>
      <c r="C22" s="460"/>
      <c r="D22" s="470"/>
      <c r="E22" s="460"/>
      <c r="F22" s="470"/>
      <c r="G22" s="460"/>
      <c r="H22" s="460">
        <v>297124</v>
      </c>
      <c r="I22" s="460"/>
      <c r="J22" s="470"/>
      <c r="K22" s="460"/>
      <c r="L22" s="470"/>
      <c r="M22" s="460"/>
      <c r="N22" s="460">
        <v>297124</v>
      </c>
    </row>
    <row r="23" spans="1:16" x14ac:dyDescent="0.2">
      <c r="A23" s="201" t="s">
        <v>268</v>
      </c>
      <c r="B23" s="124"/>
      <c r="C23" s="465"/>
      <c r="D23" s="466"/>
      <c r="E23" s="465"/>
      <c r="F23" s="466"/>
      <c r="G23" s="465"/>
      <c r="H23" s="465">
        <v>297124</v>
      </c>
      <c r="I23" s="465"/>
      <c r="J23" s="466"/>
      <c r="K23" s="465"/>
      <c r="L23" s="466"/>
      <c r="M23" s="465"/>
      <c r="N23" s="465">
        <v>297124</v>
      </c>
    </row>
    <row r="24" spans="1:16" x14ac:dyDescent="0.2">
      <c r="A24" s="206"/>
      <c r="B24" s="124"/>
      <c r="C24" s="465"/>
      <c r="D24" s="466"/>
      <c r="E24" s="465"/>
      <c r="F24" s="466"/>
      <c r="G24" s="465"/>
      <c r="H24" s="465"/>
      <c r="I24" s="469"/>
      <c r="J24" s="471"/>
      <c r="K24" s="469"/>
      <c r="L24" s="471"/>
      <c r="M24" s="469"/>
      <c r="N24" s="469"/>
    </row>
    <row r="25" spans="1:16" x14ac:dyDescent="0.2">
      <c r="A25" s="206"/>
      <c r="B25" s="124"/>
      <c r="C25" s="469"/>
      <c r="D25" s="471"/>
      <c r="E25" s="469"/>
      <c r="F25" s="471"/>
      <c r="G25" s="469"/>
      <c r="H25" s="469"/>
      <c r="I25" s="469"/>
      <c r="J25" s="471"/>
      <c r="K25" s="469"/>
      <c r="L25" s="471"/>
      <c r="M25" s="469"/>
      <c r="N25" s="469"/>
    </row>
    <row r="26" spans="1:16" ht="13.5" thickBot="1" x14ac:dyDescent="0.25">
      <c r="A26" s="208"/>
      <c r="B26" s="155"/>
      <c r="C26" s="472"/>
      <c r="D26" s="473"/>
      <c r="E26" s="472"/>
      <c r="F26" s="473"/>
      <c r="G26" s="472"/>
      <c r="H26" s="472"/>
      <c r="I26" s="472"/>
      <c r="J26" s="473"/>
      <c r="K26" s="472"/>
      <c r="L26" s="473"/>
      <c r="M26" s="472"/>
      <c r="N26" s="472"/>
    </row>
    <row r="27" spans="1:16" ht="13.5" thickBot="1" x14ac:dyDescent="0.25">
      <c r="A27" s="453" t="s">
        <v>164</v>
      </c>
      <c r="B27" s="197"/>
      <c r="C27" s="460"/>
      <c r="D27" s="470"/>
      <c r="E27" s="460"/>
      <c r="F27" s="470"/>
      <c r="G27" s="460"/>
      <c r="H27" s="460"/>
      <c r="I27" s="460"/>
      <c r="J27" s="470"/>
      <c r="K27" s="460"/>
      <c r="L27" s="470"/>
      <c r="M27" s="460"/>
      <c r="N27" s="460"/>
    </row>
    <row r="28" spans="1:16" x14ac:dyDescent="0.2">
      <c r="A28" s="206"/>
      <c r="B28" s="207"/>
      <c r="C28" s="465"/>
      <c r="D28" s="466"/>
      <c r="E28" s="465"/>
      <c r="F28" s="466"/>
      <c r="G28" s="465"/>
      <c r="H28" s="465"/>
      <c r="I28" s="465"/>
      <c r="J28" s="466"/>
      <c r="K28" s="465"/>
      <c r="L28" s="466"/>
      <c r="M28" s="465"/>
      <c r="N28" s="465"/>
    </row>
    <row r="29" spans="1:16" x14ac:dyDescent="0.2">
      <c r="A29" s="202"/>
      <c r="B29" s="203"/>
      <c r="C29" s="469"/>
      <c r="D29" s="471"/>
      <c r="E29" s="469"/>
      <c r="F29" s="471"/>
      <c r="G29" s="469"/>
      <c r="H29" s="469"/>
      <c r="I29" s="469"/>
      <c r="J29" s="471"/>
      <c r="K29" s="469"/>
      <c r="L29" s="471"/>
      <c r="M29" s="469"/>
      <c r="N29" s="469"/>
    </row>
    <row r="30" spans="1:16" x14ac:dyDescent="0.2">
      <c r="A30" s="202"/>
      <c r="B30" s="203"/>
      <c r="C30" s="469"/>
      <c r="D30" s="471"/>
      <c r="E30" s="469"/>
      <c r="F30" s="471"/>
      <c r="G30" s="469"/>
      <c r="H30" s="469"/>
      <c r="I30" s="469"/>
      <c r="J30" s="471"/>
      <c r="K30" s="469"/>
      <c r="L30" s="471"/>
      <c r="M30" s="469"/>
      <c r="N30" s="469"/>
    </row>
    <row r="31" spans="1:16" x14ac:dyDescent="0.2">
      <c r="A31" s="202"/>
      <c r="B31" s="203"/>
      <c r="C31" s="469"/>
      <c r="D31" s="471"/>
      <c r="E31" s="469"/>
      <c r="F31" s="471"/>
      <c r="G31" s="469"/>
      <c r="H31" s="469"/>
      <c r="I31" s="469"/>
      <c r="J31" s="471"/>
      <c r="K31" s="469"/>
      <c r="L31" s="471"/>
      <c r="M31" s="469"/>
      <c r="N31" s="469"/>
    </row>
    <row r="32" spans="1:16" ht="13.5" thickBot="1" x14ac:dyDescent="0.25">
      <c r="A32" s="204"/>
      <c r="B32" s="164"/>
      <c r="C32" s="463"/>
      <c r="D32" s="464"/>
      <c r="E32" s="463"/>
      <c r="F32" s="464"/>
      <c r="G32" s="463"/>
      <c r="H32" s="463"/>
      <c r="I32" s="463"/>
      <c r="J32" s="464"/>
      <c r="K32" s="463"/>
      <c r="L32" s="464"/>
      <c r="M32" s="463"/>
      <c r="N32" s="463"/>
    </row>
    <row r="33" spans="1:14" ht="14.25" thickTop="1" thickBot="1" x14ac:dyDescent="0.25">
      <c r="A33" s="210" t="s">
        <v>102</v>
      </c>
      <c r="B33" s="211"/>
      <c r="C33" s="474"/>
      <c r="D33" s="474"/>
      <c r="E33" s="474"/>
      <c r="F33" s="474"/>
      <c r="G33" s="474">
        <f>G15+G12+G22+G27</f>
        <v>6304505</v>
      </c>
      <c r="H33" s="474">
        <f>H15+H12+H22+H27</f>
        <v>6601629</v>
      </c>
      <c r="I33" s="474"/>
      <c r="J33" s="474"/>
      <c r="K33" s="474">
        <f>SUM(K12)</f>
        <v>8413000</v>
      </c>
      <c r="L33" s="474">
        <v>8413000</v>
      </c>
      <c r="M33" s="474">
        <f>SUM(G33:L33)</f>
        <v>29732134</v>
      </c>
      <c r="N33" s="474">
        <f>N12+N15+N22+N27</f>
        <v>15014629</v>
      </c>
    </row>
    <row r="34" spans="1:14" ht="13.5" thickTop="1" x14ac:dyDescent="0.2"/>
  </sheetData>
  <mergeCells count="12">
    <mergeCell ref="C1:L1"/>
    <mergeCell ref="C2:L2"/>
    <mergeCell ref="E4:I4"/>
    <mergeCell ref="E6:I6"/>
    <mergeCell ref="A15:B15"/>
    <mergeCell ref="C9:D9"/>
    <mergeCell ref="A12:B12"/>
    <mergeCell ref="M9:N9"/>
    <mergeCell ref="K9:L9"/>
    <mergeCell ref="I9:J9"/>
    <mergeCell ref="G9:H9"/>
    <mergeCell ref="E9:F9"/>
  </mergeCells>
  <phoneticPr fontId="6" type="noConversion"/>
  <pageMargins left="0.35433070866141736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B1" sqref="B1:J1"/>
    </sheetView>
  </sheetViews>
  <sheetFormatPr defaultRowHeight="12.75" x14ac:dyDescent="0.2"/>
  <cols>
    <col min="2" max="2" width="16.140625" customWidth="1"/>
    <col min="3" max="4" width="9.85546875" bestFit="1" customWidth="1"/>
    <col min="5" max="5" width="9.42578125" bestFit="1" customWidth="1"/>
    <col min="7" max="7" width="9.42578125" bestFit="1" customWidth="1"/>
    <col min="11" max="12" width="9.85546875" bestFit="1" customWidth="1"/>
  </cols>
  <sheetData>
    <row r="1" spans="1:12" x14ac:dyDescent="0.2">
      <c r="B1" s="596" t="s">
        <v>271</v>
      </c>
      <c r="C1" s="596"/>
      <c r="D1" s="596"/>
      <c r="E1" s="596"/>
      <c r="F1" s="596"/>
      <c r="G1" s="596"/>
      <c r="H1" s="596"/>
      <c r="I1" s="596"/>
      <c r="J1" s="596"/>
    </row>
    <row r="2" spans="1:12" x14ac:dyDescent="0.2">
      <c r="B2" s="596" t="s">
        <v>269</v>
      </c>
      <c r="C2" s="596"/>
      <c r="D2" s="596"/>
      <c r="E2" s="596"/>
      <c r="F2" s="596"/>
      <c r="G2" s="596"/>
      <c r="H2" s="596"/>
      <c r="I2" s="596"/>
      <c r="J2" s="596"/>
    </row>
    <row r="3" spans="1:12" x14ac:dyDescent="0.2">
      <c r="C3" s="230"/>
      <c r="F3" s="230"/>
    </row>
    <row r="4" spans="1:12" x14ac:dyDescent="0.2">
      <c r="A4" s="5"/>
      <c r="B4" s="5"/>
      <c r="C4" s="5"/>
      <c r="D4" s="613" t="s">
        <v>17</v>
      </c>
      <c r="E4" s="613"/>
      <c r="F4" s="613"/>
      <c r="G4" s="613"/>
      <c r="H4" s="5"/>
    </row>
    <row r="5" spans="1:12" x14ac:dyDescent="0.2">
      <c r="A5" s="5"/>
      <c r="B5" s="5"/>
      <c r="C5" s="5"/>
      <c r="D5" s="273"/>
      <c r="E5" s="273"/>
      <c r="F5" s="273"/>
      <c r="G5" s="273"/>
      <c r="H5" s="5"/>
    </row>
    <row r="6" spans="1:12" x14ac:dyDescent="0.2">
      <c r="A6" s="5"/>
      <c r="B6" s="5"/>
      <c r="C6" s="5"/>
      <c r="D6" s="612" t="s">
        <v>172</v>
      </c>
      <c r="E6" s="612"/>
      <c r="F6" s="612"/>
      <c r="G6" s="612"/>
      <c r="H6" s="5"/>
    </row>
    <row r="7" spans="1:12" x14ac:dyDescent="0.2">
      <c r="A7" s="5"/>
      <c r="B7" s="5"/>
      <c r="C7" s="5"/>
      <c r="D7" s="5"/>
      <c r="E7" s="612">
        <v>2017</v>
      </c>
      <c r="F7" s="612"/>
      <c r="G7" s="5"/>
      <c r="H7" s="5"/>
    </row>
    <row r="8" spans="1:12" ht="13.5" thickBot="1" x14ac:dyDescent="0.25">
      <c r="L8" s="373" t="s">
        <v>175</v>
      </c>
    </row>
    <row r="9" spans="1:12" x14ac:dyDescent="0.2">
      <c r="A9" s="129" t="s">
        <v>44</v>
      </c>
      <c r="B9" s="191"/>
      <c r="C9" s="632" t="s">
        <v>166</v>
      </c>
      <c r="D9" s="634"/>
      <c r="E9" s="632" t="s">
        <v>167</v>
      </c>
      <c r="F9" s="634"/>
      <c r="G9" s="632" t="s">
        <v>168</v>
      </c>
      <c r="H9" s="634"/>
      <c r="I9" s="632" t="s">
        <v>169</v>
      </c>
      <c r="J9" s="634"/>
      <c r="K9" s="632" t="s">
        <v>162</v>
      </c>
      <c r="L9" s="633"/>
    </row>
    <row r="10" spans="1:12" ht="13.5" thickBot="1" x14ac:dyDescent="0.25">
      <c r="A10" s="192"/>
      <c r="B10" s="193"/>
      <c r="C10" s="454" t="s">
        <v>163</v>
      </c>
      <c r="D10" s="456"/>
      <c r="E10" s="454" t="s">
        <v>163</v>
      </c>
      <c r="F10" s="456"/>
      <c r="G10" s="454" t="s">
        <v>163</v>
      </c>
      <c r="H10" s="456"/>
      <c r="I10" s="454" t="s">
        <v>163</v>
      </c>
      <c r="J10" s="456"/>
      <c r="K10" s="454" t="s">
        <v>163</v>
      </c>
      <c r="L10" s="457"/>
    </row>
    <row r="11" spans="1:12" ht="13.5" thickBot="1" x14ac:dyDescent="0.25">
      <c r="A11" s="129" t="s">
        <v>20</v>
      </c>
      <c r="B11" s="191"/>
      <c r="C11" s="476"/>
      <c r="D11" s="477"/>
      <c r="E11" s="476"/>
      <c r="F11" s="477"/>
      <c r="G11" s="476"/>
      <c r="H11" s="477"/>
      <c r="I11" s="476"/>
      <c r="J11" s="477"/>
      <c r="K11" s="476"/>
      <c r="L11" s="478"/>
    </row>
    <row r="12" spans="1:12" ht="13.5" thickBot="1" x14ac:dyDescent="0.25">
      <c r="A12" s="636" t="s">
        <v>234</v>
      </c>
      <c r="B12" s="637"/>
      <c r="C12" s="479"/>
      <c r="D12" s="479"/>
      <c r="E12" s="479"/>
      <c r="F12" s="480"/>
      <c r="G12" s="479"/>
      <c r="H12" s="480"/>
      <c r="I12" s="479"/>
      <c r="J12" s="480"/>
      <c r="K12" s="475"/>
      <c r="L12" s="475"/>
    </row>
    <row r="13" spans="1:12" x14ac:dyDescent="0.2">
      <c r="A13" s="452"/>
      <c r="B13" s="198"/>
      <c r="C13" s="481"/>
      <c r="D13" s="481"/>
      <c r="E13" s="481"/>
      <c r="F13" s="482"/>
      <c r="G13" s="481"/>
      <c r="H13" s="482"/>
      <c r="I13" s="481"/>
      <c r="J13" s="482"/>
      <c r="K13" s="481"/>
      <c r="L13" s="481"/>
    </row>
    <row r="14" spans="1:12" ht="13.5" thickBot="1" x14ac:dyDescent="0.25">
      <c r="A14" s="199"/>
      <c r="B14" s="200"/>
      <c r="C14" s="483"/>
      <c r="D14" s="483"/>
      <c r="E14" s="483"/>
      <c r="F14" s="484"/>
      <c r="G14" s="483"/>
      <c r="H14" s="484"/>
      <c r="I14" s="483"/>
      <c r="J14" s="484"/>
      <c r="K14" s="483"/>
      <c r="L14" s="483"/>
    </row>
    <row r="15" spans="1:12" ht="13.5" thickBot="1" x14ac:dyDescent="0.25">
      <c r="A15" s="453" t="s">
        <v>213</v>
      </c>
      <c r="B15" s="197"/>
      <c r="C15" s="475">
        <f>SUM(C16:C19)</f>
        <v>6304505</v>
      </c>
      <c r="D15" s="475">
        <f>SUM(D16:D19)</f>
        <v>6304505</v>
      </c>
      <c r="E15" s="475"/>
      <c r="F15" s="490"/>
      <c r="G15" s="475"/>
      <c r="H15" s="490"/>
      <c r="I15" s="475"/>
      <c r="J15" s="490"/>
      <c r="K15" s="475">
        <f t="shared" ref="K15:L17" si="0">C15+E15+G15+I15</f>
        <v>6304505</v>
      </c>
      <c r="L15" s="475">
        <f t="shared" si="0"/>
        <v>6304505</v>
      </c>
    </row>
    <row r="16" spans="1:12" x14ac:dyDescent="0.2">
      <c r="A16" s="201" t="s">
        <v>214</v>
      </c>
      <c r="B16" s="124"/>
      <c r="C16" s="485">
        <v>5078220</v>
      </c>
      <c r="D16" s="485">
        <v>5078220</v>
      </c>
      <c r="E16" s="485"/>
      <c r="F16" s="486"/>
      <c r="G16" s="485"/>
      <c r="H16" s="486"/>
      <c r="I16" s="485"/>
      <c r="J16" s="486"/>
      <c r="K16" s="485">
        <f t="shared" si="0"/>
        <v>5078220</v>
      </c>
      <c r="L16" s="485">
        <f t="shared" si="0"/>
        <v>5078220</v>
      </c>
    </row>
    <row r="17" spans="1:12" x14ac:dyDescent="0.2">
      <c r="A17" s="201" t="s">
        <v>225</v>
      </c>
      <c r="B17" s="124"/>
      <c r="C17" s="485">
        <v>1226285</v>
      </c>
      <c r="D17" s="485">
        <v>1226285</v>
      </c>
      <c r="E17" s="485"/>
      <c r="F17" s="486"/>
      <c r="G17" s="485"/>
      <c r="H17" s="486"/>
      <c r="I17" s="485"/>
      <c r="J17" s="486"/>
      <c r="K17" s="485">
        <f t="shared" si="0"/>
        <v>1226285</v>
      </c>
      <c r="L17" s="485">
        <f t="shared" si="0"/>
        <v>1226285</v>
      </c>
    </row>
    <row r="18" spans="1:12" x14ac:dyDescent="0.2">
      <c r="A18" s="201"/>
      <c r="B18" s="124"/>
      <c r="C18" s="485"/>
      <c r="D18" s="485"/>
      <c r="E18" s="485"/>
      <c r="F18" s="486"/>
      <c r="G18" s="485"/>
      <c r="H18" s="486"/>
      <c r="I18" s="485"/>
      <c r="J18" s="486"/>
      <c r="K18" s="485"/>
      <c r="L18" s="485"/>
    </row>
    <row r="19" spans="1:12" x14ac:dyDescent="0.2">
      <c r="A19" s="201"/>
      <c r="B19" s="124"/>
      <c r="C19" s="485"/>
      <c r="D19" s="485"/>
      <c r="E19" s="485"/>
      <c r="F19" s="486"/>
      <c r="G19" s="485"/>
      <c r="H19" s="486"/>
      <c r="I19" s="485"/>
      <c r="J19" s="486"/>
      <c r="K19" s="485"/>
      <c r="L19" s="485"/>
    </row>
    <row r="20" spans="1:12" x14ac:dyDescent="0.2">
      <c r="A20" s="202"/>
      <c r="B20" s="203"/>
      <c r="C20" s="487"/>
      <c r="D20" s="487"/>
      <c r="E20" s="487"/>
      <c r="F20" s="488"/>
      <c r="G20" s="489"/>
      <c r="H20" s="488"/>
      <c r="I20" s="487"/>
      <c r="J20" s="488"/>
      <c r="K20" s="489"/>
      <c r="L20" s="489"/>
    </row>
    <row r="21" spans="1:12" ht="13.5" thickBot="1" x14ac:dyDescent="0.25">
      <c r="A21" s="204"/>
      <c r="B21" s="164"/>
      <c r="C21" s="483"/>
      <c r="D21" s="483"/>
      <c r="E21" s="483"/>
      <c r="F21" s="484"/>
      <c r="G21" s="483"/>
      <c r="H21" s="484"/>
      <c r="I21" s="483"/>
      <c r="J21" s="484"/>
      <c r="K21" s="483"/>
      <c r="L21" s="483"/>
    </row>
    <row r="22" spans="1:12" ht="13.5" thickBot="1" x14ac:dyDescent="0.25">
      <c r="A22" s="455" t="s">
        <v>65</v>
      </c>
      <c r="B22" s="205"/>
      <c r="C22" s="475">
        <f>SUM(C23:C25)</f>
        <v>7784000</v>
      </c>
      <c r="D22" s="475">
        <f>SUM(D23:D25)</f>
        <v>7784000</v>
      </c>
      <c r="E22" s="475"/>
      <c r="F22" s="490"/>
      <c r="G22" s="475"/>
      <c r="H22" s="490"/>
      <c r="I22" s="475"/>
      <c r="J22" s="490"/>
      <c r="K22" s="475">
        <f t="shared" ref="K22:L24" si="1">C22+E22+G22+I22</f>
        <v>7784000</v>
      </c>
      <c r="L22" s="475">
        <f t="shared" si="1"/>
        <v>7784000</v>
      </c>
    </row>
    <row r="23" spans="1:12" x14ac:dyDescent="0.2">
      <c r="A23" s="201" t="s">
        <v>170</v>
      </c>
      <c r="B23" s="124"/>
      <c r="C23" s="485">
        <v>1284000</v>
      </c>
      <c r="D23" s="485">
        <v>1284000</v>
      </c>
      <c r="E23" s="485"/>
      <c r="F23" s="486"/>
      <c r="G23" s="485"/>
      <c r="H23" s="486"/>
      <c r="I23" s="485"/>
      <c r="J23" s="486"/>
      <c r="K23" s="485">
        <f t="shared" si="1"/>
        <v>1284000</v>
      </c>
      <c r="L23" s="485">
        <f t="shared" si="1"/>
        <v>1284000</v>
      </c>
    </row>
    <row r="24" spans="1:12" x14ac:dyDescent="0.2">
      <c r="A24" s="206" t="s">
        <v>216</v>
      </c>
      <c r="B24" s="124"/>
      <c r="C24" s="485">
        <v>6500000</v>
      </c>
      <c r="D24" s="485">
        <v>6500000</v>
      </c>
      <c r="E24" s="485"/>
      <c r="F24" s="486"/>
      <c r="G24" s="485"/>
      <c r="H24" s="491"/>
      <c r="I24" s="489"/>
      <c r="J24" s="491"/>
      <c r="K24" s="489">
        <f t="shared" si="1"/>
        <v>6500000</v>
      </c>
      <c r="L24" s="489">
        <f t="shared" si="1"/>
        <v>6500000</v>
      </c>
    </row>
    <row r="25" spans="1:12" x14ac:dyDescent="0.2">
      <c r="A25" s="206"/>
      <c r="B25" s="124"/>
      <c r="C25" s="489"/>
      <c r="D25" s="489"/>
      <c r="E25" s="489"/>
      <c r="F25" s="491"/>
      <c r="G25" s="489"/>
      <c r="H25" s="491"/>
      <c r="I25" s="489"/>
      <c r="J25" s="491"/>
      <c r="K25" s="489"/>
      <c r="L25" s="489"/>
    </row>
    <row r="26" spans="1:12" ht="13.5" thickBot="1" x14ac:dyDescent="0.25">
      <c r="A26" s="208"/>
      <c r="B26" s="155"/>
      <c r="C26" s="492"/>
      <c r="D26" s="492"/>
      <c r="E26" s="492"/>
      <c r="F26" s="493"/>
      <c r="G26" s="492"/>
      <c r="H26" s="493"/>
      <c r="I26" s="492"/>
      <c r="J26" s="493"/>
      <c r="K26" s="492"/>
      <c r="L26" s="492"/>
    </row>
    <row r="27" spans="1:12" ht="13.5" thickBot="1" x14ac:dyDescent="0.25">
      <c r="A27" s="453" t="s">
        <v>164</v>
      </c>
      <c r="B27" s="197"/>
      <c r="C27" s="475">
        <f>SUM(C28:C30)</f>
        <v>629000</v>
      </c>
      <c r="D27" s="475">
        <f>SUM(D28:D30)</f>
        <v>629000</v>
      </c>
      <c r="E27" s="475"/>
      <c r="F27" s="490"/>
      <c r="G27" s="475"/>
      <c r="H27" s="490"/>
      <c r="I27" s="475"/>
      <c r="J27" s="490"/>
      <c r="K27" s="475">
        <f t="shared" ref="K27:L29" si="2">C27+E27+G27+I27</f>
        <v>629000</v>
      </c>
      <c r="L27" s="475">
        <f t="shared" si="2"/>
        <v>629000</v>
      </c>
    </row>
    <row r="28" spans="1:12" x14ac:dyDescent="0.2">
      <c r="A28" s="638" t="s">
        <v>171</v>
      </c>
      <c r="B28" s="639"/>
      <c r="C28" s="485">
        <v>200000</v>
      </c>
      <c r="D28" s="485">
        <v>200000</v>
      </c>
      <c r="E28" s="485"/>
      <c r="F28" s="486"/>
      <c r="G28" s="485"/>
      <c r="H28" s="486"/>
      <c r="I28" s="485"/>
      <c r="J28" s="486"/>
      <c r="K28" s="485">
        <f t="shared" si="2"/>
        <v>200000</v>
      </c>
      <c r="L28" s="485">
        <f t="shared" si="2"/>
        <v>200000</v>
      </c>
    </row>
    <row r="29" spans="1:12" x14ac:dyDescent="0.2">
      <c r="A29" s="546" t="s">
        <v>215</v>
      </c>
      <c r="B29" s="203"/>
      <c r="C29" s="489">
        <v>429000</v>
      </c>
      <c r="D29" s="489">
        <v>429000</v>
      </c>
      <c r="E29" s="489"/>
      <c r="F29" s="491"/>
      <c r="G29" s="489"/>
      <c r="H29" s="491"/>
      <c r="I29" s="489"/>
      <c r="J29" s="491"/>
      <c r="K29" s="489">
        <f t="shared" si="2"/>
        <v>429000</v>
      </c>
      <c r="L29" s="489">
        <f t="shared" si="2"/>
        <v>429000</v>
      </c>
    </row>
    <row r="30" spans="1:12" x14ac:dyDescent="0.2">
      <c r="A30" s="202"/>
      <c r="B30" s="203"/>
      <c r="C30" s="489"/>
      <c r="D30" s="489"/>
      <c r="E30" s="489"/>
      <c r="F30" s="491"/>
      <c r="G30" s="489"/>
      <c r="H30" s="491"/>
      <c r="I30" s="489"/>
      <c r="J30" s="491"/>
      <c r="K30" s="489"/>
      <c r="L30" s="489"/>
    </row>
    <row r="31" spans="1:12" x14ac:dyDescent="0.2">
      <c r="A31" s="202"/>
      <c r="B31" s="203"/>
      <c r="C31" s="489"/>
      <c r="D31" s="489"/>
      <c r="E31" s="489"/>
      <c r="F31" s="491"/>
      <c r="G31" s="489"/>
      <c r="H31" s="491"/>
      <c r="I31" s="489"/>
      <c r="J31" s="491"/>
      <c r="K31" s="489"/>
      <c r="L31" s="489"/>
    </row>
    <row r="32" spans="1:12" ht="13.5" thickBot="1" x14ac:dyDescent="0.25">
      <c r="A32" s="204"/>
      <c r="B32" s="164"/>
      <c r="C32" s="483"/>
      <c r="D32" s="483"/>
      <c r="E32" s="483"/>
      <c r="F32" s="484"/>
      <c r="G32" s="483"/>
      <c r="H32" s="484"/>
      <c r="I32" s="483"/>
      <c r="J32" s="484"/>
      <c r="K32" s="483"/>
      <c r="L32" s="483"/>
    </row>
    <row r="33" spans="1:12" ht="14.25" thickTop="1" thickBot="1" x14ac:dyDescent="0.25">
      <c r="A33" s="210" t="s">
        <v>102</v>
      </c>
      <c r="B33" s="211"/>
      <c r="C33" s="494">
        <f>C12+C15+C22+C27</f>
        <v>14717505</v>
      </c>
      <c r="D33" s="494">
        <f>D12+D15+D22+D27</f>
        <v>14717505</v>
      </c>
      <c r="E33" s="494"/>
      <c r="F33" s="494"/>
      <c r="G33" s="494"/>
      <c r="H33" s="494"/>
      <c r="I33" s="494"/>
      <c r="J33" s="494"/>
      <c r="K33" s="494">
        <f>K12+K15+K22+K27</f>
        <v>14717505</v>
      </c>
      <c r="L33" s="494">
        <f>L12+L15+L22+L27</f>
        <v>14717505</v>
      </c>
    </row>
    <row r="34" spans="1:12" ht="13.5" thickTop="1" x14ac:dyDescent="0.2"/>
  </sheetData>
  <mergeCells count="12">
    <mergeCell ref="B1:J1"/>
    <mergeCell ref="K9:L9"/>
    <mergeCell ref="A28:B28"/>
    <mergeCell ref="B2:J2"/>
    <mergeCell ref="D4:G4"/>
    <mergeCell ref="D6:G6"/>
    <mergeCell ref="C9:D9"/>
    <mergeCell ref="E9:F9"/>
    <mergeCell ref="G9:H9"/>
    <mergeCell ref="I9:J9"/>
    <mergeCell ref="E7:F7"/>
    <mergeCell ref="A12:B12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1.melléklet </vt:lpstr>
      <vt:lpstr>2.melléklet</vt:lpstr>
      <vt:lpstr>3.melléklet</vt:lpstr>
      <vt:lpstr>4.melléklet</vt:lpstr>
      <vt:lpstr>5.melléklet</vt:lpstr>
      <vt:lpstr>6.melléklet</vt:lpstr>
      <vt:lpstr>7.melléklet</vt:lpstr>
      <vt:lpstr>8.melléklet</vt:lpstr>
      <vt:lpstr>9.melléklet</vt:lpstr>
      <vt:lpstr>10.melléklet</vt:lpstr>
      <vt:lpstr>11. melléklet</vt:lpstr>
    </vt:vector>
  </TitlesOfParts>
  <Company>Sümegprága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Erika</cp:lastModifiedBy>
  <cp:lastPrinted>2017-11-20T06:50:49Z</cp:lastPrinted>
  <dcterms:created xsi:type="dcterms:W3CDTF">2007-06-18T06:49:20Z</dcterms:created>
  <dcterms:modified xsi:type="dcterms:W3CDTF">2017-11-24T09:31:32Z</dcterms:modified>
</cp:coreProperties>
</file>