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8B90047F-4F0B-4059-8A57-975DFD90C110}" xr6:coauthVersionLast="31" xr6:coauthVersionMax="31" xr10:uidLastSave="{00000000-0000-0000-0000-000000000000}"/>
  <bookViews>
    <workbookView xWindow="0" yWindow="0" windowWidth="21600" windowHeight="8925" xr2:uid="{1B6733A1-CF42-49B1-971B-275A9A05E2CD}"/>
  </bookViews>
  <sheets>
    <sheet name="10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6" i="1" l="1"/>
  <c r="G95" i="1"/>
  <c r="F94" i="1"/>
  <c r="E94" i="1"/>
  <c r="D94" i="1"/>
  <c r="G94" i="1" s="1"/>
  <c r="C94" i="1"/>
  <c r="G66" i="1"/>
  <c r="G65" i="1"/>
  <c r="G64" i="1"/>
  <c r="G63" i="1"/>
  <c r="G62" i="1"/>
  <c r="G61" i="1"/>
  <c r="G60" i="1"/>
  <c r="G59" i="1"/>
  <c r="G58" i="1"/>
  <c r="G57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F24" i="1"/>
  <c r="E24" i="1"/>
  <c r="G24" i="1" s="1"/>
  <c r="D24" i="1"/>
  <c r="C24" i="1"/>
  <c r="G11" i="1"/>
  <c r="G10" i="1"/>
  <c r="F9" i="1"/>
  <c r="F97" i="1" s="1"/>
  <c r="E9" i="1"/>
  <c r="E97" i="1" s="1"/>
  <c r="D9" i="1"/>
  <c r="D97" i="1" s="1"/>
  <c r="C9" i="1"/>
  <c r="C97" i="1" s="1"/>
  <c r="G2" i="1"/>
  <c r="G52" i="1" s="1"/>
  <c r="G97" i="1" l="1"/>
  <c r="G9" i="1"/>
</calcChain>
</file>

<file path=xl/sharedStrings.xml><?xml version="1.0" encoding="utf-8"?>
<sst xmlns="http://schemas.openxmlformats.org/spreadsheetml/2006/main" count="194" uniqueCount="157">
  <si>
    <t>10. melléklet</t>
  </si>
  <si>
    <t>Balatonakali Önkormányzat 2017. évi felhalmozási kiadásai feladatonként/célonként</t>
  </si>
  <si>
    <t>adatok Ft-ban</t>
  </si>
  <si>
    <t>Sor-  sz.</t>
  </si>
  <si>
    <t>Feladat megnevezése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</si>
  <si>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</si>
  <si>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</si>
  <si>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</si>
  <si>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r>
      <t xml:space="preserve">2017. évi mód.előir. </t>
    </r>
    <r>
      <rPr>
        <sz val="7"/>
        <rFont val="Times New Roman"/>
        <family val="1"/>
        <charset val="238"/>
      </rPr>
      <t>(2018.IV.05.)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</si>
  <si>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</si>
  <si>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</si>
  <si>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</si>
  <si>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</si>
  <si>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</si>
  <si>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</si>
  <si>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</si>
  <si>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</si>
  <si>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I.</t>
  </si>
  <si>
    <t>Felújítás</t>
  </si>
  <si>
    <t>1.</t>
  </si>
  <si>
    <t>Utak felújítása</t>
  </si>
  <si>
    <t>2.</t>
  </si>
  <si>
    <t>Konyhai vizesblokk felújítása</t>
  </si>
  <si>
    <t>4.</t>
  </si>
  <si>
    <t>Parti sétány összekötő szakasz felújítása</t>
  </si>
  <si>
    <t>5.</t>
  </si>
  <si>
    <t>műszaki kiszolgáló út melleti kerítés csere</t>
  </si>
  <si>
    <t>3.</t>
  </si>
  <si>
    <t>3 db strandi öltöző felújítása</t>
  </si>
  <si>
    <t>6.</t>
  </si>
  <si>
    <t>műszaki kapu főbejárat, belső kapu</t>
  </si>
  <si>
    <t>7.</t>
  </si>
  <si>
    <t>sétaút burkolása, pormentesítése</t>
  </si>
  <si>
    <t>8.</t>
  </si>
  <si>
    <t>vízi eszköz kölcsönző stég, horgász stég</t>
  </si>
  <si>
    <t>9.</t>
  </si>
  <si>
    <t>pormentesítő locsoló telepítése</t>
  </si>
  <si>
    <t>10.</t>
  </si>
  <si>
    <t>virágos felületek bővítése</t>
  </si>
  <si>
    <t>11.</t>
  </si>
  <si>
    <t>párakapuk telepítése</t>
  </si>
  <si>
    <t>12.</t>
  </si>
  <si>
    <t>parti sétány</t>
  </si>
  <si>
    <t>13.</t>
  </si>
  <si>
    <t>Óvoda infrastruktúrális fejlesztése (műszaki terv)</t>
  </si>
  <si>
    <t>14.</t>
  </si>
  <si>
    <t>Szennyvízakna rekonstrukció</t>
  </si>
  <si>
    <t>II.</t>
  </si>
  <si>
    <t>Beruházás</t>
  </si>
  <si>
    <t>Monitor</t>
  </si>
  <si>
    <t>Szkenner</t>
  </si>
  <si>
    <t>Nyomtató (adó)</t>
  </si>
  <si>
    <t>Polc (pénzügy)</t>
  </si>
  <si>
    <t>Lépcső - temető</t>
  </si>
  <si>
    <t>Csapadékvíz elvezetés - Fő tér</t>
  </si>
  <si>
    <t>Üdülő u. ivóvízhálózat tervezése</t>
  </si>
  <si>
    <t>Keleti lakópark út- és vízelvezetés tervezése</t>
  </si>
  <si>
    <t>PH tervezése</t>
  </si>
  <si>
    <t>Kossuth szobor térburkolat</t>
  </si>
  <si>
    <t>Petőfi út járda</t>
  </si>
  <si>
    <t>Sport öltöző</t>
  </si>
  <si>
    <t>Kossuth u. Fő tér kialakítása</t>
  </si>
  <si>
    <t>Forgalomlassítás</t>
  </si>
  <si>
    <t>15.</t>
  </si>
  <si>
    <t>kisteherautó</t>
  </si>
  <si>
    <t>16.</t>
  </si>
  <si>
    <t>Mandulás gondozása</t>
  </si>
  <si>
    <t>17.</t>
  </si>
  <si>
    <t>szeméttároló fém betéttel 6 db</t>
  </si>
  <si>
    <t>18.</t>
  </si>
  <si>
    <t>szeméttároló csikktartós 2 db</t>
  </si>
  <si>
    <t>19.</t>
  </si>
  <si>
    <t>mérőkerék, lézeres mérő</t>
  </si>
  <si>
    <t>20.</t>
  </si>
  <si>
    <t xml:space="preserve">Forgószék 2 db </t>
  </si>
  <si>
    <t>21.</t>
  </si>
  <si>
    <t>Kétfunkciós lábgép</t>
  </si>
  <si>
    <t>22.</t>
  </si>
  <si>
    <t>Vízibicikli</t>
  </si>
  <si>
    <t>23.</t>
  </si>
  <si>
    <t>Elektromos lombfújó</t>
  </si>
  <si>
    <t>24.</t>
  </si>
  <si>
    <t>Öntöző berendezés - strand sportpálya</t>
  </si>
  <si>
    <t>10. melléklet folytatása</t>
  </si>
  <si>
    <r>
      <t xml:space="preserve">2017. évi mód.előir. </t>
    </r>
    <r>
      <rPr>
        <sz val="7"/>
        <rFont val="Times New Roman"/>
        <family val="1"/>
        <charset val="238"/>
      </rPr>
      <t>(2017.IX.)</t>
    </r>
  </si>
  <si>
    <t>25.</t>
  </si>
  <si>
    <t>Szelektív hulladékgyűjtő 4 db</t>
  </si>
  <si>
    <t>26.</t>
  </si>
  <si>
    <t>Parti sétány szélesítése</t>
  </si>
  <si>
    <t>27.</t>
  </si>
  <si>
    <t>Villamos mérési hely kiépítése strandi átemelő</t>
  </si>
  <si>
    <t>28.</t>
  </si>
  <si>
    <t>könyvtári eszközök</t>
  </si>
  <si>
    <t>29.</t>
  </si>
  <si>
    <t>Hang- és fénytechnika Fő tér</t>
  </si>
  <si>
    <t>30.</t>
  </si>
  <si>
    <t>Kültéri dohányzó asztal</t>
  </si>
  <si>
    <t>31.</t>
  </si>
  <si>
    <t>Molinó állvány</t>
  </si>
  <si>
    <t>32.</t>
  </si>
  <si>
    <t>Mini led projektor</t>
  </si>
  <si>
    <t>33.</t>
  </si>
  <si>
    <t>Dobogó rendezvényekhez</t>
  </si>
  <si>
    <t>34.</t>
  </si>
  <si>
    <t>Mikrofon</t>
  </si>
  <si>
    <t>35.</t>
  </si>
  <si>
    <t>Talajvédelmi terv</t>
  </si>
  <si>
    <t>36.</t>
  </si>
  <si>
    <t>Település arculati kézikönyv</t>
  </si>
  <si>
    <t>37.</t>
  </si>
  <si>
    <t>Terület előkészítés költsége TOP-2.1.3-15-VE1-2016-00011</t>
  </si>
  <si>
    <t>38.</t>
  </si>
  <si>
    <t>Blackview A8 Dual SIM okostelefon</t>
  </si>
  <si>
    <t>39.</t>
  </si>
  <si>
    <t>kézikocsi</t>
  </si>
  <si>
    <t>40.</t>
  </si>
  <si>
    <t>hűtőszekrény (hátsó pénztár)</t>
  </si>
  <si>
    <t>41.</t>
  </si>
  <si>
    <t xml:space="preserve">napernyő, napozóágy </t>
  </si>
  <si>
    <t>42.</t>
  </si>
  <si>
    <t>vízibicikli, túrakenu, kajak</t>
  </si>
  <si>
    <t>43.</t>
  </si>
  <si>
    <t>vízre segítő kerekesszék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</si>
  <si>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</si>
  <si>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</si>
  <si>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</si>
  <si>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</si>
  <si>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</si>
  <si>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</si>
  <si>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</si>
  <si>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</si>
  <si>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</si>
  <si>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Építészeti és közjóléti koncepcióterv</t>
  </si>
  <si>
    <t>53.</t>
  </si>
  <si>
    <t>számológép</t>
  </si>
  <si>
    <t>54.</t>
  </si>
  <si>
    <t>Sport öltöző kerítés, járda</t>
  </si>
  <si>
    <t>55.</t>
  </si>
  <si>
    <t>Sportöltöző berendezés</t>
  </si>
  <si>
    <t>56.</t>
  </si>
  <si>
    <t>Nokia 3 SS 16 GB Matte black</t>
  </si>
  <si>
    <t>57.</t>
  </si>
  <si>
    <t>CS-413 hangoszlop</t>
  </si>
  <si>
    <t>58.</t>
  </si>
  <si>
    <t xml:space="preserve">Magasnyomású mosó K2 </t>
  </si>
  <si>
    <t>59.</t>
  </si>
  <si>
    <t>Haarstadt partisátor</t>
  </si>
  <si>
    <t>60.</t>
  </si>
  <si>
    <t>Mobil színpad</t>
  </si>
  <si>
    <t>61.</t>
  </si>
  <si>
    <t>MAG-TÁR-HÁZA</t>
  </si>
  <si>
    <t>III.</t>
  </si>
  <si>
    <t>Egyéb felhalmozási célú kiadások</t>
  </si>
  <si>
    <t>Meglévő tartós rész. kapcs. tőkeemelés</t>
  </si>
  <si>
    <t>IV.</t>
  </si>
  <si>
    <t>Felhalmozási célú pénzeszköz átadás</t>
  </si>
  <si>
    <t>Felhalmozási kiadások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</si>
</sst>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00B050"/>
      <name val="Times New Roman"/>
      <family val="1"/>
      <charset val="238"/>
    </font>
    <font>
      <sz val="10"/>
      <color rgb="FF00B050"/>
      <name val="Arial"/>
      <family val="2"/>
      <charset val="238"/>
    </font>
    <font>
      <sz val="10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23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/>
      <bottom/>
      <diagonal/>
    </border>
    <border>
      <left/>
      <right/>
      <top style="double">
        <color indexed="8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3" fontId="5" fillId="2" borderId="12" xfId="0" applyNumberFormat="1" applyFont="1" applyFill="1" applyBorder="1" applyAlignment="1">
      <alignment horizontal="right" vertical="center"/>
    </xf>
    <xf numFmtId="3" fontId="6" fillId="2" borderId="12" xfId="0" applyNumberFormat="1" applyFont="1" applyFill="1" applyBorder="1" applyAlignment="1">
      <alignment horizontal="right" vertical="center"/>
    </xf>
    <xf numFmtId="9" fontId="5" fillId="2" borderId="13" xfId="0" applyNumberFormat="1" applyFont="1" applyFill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9" fontId="2" fillId="0" borderId="13" xfId="0" applyNumberFormat="1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9" fontId="1" fillId="0" borderId="13" xfId="0" applyNumberFormat="1" applyFont="1" applyFill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9" fontId="1" fillId="0" borderId="13" xfId="0" applyNumberFormat="1" applyFont="1" applyBorder="1" applyAlignment="1">
      <alignment vertical="center"/>
    </xf>
    <xf numFmtId="9" fontId="1" fillId="0" borderId="1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3" fontId="1" fillId="0" borderId="20" xfId="0" applyNumberFormat="1" applyFont="1" applyBorder="1" applyAlignment="1">
      <alignment vertical="center"/>
    </xf>
    <xf numFmtId="9" fontId="1" fillId="0" borderId="21" xfId="0" applyNumberFormat="1" applyFont="1" applyBorder="1" applyAlignment="1">
      <alignment vertical="center"/>
    </xf>
    <xf numFmtId="0" fontId="9" fillId="0" borderId="0" xfId="0" applyFont="1"/>
    <xf numFmtId="9" fontId="9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3" fontId="9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9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3" fontId="0" fillId="0" borderId="0" xfId="0" applyNumberFormat="1" applyFont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3" fontId="1" fillId="0" borderId="24" xfId="0" applyNumberFormat="1" applyFont="1" applyBorder="1" applyAlignment="1">
      <alignment vertical="center"/>
    </xf>
    <xf numFmtId="9" fontId="1" fillId="0" borderId="25" xfId="0" applyNumberFormat="1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9" fontId="1" fillId="0" borderId="29" xfId="0" applyNumberFormat="1" applyFont="1" applyBorder="1" applyAlignment="1">
      <alignment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3" fontId="1" fillId="0" borderId="32" xfId="0" applyNumberFormat="1" applyFont="1" applyBorder="1" applyAlignment="1">
      <alignment vertical="center"/>
    </xf>
    <xf numFmtId="9" fontId="1" fillId="0" borderId="33" xfId="0" applyNumberFormat="1" applyFont="1" applyFill="1" applyBorder="1" applyAlignment="1">
      <alignment vertical="center"/>
    </xf>
    <xf numFmtId="0" fontId="1" fillId="0" borderId="0" xfId="0" applyFont="1" applyBorder="1" applyAlignment="1">
      <alignment wrapText="1"/>
    </xf>
    <xf numFmtId="9" fontId="9" fillId="0" borderId="13" xfId="0" applyNumberFormat="1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9" fontId="9" fillId="0" borderId="13" xfId="0" applyNumberFormat="1" applyFont="1" applyFill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vertical="center"/>
    </xf>
    <xf numFmtId="3" fontId="11" fillId="0" borderId="15" xfId="0" applyNumberFormat="1" applyFont="1" applyBorder="1" applyAlignment="1">
      <alignment vertical="center"/>
    </xf>
    <xf numFmtId="3" fontId="5" fillId="2" borderId="12" xfId="0" applyNumberFormat="1" applyFont="1" applyFill="1" applyBorder="1" applyAlignment="1">
      <alignment vertical="center"/>
    </xf>
    <xf numFmtId="3" fontId="5" fillId="2" borderId="36" xfId="0" applyNumberFormat="1" applyFont="1" applyFill="1" applyBorder="1" applyAlignment="1">
      <alignment vertical="center"/>
    </xf>
    <xf numFmtId="3" fontId="6" fillId="2" borderId="36" xfId="0" applyNumberFormat="1" applyFont="1" applyFill="1" applyBorder="1" applyAlignment="1">
      <alignment vertical="center"/>
    </xf>
    <xf numFmtId="9" fontId="6" fillId="3" borderId="13" xfId="0" applyNumberFormat="1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36" xfId="0" applyNumberFormat="1" applyFont="1" applyBorder="1" applyAlignment="1">
      <alignment horizontal="right" vertical="center"/>
    </xf>
    <xf numFmtId="3" fontId="1" fillId="0" borderId="36" xfId="0" applyNumberFormat="1" applyFont="1" applyBorder="1" applyAlignment="1">
      <alignment horizontal="right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vertical="center"/>
    </xf>
    <xf numFmtId="3" fontId="5" fillId="2" borderId="20" xfId="0" applyNumberFormat="1" applyFont="1" applyFill="1" applyBorder="1" applyAlignment="1">
      <alignment horizontal="right" vertical="center"/>
    </xf>
    <xf numFmtId="3" fontId="5" fillId="2" borderId="37" xfId="0" applyNumberFormat="1" applyFont="1" applyFill="1" applyBorder="1" applyAlignment="1">
      <alignment horizontal="right" vertical="center"/>
    </xf>
    <xf numFmtId="3" fontId="6" fillId="2" borderId="37" xfId="0" applyNumberFormat="1" applyFont="1" applyFill="1" applyBorder="1" applyAlignment="1">
      <alignment horizontal="right" vertical="center"/>
    </xf>
    <xf numFmtId="9" fontId="6" fillId="3" borderId="21" xfId="0" applyNumberFormat="1" applyFont="1" applyFill="1" applyBorder="1" applyAlignment="1">
      <alignment vertical="center"/>
    </xf>
    <xf numFmtId="0" fontId="12" fillId="4" borderId="5" xfId="0" applyFont="1" applyFill="1" applyBorder="1" applyAlignment="1">
      <alignment horizontal="left" vertical="center"/>
    </xf>
    <xf numFmtId="3" fontId="12" fillId="4" borderId="7" xfId="0" applyNumberFormat="1" applyFont="1" applyFill="1" applyBorder="1" applyAlignment="1">
      <alignment horizontal="right" vertical="center"/>
    </xf>
    <xf numFmtId="3" fontId="12" fillId="4" borderId="8" xfId="0" applyNumberFormat="1" applyFont="1" applyFill="1" applyBorder="1" applyAlignment="1">
      <alignment horizontal="right" vertical="center"/>
    </xf>
    <xf numFmtId="3" fontId="13" fillId="4" borderId="8" xfId="0" applyNumberFormat="1" applyFont="1" applyFill="1" applyBorder="1" applyAlignment="1">
      <alignment horizontal="right" vertical="center"/>
    </xf>
    <xf numFmtId="9" fontId="13" fillId="5" borderId="38" xfId="0" applyNumberFormat="1" applyFont="1" applyFill="1" applyBorder="1" applyAlignment="1">
      <alignment vertical="center"/>
    </xf>
    <xf numFmtId="9" fontId="1" fillId="0" borderId="39" xfId="0" applyNumberFormat="1" applyFont="1" applyBorder="1" applyAlignment="1">
      <alignment vertical="center"/>
    </xf>
    <xf numFmtId="3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F469A-3FB0-46C7-9CFE-66C15B7FBDFD}">
  <sheetPr codeName="Munka10"/>
  <dimension ref="A1:M99"/>
  <sheetViews>
    <sheetView tabSelected="1" zoomScaleNormal="100" workbookViewId="0"/>
  </sheetViews>
  <sheetFormatPr defaultRowHeight="12.75" x14ac:dyDescent="0.2"/>
  <cols>
    <col min="1" max="1" width="5.7109375" style="7" customWidth="1"/>
    <col min="2" max="2" width="34.7109375" style="7" customWidth="1"/>
    <col min="3" max="7" width="10.140625" style="7" customWidth="1"/>
    <col min="8" max="8" width="4.7109375" customWidth="1"/>
    <col min="9" max="9" width="10.140625" bestFit="1" customWidth="1"/>
  </cols>
  <sheetData>
    <row r="1" spans="1:9" ht="15" customHeight="1" x14ac:dyDescent="0.2">
      <c r="A1" s="1"/>
      <c r="B1" s="1"/>
      <c r="C1" s="1"/>
      <c r="D1" s="1"/>
      <c r="E1" s="1"/>
      <c r="F1" s="1"/>
      <c r="G1" s="2" t="s">
        <v>0</v>
      </c>
    </row>
    <row r="2" spans="1:9" ht="15" customHeight="1" x14ac:dyDescent="0.2">
      <c r="A2" s="1"/>
      <c r="B2" s="1"/>
      <c r="C2" s="1"/>
      <c r="D2" s="1"/>
      <c r="E2" s="1"/>
      <c r="F2" s="1"/>
      <c r="G2" s="2" t="str">
        <f>'[1]1.sz. melléklet'!G2</f>
        <v>az  3/2018. (IV.05.) önkormányzati rendelethez</v>
      </c>
    </row>
    <row r="4" spans="1:9" ht="15" customHeight="1" x14ac:dyDescent="0.2">
      <c r="A4" s="3" t="s">
        <v>1</v>
      </c>
      <c r="B4" s="3"/>
      <c r="C4" s="3"/>
      <c r="D4" s="3"/>
      <c r="E4" s="3"/>
      <c r="F4" s="3"/>
      <c r="G4" s="3"/>
      <c r="H4" s="4"/>
    </row>
    <row r="5" spans="1:9" ht="12.75" customHeight="1" x14ac:dyDescent="0.2">
      <c r="A5" s="5"/>
      <c r="B5" s="5"/>
      <c r="C5" s="5"/>
      <c r="D5" s="5"/>
      <c r="E5" s="5"/>
      <c r="F5" s="6"/>
      <c r="G5" s="4"/>
      <c r="H5" s="4"/>
    </row>
    <row r="6" spans="1:9" ht="15" customHeight="1" thickBot="1" x14ac:dyDescent="0.25">
      <c r="G6" s="8" t="s">
        <v>2</v>
      </c>
    </row>
    <row r="7" spans="1:9" s="14" customFormat="1" ht="35.25" thickTop="1" x14ac:dyDescent="0.2">
      <c r="A7" s="9" t="s">
        <v>3</v>
      </c>
      <c r="B7" s="10" t="s">
        <v>4</v>
      </c>
      <c r="C7" s="11" t="s">
        <v>5</v>
      </c>
      <c r="D7" s="12" t="s">
        <v>6</v>
      </c>
      <c r="E7" s="12" t="s">
        <v>7</v>
      </c>
      <c r="F7" s="12" t="s">
        <v>8</v>
      </c>
      <c r="G7" s="13" t="s">
        <v>9</v>
      </c>
    </row>
    <row r="8" spans="1:9" s="14" customFormat="1" ht="15" customHeight="1" thickBot="1" x14ac:dyDescent="0.25">
      <c r="A8" s="15" t="s">
        <v>10</v>
      </c>
      <c r="B8" s="16" t="s">
        <v>11</v>
      </c>
      <c r="C8" s="17" t="s">
        <v>12</v>
      </c>
      <c r="D8" s="18" t="s">
        <v>13</v>
      </c>
      <c r="E8" s="18" t="s">
        <v>14</v>
      </c>
      <c r="F8" s="18" t="s">
        <v>15</v>
      </c>
      <c r="G8" s="19" t="s">
        <v>16</v>
      </c>
    </row>
    <row r="9" spans="1:9" s="14" customFormat="1" ht="15" customHeight="1" thickTop="1" x14ac:dyDescent="0.2">
      <c r="A9" s="20" t="s">
        <v>17</v>
      </c>
      <c r="B9" s="21" t="s">
        <v>18</v>
      </c>
      <c r="C9" s="22">
        <f>SUM(C10:C23)</f>
        <v>7550000</v>
      </c>
      <c r="D9" s="22">
        <f t="shared" ref="D9:F9" si="0">SUM(D10:D23)</f>
        <v>49213054.530000001</v>
      </c>
      <c r="E9" s="22">
        <f t="shared" si="0"/>
        <v>11905007</v>
      </c>
      <c r="F9" s="23">
        <f t="shared" si="0"/>
        <v>11896503</v>
      </c>
      <c r="G9" s="24">
        <f>E9/C9</f>
        <v>1.576822119205298</v>
      </c>
    </row>
    <row r="10" spans="1:9" s="14" customFormat="1" ht="15" customHeight="1" x14ac:dyDescent="0.2">
      <c r="A10" s="25" t="s">
        <v>19</v>
      </c>
      <c r="B10" s="26" t="s">
        <v>20</v>
      </c>
      <c r="C10" s="27">
        <v>6350000</v>
      </c>
      <c r="D10" s="27">
        <v>6350000</v>
      </c>
      <c r="E10" s="27">
        <v>6350000</v>
      </c>
      <c r="F10" s="27">
        <v>3683000</v>
      </c>
      <c r="G10" s="28">
        <f t="shared" ref="G10:G11" si="1">E10/C10</f>
        <v>1</v>
      </c>
    </row>
    <row r="11" spans="1:9" s="14" customFormat="1" ht="15" customHeight="1" x14ac:dyDescent="0.2">
      <c r="A11" s="25" t="s">
        <v>21</v>
      </c>
      <c r="B11" s="26" t="s">
        <v>22</v>
      </c>
      <c r="C11" s="27">
        <v>1200000</v>
      </c>
      <c r="D11" s="27">
        <v>1200000</v>
      </c>
      <c r="E11" s="27">
        <v>1200000</v>
      </c>
      <c r="F11" s="27">
        <v>1200000</v>
      </c>
      <c r="G11" s="28">
        <f t="shared" si="1"/>
        <v>1</v>
      </c>
    </row>
    <row r="12" spans="1:9" s="14" customFormat="1" ht="15" customHeight="1" x14ac:dyDescent="0.2">
      <c r="A12" s="25" t="s">
        <v>23</v>
      </c>
      <c r="B12" s="29" t="s">
        <v>24</v>
      </c>
      <c r="C12" s="30">
        <v>0</v>
      </c>
      <c r="D12" s="27">
        <v>3047606.3</v>
      </c>
      <c r="E12" s="27">
        <v>3047607</v>
      </c>
      <c r="F12" s="27">
        <v>3039103</v>
      </c>
      <c r="G12" s="28"/>
    </row>
    <row r="13" spans="1:9" s="14" customFormat="1" ht="15" customHeight="1" x14ac:dyDescent="0.2">
      <c r="A13" s="25" t="s">
        <v>25</v>
      </c>
      <c r="B13" s="29" t="s">
        <v>26</v>
      </c>
      <c r="C13" s="30">
        <v>0</v>
      </c>
      <c r="D13" s="27">
        <v>787400</v>
      </c>
      <c r="E13" s="27">
        <v>787400</v>
      </c>
      <c r="F13" s="27">
        <v>787400</v>
      </c>
      <c r="G13" s="28"/>
      <c r="I13" s="31"/>
    </row>
    <row r="14" spans="1:9" s="14" customFormat="1" ht="15" customHeight="1" x14ac:dyDescent="0.2">
      <c r="A14" s="25" t="s">
        <v>27</v>
      </c>
      <c r="B14" s="29" t="s">
        <v>28</v>
      </c>
      <c r="C14" s="30">
        <v>0</v>
      </c>
      <c r="D14" s="27">
        <v>15239839.98</v>
      </c>
      <c r="E14" s="27">
        <v>0</v>
      </c>
      <c r="F14" s="27">
        <v>0</v>
      </c>
      <c r="G14" s="32"/>
    </row>
    <row r="15" spans="1:9" s="14" customFormat="1" ht="15" customHeight="1" x14ac:dyDescent="0.2">
      <c r="A15" s="25" t="s">
        <v>29</v>
      </c>
      <c r="B15" s="29" t="s">
        <v>30</v>
      </c>
      <c r="C15" s="30">
        <v>0</v>
      </c>
      <c r="D15" s="27">
        <v>2285746</v>
      </c>
      <c r="E15" s="27">
        <v>0</v>
      </c>
      <c r="F15" s="27">
        <v>0</v>
      </c>
      <c r="G15" s="32"/>
    </row>
    <row r="16" spans="1:9" s="14" customFormat="1" ht="15" customHeight="1" x14ac:dyDescent="0.2">
      <c r="A16" s="25" t="s">
        <v>31</v>
      </c>
      <c r="B16" s="29" t="s">
        <v>32</v>
      </c>
      <c r="C16" s="30">
        <v>0</v>
      </c>
      <c r="D16" s="27">
        <v>3809968.25</v>
      </c>
      <c r="E16" s="27">
        <v>0</v>
      </c>
      <c r="F16" s="27">
        <v>0</v>
      </c>
      <c r="G16" s="32"/>
    </row>
    <row r="17" spans="1:12" s="14" customFormat="1" ht="15" customHeight="1" x14ac:dyDescent="0.2">
      <c r="A17" s="25" t="s">
        <v>33</v>
      </c>
      <c r="B17" s="29" t="s">
        <v>34</v>
      </c>
      <c r="C17" s="30">
        <v>0</v>
      </c>
      <c r="D17" s="27">
        <v>10433324</v>
      </c>
      <c r="E17" s="27">
        <v>0</v>
      </c>
      <c r="F17" s="27">
        <v>0</v>
      </c>
      <c r="G17" s="32"/>
    </row>
    <row r="18" spans="1:12" s="14" customFormat="1" ht="15" customHeight="1" x14ac:dyDescent="0.2">
      <c r="A18" s="25" t="s">
        <v>35</v>
      </c>
      <c r="B18" s="29" t="s">
        <v>36</v>
      </c>
      <c r="C18" s="30">
        <v>0</v>
      </c>
      <c r="D18" s="27">
        <v>762000</v>
      </c>
      <c r="E18" s="27">
        <v>0</v>
      </c>
      <c r="F18" s="27">
        <v>0</v>
      </c>
      <c r="G18" s="32"/>
    </row>
    <row r="19" spans="1:12" s="14" customFormat="1" ht="15" customHeight="1" x14ac:dyDescent="0.2">
      <c r="A19" s="25" t="s">
        <v>37</v>
      </c>
      <c r="B19" s="29" t="s">
        <v>38</v>
      </c>
      <c r="C19" s="30">
        <v>0</v>
      </c>
      <c r="D19" s="27">
        <v>1270000</v>
      </c>
      <c r="E19" s="27">
        <v>0</v>
      </c>
      <c r="F19" s="27">
        <v>0</v>
      </c>
      <c r="G19" s="32"/>
    </row>
    <row r="20" spans="1:12" s="14" customFormat="1" ht="15" customHeight="1" x14ac:dyDescent="0.2">
      <c r="A20" s="25" t="s">
        <v>39</v>
      </c>
      <c r="B20" s="29" t="s">
        <v>40</v>
      </c>
      <c r="C20" s="30">
        <v>0</v>
      </c>
      <c r="D20" s="27">
        <v>381000</v>
      </c>
      <c r="E20" s="27">
        <v>0</v>
      </c>
      <c r="F20" s="27">
        <v>0</v>
      </c>
      <c r="G20" s="32"/>
    </row>
    <row r="21" spans="1:12" s="14" customFormat="1" ht="15" customHeight="1" x14ac:dyDescent="0.2">
      <c r="A21" s="25" t="s">
        <v>41</v>
      </c>
      <c r="B21" s="29" t="s">
        <v>42</v>
      </c>
      <c r="C21" s="30">
        <v>0</v>
      </c>
      <c r="D21" s="27">
        <v>3646170</v>
      </c>
      <c r="E21" s="27">
        <v>0</v>
      </c>
      <c r="F21" s="27">
        <v>0</v>
      </c>
      <c r="G21" s="32"/>
    </row>
    <row r="22" spans="1:12" s="14" customFormat="1" ht="15" customHeight="1" x14ac:dyDescent="0.2">
      <c r="A22" s="25" t="s">
        <v>43</v>
      </c>
      <c r="B22" s="33" t="s">
        <v>44</v>
      </c>
      <c r="C22" s="30">
        <v>0</v>
      </c>
      <c r="D22" s="27">
        <v>0</v>
      </c>
      <c r="E22" s="27">
        <v>520000</v>
      </c>
      <c r="F22" s="27">
        <v>520000</v>
      </c>
      <c r="G22" s="28"/>
    </row>
    <row r="23" spans="1:12" s="14" customFormat="1" ht="15" customHeight="1" x14ac:dyDescent="0.2">
      <c r="A23" s="25" t="s">
        <v>45</v>
      </c>
      <c r="B23" s="34" t="s">
        <v>46</v>
      </c>
      <c r="C23" s="30">
        <v>0</v>
      </c>
      <c r="D23" s="27">
        <v>0</v>
      </c>
      <c r="E23" s="27">
        <v>0</v>
      </c>
      <c r="F23" s="27">
        <v>2667000</v>
      </c>
      <c r="G23" s="28"/>
    </row>
    <row r="24" spans="1:12" s="14" customFormat="1" ht="15" customHeight="1" x14ac:dyDescent="0.2">
      <c r="A24" s="20" t="s">
        <v>47</v>
      </c>
      <c r="B24" s="21" t="s">
        <v>48</v>
      </c>
      <c r="C24" s="22">
        <f>SUM(C25:C91)</f>
        <v>103283000</v>
      </c>
      <c r="D24" s="22">
        <f t="shared" ref="D24:E24" si="2">SUM(D25:D91)</f>
        <v>111845339</v>
      </c>
      <c r="E24" s="22">
        <f t="shared" si="2"/>
        <v>109443387.23</v>
      </c>
      <c r="F24" s="23">
        <f>SUM(F25:F93)</f>
        <v>104984644.98</v>
      </c>
      <c r="G24" s="24">
        <f t="shared" ref="G24:G48" si="3">E24/C24</f>
        <v>1.0596457038428395</v>
      </c>
      <c r="K24" s="31"/>
    </row>
    <row r="25" spans="1:12" s="14" customFormat="1" ht="15" customHeight="1" x14ac:dyDescent="0.2">
      <c r="A25" s="25" t="s">
        <v>19</v>
      </c>
      <c r="B25" s="26" t="s">
        <v>49</v>
      </c>
      <c r="C25" s="27">
        <v>29000</v>
      </c>
      <c r="D25" s="27">
        <v>29000</v>
      </c>
      <c r="E25" s="27">
        <v>29000</v>
      </c>
      <c r="F25" s="27">
        <v>29000</v>
      </c>
      <c r="G25" s="35">
        <f t="shared" si="3"/>
        <v>1</v>
      </c>
      <c r="I25" s="31"/>
    </row>
    <row r="26" spans="1:12" s="14" customFormat="1" ht="15" customHeight="1" x14ac:dyDescent="0.2">
      <c r="A26" s="25" t="s">
        <v>21</v>
      </c>
      <c r="B26" s="26" t="s">
        <v>50</v>
      </c>
      <c r="C26" s="27">
        <v>225000</v>
      </c>
      <c r="D26" s="27">
        <v>225000</v>
      </c>
      <c r="E26" s="27">
        <v>225000</v>
      </c>
      <c r="F26" s="27">
        <v>225000</v>
      </c>
      <c r="G26" s="35">
        <f t="shared" si="3"/>
        <v>1</v>
      </c>
      <c r="I26" s="31"/>
    </row>
    <row r="27" spans="1:12" s="14" customFormat="1" ht="15" customHeight="1" x14ac:dyDescent="0.2">
      <c r="A27" s="25" t="s">
        <v>27</v>
      </c>
      <c r="B27" s="26" t="s">
        <v>51</v>
      </c>
      <c r="C27" s="27">
        <v>60000</v>
      </c>
      <c r="D27" s="27">
        <v>60000</v>
      </c>
      <c r="E27" s="27">
        <v>60000</v>
      </c>
      <c r="F27" s="27">
        <v>60000</v>
      </c>
      <c r="G27" s="35">
        <f t="shared" si="3"/>
        <v>1</v>
      </c>
      <c r="I27" s="31"/>
    </row>
    <row r="28" spans="1:12" s="14" customFormat="1" ht="15" customHeight="1" x14ac:dyDescent="0.2">
      <c r="A28" s="25" t="s">
        <v>23</v>
      </c>
      <c r="B28" s="26" t="s">
        <v>52</v>
      </c>
      <c r="C28" s="27">
        <v>64000</v>
      </c>
      <c r="D28" s="27">
        <v>64000</v>
      </c>
      <c r="E28" s="27">
        <v>49000</v>
      </c>
      <c r="F28" s="27">
        <v>49000</v>
      </c>
      <c r="G28" s="36">
        <f t="shared" si="3"/>
        <v>0.765625</v>
      </c>
      <c r="I28" s="31"/>
    </row>
    <row r="29" spans="1:12" s="14" customFormat="1" ht="15" customHeight="1" x14ac:dyDescent="0.2">
      <c r="A29" s="25" t="s">
        <v>25</v>
      </c>
      <c r="B29" s="26" t="s">
        <v>53</v>
      </c>
      <c r="C29" s="27">
        <v>1270000</v>
      </c>
      <c r="D29" s="27">
        <v>1270000</v>
      </c>
      <c r="E29" s="27">
        <v>1270000</v>
      </c>
      <c r="F29" s="27">
        <v>1270000</v>
      </c>
      <c r="G29" s="35">
        <f t="shared" si="3"/>
        <v>1</v>
      </c>
      <c r="I29" s="31"/>
    </row>
    <row r="30" spans="1:12" s="14" customFormat="1" ht="15" customHeight="1" x14ac:dyDescent="0.2">
      <c r="A30" s="25" t="s">
        <v>29</v>
      </c>
      <c r="B30" s="26" t="s">
        <v>54</v>
      </c>
      <c r="C30" s="27">
        <v>16177000</v>
      </c>
      <c r="D30" s="27">
        <v>16177000</v>
      </c>
      <c r="E30" s="27">
        <v>0</v>
      </c>
      <c r="F30" s="27">
        <v>0</v>
      </c>
      <c r="G30" s="35">
        <f t="shared" si="3"/>
        <v>0</v>
      </c>
      <c r="I30" s="31"/>
    </row>
    <row r="31" spans="1:12" s="14" customFormat="1" ht="15" customHeight="1" x14ac:dyDescent="0.2">
      <c r="A31" s="25" t="s">
        <v>31</v>
      </c>
      <c r="B31" s="26" t="s">
        <v>55</v>
      </c>
      <c r="C31" s="27">
        <v>400000</v>
      </c>
      <c r="D31" s="27">
        <v>400000</v>
      </c>
      <c r="E31" s="27">
        <v>400000</v>
      </c>
      <c r="F31" s="27">
        <v>400000</v>
      </c>
      <c r="G31" s="35">
        <f t="shared" si="3"/>
        <v>1</v>
      </c>
      <c r="I31" s="31"/>
    </row>
    <row r="32" spans="1:12" s="14" customFormat="1" ht="15" customHeight="1" x14ac:dyDescent="0.2">
      <c r="A32" s="25" t="s">
        <v>33</v>
      </c>
      <c r="B32" s="26" t="s">
        <v>56</v>
      </c>
      <c r="C32" s="27">
        <v>3829000</v>
      </c>
      <c r="D32" s="27">
        <v>3829000</v>
      </c>
      <c r="E32" s="27">
        <v>3829000</v>
      </c>
      <c r="F32" s="27">
        <v>3829000</v>
      </c>
      <c r="G32" s="35">
        <f t="shared" si="3"/>
        <v>1</v>
      </c>
      <c r="I32" s="31"/>
      <c r="K32" s="31"/>
      <c r="L32" s="31"/>
    </row>
    <row r="33" spans="1:11" s="14" customFormat="1" ht="15" customHeight="1" x14ac:dyDescent="0.2">
      <c r="A33" s="25" t="s">
        <v>35</v>
      </c>
      <c r="B33" s="26" t="s">
        <v>57</v>
      </c>
      <c r="C33" s="27">
        <v>1094000</v>
      </c>
      <c r="D33" s="27">
        <v>1094000</v>
      </c>
      <c r="E33" s="27">
        <v>1094000</v>
      </c>
      <c r="F33" s="27">
        <v>1094000</v>
      </c>
      <c r="G33" s="35">
        <f t="shared" si="3"/>
        <v>1</v>
      </c>
      <c r="I33" s="31"/>
    </row>
    <row r="34" spans="1:11" s="14" customFormat="1" ht="15" customHeight="1" x14ac:dyDescent="0.2">
      <c r="A34" s="25" t="s">
        <v>37</v>
      </c>
      <c r="B34" s="26" t="s">
        <v>58</v>
      </c>
      <c r="C34" s="27">
        <v>400000</v>
      </c>
      <c r="D34" s="27">
        <v>400000</v>
      </c>
      <c r="E34" s="27">
        <v>400000</v>
      </c>
      <c r="F34" s="27">
        <v>400000</v>
      </c>
      <c r="G34" s="35">
        <f t="shared" si="3"/>
        <v>1</v>
      </c>
      <c r="I34" s="31"/>
    </row>
    <row r="35" spans="1:11" s="37" customFormat="1" ht="15" customHeight="1" x14ac:dyDescent="0.2">
      <c r="A35" s="25" t="s">
        <v>39</v>
      </c>
      <c r="B35" s="26" t="s">
        <v>59</v>
      </c>
      <c r="C35" s="27">
        <v>2500000</v>
      </c>
      <c r="D35" s="27">
        <v>2500000</v>
      </c>
      <c r="E35" s="27">
        <v>2500000</v>
      </c>
      <c r="F35" s="27">
        <v>2500000</v>
      </c>
      <c r="G35" s="35">
        <f t="shared" si="3"/>
        <v>1</v>
      </c>
      <c r="I35" s="31"/>
    </row>
    <row r="36" spans="1:11" s="37" customFormat="1" ht="15" customHeight="1" x14ac:dyDescent="0.2">
      <c r="A36" s="25" t="s">
        <v>41</v>
      </c>
      <c r="B36" s="26" t="s">
        <v>60</v>
      </c>
      <c r="C36" s="27">
        <v>31600000</v>
      </c>
      <c r="D36" s="27">
        <v>32327595</v>
      </c>
      <c r="E36" s="27">
        <v>32327595</v>
      </c>
      <c r="F36" s="27">
        <v>25640000</v>
      </c>
      <c r="G36" s="35">
        <f t="shared" si="3"/>
        <v>1.023025158227848</v>
      </c>
      <c r="I36" s="31"/>
    </row>
    <row r="37" spans="1:11" s="37" customFormat="1" ht="15" customHeight="1" x14ac:dyDescent="0.2">
      <c r="A37" s="25" t="s">
        <v>43</v>
      </c>
      <c r="B37" s="26" t="s">
        <v>61</v>
      </c>
      <c r="C37" s="27">
        <v>20000000</v>
      </c>
      <c r="D37" s="27">
        <v>20000000</v>
      </c>
      <c r="E37" s="27">
        <v>0</v>
      </c>
      <c r="F37" s="27">
        <v>0</v>
      </c>
      <c r="G37" s="35">
        <f t="shared" si="3"/>
        <v>0</v>
      </c>
      <c r="I37" s="31"/>
    </row>
    <row r="38" spans="1:11" s="37" customFormat="1" ht="15" customHeight="1" x14ac:dyDescent="0.2">
      <c r="A38" s="25" t="s">
        <v>45</v>
      </c>
      <c r="B38" s="26" t="s">
        <v>62</v>
      </c>
      <c r="C38" s="27">
        <v>8500000</v>
      </c>
      <c r="D38" s="27">
        <v>8500000</v>
      </c>
      <c r="E38" s="27">
        <v>8500000</v>
      </c>
      <c r="F38" s="27">
        <v>8500000</v>
      </c>
      <c r="G38" s="35">
        <f t="shared" si="3"/>
        <v>1</v>
      </c>
      <c r="I38" s="31"/>
    </row>
    <row r="39" spans="1:11" s="14" customFormat="1" ht="15" customHeight="1" x14ac:dyDescent="0.2">
      <c r="A39" s="25" t="s">
        <v>63</v>
      </c>
      <c r="B39" s="26" t="s">
        <v>64</v>
      </c>
      <c r="C39" s="27">
        <v>2000000</v>
      </c>
      <c r="D39" s="27">
        <v>2000000</v>
      </c>
      <c r="E39" s="27">
        <v>2000000</v>
      </c>
      <c r="F39" s="27">
        <v>2528000</v>
      </c>
      <c r="G39" s="35">
        <f t="shared" si="3"/>
        <v>1</v>
      </c>
      <c r="I39" s="31"/>
    </row>
    <row r="40" spans="1:11" s="14" customFormat="1" ht="15" customHeight="1" x14ac:dyDescent="0.2">
      <c r="A40" s="25" t="s">
        <v>65</v>
      </c>
      <c r="B40" s="26" t="s">
        <v>66</v>
      </c>
      <c r="C40" s="27">
        <v>535000</v>
      </c>
      <c r="D40" s="27">
        <v>535000</v>
      </c>
      <c r="E40" s="27">
        <v>535000</v>
      </c>
      <c r="F40" s="27">
        <v>535000</v>
      </c>
      <c r="G40" s="35">
        <f t="shared" si="3"/>
        <v>1</v>
      </c>
      <c r="I40" s="31"/>
    </row>
    <row r="41" spans="1:11" s="14" customFormat="1" ht="15" customHeight="1" x14ac:dyDescent="0.2">
      <c r="A41" s="25" t="s">
        <v>67</v>
      </c>
      <c r="B41" s="26" t="s">
        <v>68</v>
      </c>
      <c r="C41" s="27">
        <v>229000</v>
      </c>
      <c r="D41" s="27">
        <v>229000</v>
      </c>
      <c r="E41" s="27">
        <v>229000</v>
      </c>
      <c r="F41" s="27">
        <v>229000</v>
      </c>
      <c r="G41" s="35">
        <f t="shared" si="3"/>
        <v>1</v>
      </c>
      <c r="I41" s="31"/>
    </row>
    <row r="42" spans="1:11" s="14" customFormat="1" ht="15" customHeight="1" x14ac:dyDescent="0.2">
      <c r="A42" s="25" t="s">
        <v>69</v>
      </c>
      <c r="B42" s="26" t="s">
        <v>70</v>
      </c>
      <c r="C42" s="27">
        <v>74000</v>
      </c>
      <c r="D42" s="27">
        <v>74000</v>
      </c>
      <c r="E42" s="27">
        <v>74000</v>
      </c>
      <c r="F42" s="27">
        <v>74000</v>
      </c>
      <c r="G42" s="35">
        <f t="shared" si="3"/>
        <v>1</v>
      </c>
      <c r="I42" s="31"/>
    </row>
    <row r="43" spans="1:11" s="14" customFormat="1" ht="15" customHeight="1" x14ac:dyDescent="0.2">
      <c r="A43" s="25" t="s">
        <v>71</v>
      </c>
      <c r="B43" s="26" t="s">
        <v>72</v>
      </c>
      <c r="C43" s="27">
        <v>80000</v>
      </c>
      <c r="D43" s="27">
        <v>80000</v>
      </c>
      <c r="E43" s="27">
        <v>80000</v>
      </c>
      <c r="F43" s="27">
        <v>80000</v>
      </c>
      <c r="G43" s="35">
        <f t="shared" si="3"/>
        <v>1</v>
      </c>
      <c r="I43" s="31"/>
    </row>
    <row r="44" spans="1:11" s="14" customFormat="1" ht="15" customHeight="1" x14ac:dyDescent="0.2">
      <c r="A44" s="25" t="s">
        <v>73</v>
      </c>
      <c r="B44" s="26" t="s">
        <v>74</v>
      </c>
      <c r="C44" s="27">
        <v>64000</v>
      </c>
      <c r="D44" s="27">
        <v>64000</v>
      </c>
      <c r="E44" s="27">
        <v>64000</v>
      </c>
      <c r="F44" s="27">
        <v>64000</v>
      </c>
      <c r="G44" s="35">
        <f t="shared" si="3"/>
        <v>1</v>
      </c>
      <c r="I44" s="38"/>
    </row>
    <row r="45" spans="1:11" s="14" customFormat="1" ht="15" customHeight="1" x14ac:dyDescent="0.2">
      <c r="A45" s="25" t="s">
        <v>75</v>
      </c>
      <c r="B45" s="26" t="s">
        <v>76</v>
      </c>
      <c r="C45" s="27">
        <v>229000</v>
      </c>
      <c r="D45" s="27">
        <v>229000</v>
      </c>
      <c r="E45" s="27">
        <v>229000</v>
      </c>
      <c r="F45" s="27">
        <v>229000</v>
      </c>
      <c r="G45" s="35">
        <f t="shared" si="3"/>
        <v>1</v>
      </c>
      <c r="I45" s="38"/>
      <c r="K45" s="31"/>
    </row>
    <row r="46" spans="1:11" s="14" customFormat="1" ht="15" customHeight="1" x14ac:dyDescent="0.2">
      <c r="A46" s="25" t="s">
        <v>77</v>
      </c>
      <c r="B46" s="26" t="s">
        <v>78</v>
      </c>
      <c r="C46" s="27">
        <v>762000</v>
      </c>
      <c r="D46" s="27">
        <v>660210</v>
      </c>
      <c r="E46" s="27">
        <v>641220</v>
      </c>
      <c r="F46" s="27">
        <v>231459</v>
      </c>
      <c r="G46" s="35">
        <f t="shared" si="3"/>
        <v>0.84149606299212598</v>
      </c>
      <c r="I46" s="31"/>
    </row>
    <row r="47" spans="1:11" s="14" customFormat="1" ht="15" customHeight="1" x14ac:dyDescent="0.2">
      <c r="A47" s="25" t="s">
        <v>79</v>
      </c>
      <c r="B47" s="26" t="s">
        <v>80</v>
      </c>
      <c r="C47" s="27">
        <v>250000</v>
      </c>
      <c r="D47" s="27">
        <v>250000</v>
      </c>
      <c r="E47" s="27">
        <v>250000</v>
      </c>
      <c r="F47" s="27">
        <v>250000</v>
      </c>
      <c r="G47" s="35">
        <f t="shared" si="3"/>
        <v>1</v>
      </c>
      <c r="I47" s="31"/>
    </row>
    <row r="48" spans="1:11" s="14" customFormat="1" ht="15" customHeight="1" thickBot="1" x14ac:dyDescent="0.25">
      <c r="A48" s="39" t="s">
        <v>81</v>
      </c>
      <c r="B48" s="40" t="s">
        <v>82</v>
      </c>
      <c r="C48" s="41">
        <v>250000</v>
      </c>
      <c r="D48" s="41">
        <v>250000</v>
      </c>
      <c r="E48" s="41">
        <v>250000</v>
      </c>
      <c r="F48" s="41">
        <v>250000</v>
      </c>
      <c r="G48" s="42">
        <f t="shared" si="3"/>
        <v>1</v>
      </c>
      <c r="I48" s="31"/>
    </row>
    <row r="49" spans="1:10" ht="6.75" customHeight="1" thickTop="1" x14ac:dyDescent="0.2">
      <c r="A49" s="43"/>
      <c r="B49" s="43"/>
      <c r="C49" s="43"/>
      <c r="D49" s="43"/>
      <c r="E49" s="43"/>
      <c r="G49" s="44"/>
      <c r="H49" s="7"/>
      <c r="I49" s="31"/>
    </row>
    <row r="50" spans="1:10" s="14" customFormat="1" ht="6.75" customHeight="1" x14ac:dyDescent="0.2">
      <c r="A50" s="45"/>
      <c r="B50" s="46"/>
      <c r="C50" s="47"/>
      <c r="D50" s="47"/>
      <c r="E50" s="47"/>
      <c r="F50" s="48"/>
      <c r="G50" s="47"/>
      <c r="H50" s="49"/>
      <c r="I50" s="31"/>
    </row>
    <row r="51" spans="1:10" s="14" customFormat="1" ht="15" customHeight="1" x14ac:dyDescent="0.2">
      <c r="A51" s="45"/>
      <c r="B51" s="46"/>
      <c r="C51" s="46"/>
      <c r="D51" s="46"/>
      <c r="E51" s="46"/>
      <c r="F51" s="50"/>
      <c r="G51" s="2" t="s">
        <v>83</v>
      </c>
      <c r="H51" s="31"/>
    </row>
    <row r="52" spans="1:10" s="14" customFormat="1" ht="15" customHeight="1" x14ac:dyDescent="0.2">
      <c r="A52" s="45"/>
      <c r="B52" s="46"/>
      <c r="C52" s="46"/>
      <c r="D52" s="46"/>
      <c r="E52" s="46"/>
      <c r="F52" s="50"/>
      <c r="G52" s="2" t="str">
        <f>G2</f>
        <v>az  3/2018. (IV.05.) önkormányzati rendelethez</v>
      </c>
      <c r="H52" s="31"/>
    </row>
    <row r="53" spans="1:10" s="14" customFormat="1" ht="12.75" customHeight="1" x14ac:dyDescent="0.2">
      <c r="A53" s="45"/>
      <c r="B53" s="46"/>
      <c r="C53" s="51"/>
      <c r="D53" s="51"/>
      <c r="E53" s="51"/>
      <c r="F53" s="52"/>
      <c r="G53" s="51"/>
      <c r="I53" s="31"/>
    </row>
    <row r="54" spans="1:10" s="53" customFormat="1" ht="15" customHeight="1" thickBot="1" x14ac:dyDescent="0.25">
      <c r="A54" s="7"/>
      <c r="B54" s="7"/>
      <c r="G54" s="8" t="s">
        <v>2</v>
      </c>
      <c r="I54" s="54"/>
    </row>
    <row r="55" spans="1:10" s="53" customFormat="1" ht="35.25" thickTop="1" x14ac:dyDescent="0.2">
      <c r="A55" s="9" t="s">
        <v>3</v>
      </c>
      <c r="B55" s="10" t="s">
        <v>4</v>
      </c>
      <c r="C55" s="11" t="s">
        <v>5</v>
      </c>
      <c r="D55" s="12" t="s">
        <v>84</v>
      </c>
      <c r="E55" s="12" t="s">
        <v>7</v>
      </c>
      <c r="F55" s="12" t="s">
        <v>8</v>
      </c>
      <c r="G55" s="13" t="s">
        <v>9</v>
      </c>
      <c r="I55" s="54"/>
    </row>
    <row r="56" spans="1:10" s="53" customFormat="1" ht="15" customHeight="1" thickBot="1" x14ac:dyDescent="0.25">
      <c r="A56" s="15" t="s">
        <v>10</v>
      </c>
      <c r="B56" s="16" t="s">
        <v>11</v>
      </c>
      <c r="C56" s="17" t="s">
        <v>12</v>
      </c>
      <c r="D56" s="18" t="s">
        <v>13</v>
      </c>
      <c r="E56" s="18" t="s">
        <v>14</v>
      </c>
      <c r="F56" s="18" t="s">
        <v>15</v>
      </c>
      <c r="G56" s="19" t="s">
        <v>16</v>
      </c>
      <c r="I56" s="54"/>
    </row>
    <row r="57" spans="1:10" s="14" customFormat="1" ht="15" customHeight="1" thickTop="1" x14ac:dyDescent="0.2">
      <c r="A57" s="55" t="s">
        <v>85</v>
      </c>
      <c r="B57" s="56" t="s">
        <v>86</v>
      </c>
      <c r="C57" s="57">
        <v>130000</v>
      </c>
      <c r="D57" s="57">
        <v>130000</v>
      </c>
      <c r="E57" s="57">
        <v>130000</v>
      </c>
      <c r="F57" s="57">
        <v>130000</v>
      </c>
      <c r="G57" s="58">
        <f t="shared" ref="G57:G66" si="4">E57/C57</f>
        <v>1</v>
      </c>
      <c r="I57" s="31"/>
    </row>
    <row r="58" spans="1:10" s="52" customFormat="1" ht="15" customHeight="1" x14ac:dyDescent="0.2">
      <c r="A58" s="59" t="s">
        <v>87</v>
      </c>
      <c r="B58" s="60" t="s">
        <v>88</v>
      </c>
      <c r="C58" s="61">
        <v>3000000</v>
      </c>
      <c r="D58" s="61">
        <v>3000000</v>
      </c>
      <c r="E58" s="61">
        <v>3000000</v>
      </c>
      <c r="F58" s="61">
        <v>3000000</v>
      </c>
      <c r="G58" s="62">
        <f t="shared" si="4"/>
        <v>1</v>
      </c>
      <c r="I58" s="54"/>
    </row>
    <row r="59" spans="1:10" s="52" customFormat="1" ht="15" customHeight="1" x14ac:dyDescent="0.2">
      <c r="A59" s="63" t="s">
        <v>89</v>
      </c>
      <c r="B59" s="64" t="s">
        <v>90</v>
      </c>
      <c r="C59" s="65">
        <v>2540000</v>
      </c>
      <c r="D59" s="65">
        <v>2540000</v>
      </c>
      <c r="E59" s="65">
        <v>2540000</v>
      </c>
      <c r="F59" s="65">
        <v>2540000</v>
      </c>
      <c r="G59" s="66">
        <f t="shared" si="4"/>
        <v>1</v>
      </c>
      <c r="I59" s="54"/>
      <c r="J59" s="54"/>
    </row>
    <row r="60" spans="1:10" s="14" customFormat="1" ht="15" customHeight="1" x14ac:dyDescent="0.2">
      <c r="A60" s="25" t="s">
        <v>91</v>
      </c>
      <c r="B60" s="26" t="s">
        <v>92</v>
      </c>
      <c r="C60" s="27">
        <v>229000</v>
      </c>
      <c r="D60" s="27">
        <v>229000</v>
      </c>
      <c r="E60" s="27">
        <v>229000</v>
      </c>
      <c r="F60" s="27">
        <v>229000</v>
      </c>
      <c r="G60" s="35">
        <f t="shared" si="4"/>
        <v>1</v>
      </c>
      <c r="I60" s="31"/>
    </row>
    <row r="61" spans="1:10" s="14" customFormat="1" ht="15" customHeight="1" x14ac:dyDescent="0.2">
      <c r="A61" s="25" t="s">
        <v>93</v>
      </c>
      <c r="B61" s="26" t="s">
        <v>94</v>
      </c>
      <c r="C61" s="27">
        <v>6350000</v>
      </c>
      <c r="D61" s="27">
        <v>6350000</v>
      </c>
      <c r="E61" s="27">
        <v>0</v>
      </c>
      <c r="F61" s="27">
        <v>0</v>
      </c>
      <c r="G61" s="35">
        <f t="shared" si="4"/>
        <v>0</v>
      </c>
      <c r="I61" s="38"/>
    </row>
    <row r="62" spans="1:10" s="14" customFormat="1" ht="15" customHeight="1" x14ac:dyDescent="0.2">
      <c r="A62" s="25" t="s">
        <v>95</v>
      </c>
      <c r="B62" s="26" t="s">
        <v>96</v>
      </c>
      <c r="C62" s="27">
        <v>128000</v>
      </c>
      <c r="D62" s="27">
        <v>128000</v>
      </c>
      <c r="E62" s="27">
        <v>128000</v>
      </c>
      <c r="F62" s="27">
        <v>128000</v>
      </c>
      <c r="G62" s="35">
        <f t="shared" si="4"/>
        <v>1</v>
      </c>
      <c r="I62" s="38"/>
    </row>
    <row r="63" spans="1:10" s="14" customFormat="1" ht="15" customHeight="1" x14ac:dyDescent="0.2">
      <c r="A63" s="25" t="s">
        <v>97</v>
      </c>
      <c r="B63" s="26" t="s">
        <v>98</v>
      </c>
      <c r="C63" s="27">
        <v>100000</v>
      </c>
      <c r="D63" s="27">
        <v>100000</v>
      </c>
      <c r="E63" s="27">
        <v>100000</v>
      </c>
      <c r="F63" s="27">
        <v>100000</v>
      </c>
      <c r="G63" s="36">
        <f t="shared" si="4"/>
        <v>1</v>
      </c>
      <c r="I63" s="38"/>
    </row>
    <row r="64" spans="1:10" s="14" customFormat="1" ht="15" customHeight="1" x14ac:dyDescent="0.2">
      <c r="A64" s="25" t="s">
        <v>99</v>
      </c>
      <c r="B64" s="26" t="s">
        <v>100</v>
      </c>
      <c r="C64" s="27">
        <v>35000</v>
      </c>
      <c r="D64" s="27">
        <v>35000</v>
      </c>
      <c r="E64" s="27">
        <v>35000</v>
      </c>
      <c r="F64" s="27">
        <v>35000</v>
      </c>
      <c r="G64" s="35">
        <f t="shared" si="4"/>
        <v>1</v>
      </c>
      <c r="I64" s="38"/>
    </row>
    <row r="65" spans="1:13" s="14" customFormat="1" ht="15" customHeight="1" x14ac:dyDescent="0.2">
      <c r="A65" s="25" t="s">
        <v>101</v>
      </c>
      <c r="B65" s="26" t="s">
        <v>102</v>
      </c>
      <c r="C65" s="27">
        <v>140000</v>
      </c>
      <c r="D65" s="27">
        <v>140000</v>
      </c>
      <c r="E65" s="27">
        <v>140000</v>
      </c>
      <c r="F65" s="27">
        <v>140000</v>
      </c>
      <c r="G65" s="35">
        <f t="shared" si="4"/>
        <v>1</v>
      </c>
      <c r="I65" s="31"/>
    </row>
    <row r="66" spans="1:13" s="14" customFormat="1" ht="15" customHeight="1" x14ac:dyDescent="0.2">
      <c r="A66" s="25" t="s">
        <v>103</v>
      </c>
      <c r="B66" s="26" t="s">
        <v>104</v>
      </c>
      <c r="C66" s="27">
        <v>10000</v>
      </c>
      <c r="D66" s="27">
        <v>10000</v>
      </c>
      <c r="E66" s="27">
        <v>10000</v>
      </c>
      <c r="F66" s="27">
        <v>10000</v>
      </c>
      <c r="G66" s="35">
        <f t="shared" si="4"/>
        <v>1</v>
      </c>
      <c r="I66" s="31"/>
    </row>
    <row r="67" spans="1:13" s="14" customFormat="1" ht="15" customHeight="1" x14ac:dyDescent="0.2">
      <c r="A67" s="25" t="s">
        <v>105</v>
      </c>
      <c r="B67" s="26" t="s">
        <v>106</v>
      </c>
      <c r="C67" s="27">
        <v>0</v>
      </c>
      <c r="D67" s="27">
        <v>127000</v>
      </c>
      <c r="E67" s="27">
        <v>127000</v>
      </c>
      <c r="F67" s="27">
        <v>127000</v>
      </c>
      <c r="G67" s="35"/>
      <c r="I67" s="31"/>
    </row>
    <row r="68" spans="1:13" s="14" customFormat="1" ht="15" customHeight="1" x14ac:dyDescent="0.2">
      <c r="A68" s="25" t="s">
        <v>107</v>
      </c>
      <c r="B68" s="26" t="s">
        <v>108</v>
      </c>
      <c r="C68" s="27">
        <v>0</v>
      </c>
      <c r="D68" s="27">
        <v>1397000</v>
      </c>
      <c r="E68" s="27">
        <v>1100000</v>
      </c>
      <c r="F68" s="27">
        <v>1100000</v>
      </c>
      <c r="G68" s="35"/>
      <c r="I68" s="31"/>
      <c r="M68" s="31"/>
    </row>
    <row r="69" spans="1:13" s="14" customFormat="1" ht="24" x14ac:dyDescent="0.2">
      <c r="A69" s="25" t="s">
        <v>109</v>
      </c>
      <c r="B69" s="67" t="s">
        <v>110</v>
      </c>
      <c r="C69" s="27">
        <v>0</v>
      </c>
      <c r="D69" s="27">
        <v>1223180</v>
      </c>
      <c r="E69" s="27">
        <v>1223180</v>
      </c>
      <c r="F69" s="27">
        <v>1223180</v>
      </c>
      <c r="G69" s="35"/>
      <c r="I69" s="38"/>
    </row>
    <row r="70" spans="1:13" s="14" customFormat="1" ht="15" customHeight="1" x14ac:dyDescent="0.2">
      <c r="A70" s="25" t="s">
        <v>111</v>
      </c>
      <c r="B70" s="26" t="s">
        <v>112</v>
      </c>
      <c r="C70" s="27">
        <v>0</v>
      </c>
      <c r="D70" s="27">
        <v>28990</v>
      </c>
      <c r="E70" s="27">
        <v>28990</v>
      </c>
      <c r="F70" s="27">
        <v>29100</v>
      </c>
      <c r="G70" s="35"/>
      <c r="I70" s="38"/>
    </row>
    <row r="71" spans="1:13" s="14" customFormat="1" ht="15" customHeight="1" x14ac:dyDescent="0.2">
      <c r="A71" s="25" t="s">
        <v>113</v>
      </c>
      <c r="B71" s="26" t="s">
        <v>114</v>
      </c>
      <c r="C71" s="27">
        <v>0</v>
      </c>
      <c r="D71" s="27">
        <v>32900</v>
      </c>
      <c r="E71" s="27">
        <v>32900</v>
      </c>
      <c r="F71" s="27">
        <v>32900</v>
      </c>
      <c r="G71" s="35"/>
      <c r="I71" s="38"/>
    </row>
    <row r="72" spans="1:13" s="14" customFormat="1" ht="15" customHeight="1" x14ac:dyDescent="0.2">
      <c r="A72" s="25" t="s">
        <v>115</v>
      </c>
      <c r="B72" s="26" t="s">
        <v>116</v>
      </c>
      <c r="C72" s="27">
        <v>0</v>
      </c>
      <c r="D72" s="27">
        <v>39900</v>
      </c>
      <c r="E72" s="27">
        <v>39900</v>
      </c>
      <c r="F72" s="27">
        <v>39900</v>
      </c>
      <c r="G72" s="35"/>
      <c r="I72" s="38"/>
    </row>
    <row r="73" spans="1:13" s="14" customFormat="1" ht="15" customHeight="1" x14ac:dyDescent="0.2">
      <c r="A73" s="25" t="s">
        <v>117</v>
      </c>
      <c r="B73" s="26" t="s">
        <v>118</v>
      </c>
      <c r="C73" s="27">
        <v>0</v>
      </c>
      <c r="D73" s="27">
        <v>1358900</v>
      </c>
      <c r="E73" s="27">
        <v>1358900</v>
      </c>
      <c r="F73" s="27">
        <v>1358900</v>
      </c>
      <c r="G73" s="68"/>
      <c r="I73" s="38"/>
    </row>
    <row r="74" spans="1:13" s="14" customFormat="1" ht="15" customHeight="1" x14ac:dyDescent="0.2">
      <c r="A74" s="25" t="s">
        <v>119</v>
      </c>
      <c r="B74" s="26" t="s">
        <v>120</v>
      </c>
      <c r="C74" s="27">
        <v>0</v>
      </c>
      <c r="D74" s="27">
        <v>3111500</v>
      </c>
      <c r="E74" s="27">
        <v>3111500</v>
      </c>
      <c r="F74" s="27">
        <v>3111500</v>
      </c>
      <c r="G74" s="68"/>
      <c r="I74" s="38"/>
    </row>
    <row r="75" spans="1:13" s="14" customFormat="1" ht="15" customHeight="1" x14ac:dyDescent="0.2">
      <c r="A75" s="25" t="s">
        <v>121</v>
      </c>
      <c r="B75" s="69" t="s">
        <v>122</v>
      </c>
      <c r="C75" s="27">
        <v>0</v>
      </c>
      <c r="D75" s="27">
        <v>617164</v>
      </c>
      <c r="E75" s="27">
        <v>617164</v>
      </c>
      <c r="F75" s="27">
        <v>617164</v>
      </c>
      <c r="G75" s="68"/>
      <c r="I75" s="38"/>
      <c r="K75" s="31"/>
    </row>
    <row r="76" spans="1:13" s="14" customFormat="1" ht="15" customHeight="1" x14ac:dyDescent="0.2">
      <c r="A76" s="25" t="s">
        <v>123</v>
      </c>
      <c r="B76" s="29" t="s">
        <v>28</v>
      </c>
      <c r="C76" s="30">
        <v>0</v>
      </c>
      <c r="D76" s="27">
        <v>0</v>
      </c>
      <c r="E76" s="27">
        <v>15239839.98</v>
      </c>
      <c r="F76" s="27">
        <v>15239839.98</v>
      </c>
      <c r="G76" s="70"/>
      <c r="I76" s="38"/>
      <c r="K76" s="31"/>
    </row>
    <row r="77" spans="1:13" s="14" customFormat="1" ht="15" customHeight="1" x14ac:dyDescent="0.2">
      <c r="A77" s="25" t="s">
        <v>124</v>
      </c>
      <c r="B77" s="29" t="s">
        <v>30</v>
      </c>
      <c r="C77" s="30">
        <v>0</v>
      </c>
      <c r="D77" s="27">
        <v>0</v>
      </c>
      <c r="E77" s="27">
        <v>2285746</v>
      </c>
      <c r="F77" s="27">
        <v>2285746</v>
      </c>
      <c r="G77" s="70"/>
      <c r="I77" s="38"/>
      <c r="K77" s="31"/>
    </row>
    <row r="78" spans="1:13" s="14" customFormat="1" ht="15" customHeight="1" x14ac:dyDescent="0.2">
      <c r="A78" s="25" t="s">
        <v>125</v>
      </c>
      <c r="B78" s="29" t="s">
        <v>32</v>
      </c>
      <c r="C78" s="30">
        <v>0</v>
      </c>
      <c r="D78" s="27">
        <v>0</v>
      </c>
      <c r="E78" s="27">
        <v>3809968.25</v>
      </c>
      <c r="F78" s="27">
        <v>3799214</v>
      </c>
      <c r="G78" s="70"/>
      <c r="I78" s="38"/>
      <c r="K78" s="31"/>
    </row>
    <row r="79" spans="1:13" s="14" customFormat="1" ht="15" customHeight="1" x14ac:dyDescent="0.2">
      <c r="A79" s="25" t="s">
        <v>126</v>
      </c>
      <c r="B79" s="29" t="s">
        <v>34</v>
      </c>
      <c r="C79" s="30">
        <v>0</v>
      </c>
      <c r="D79" s="27">
        <v>0</v>
      </c>
      <c r="E79" s="27">
        <v>10433324</v>
      </c>
      <c r="F79" s="27">
        <v>10433324</v>
      </c>
      <c r="G79" s="70"/>
      <c r="I79" s="38"/>
      <c r="K79" s="31"/>
    </row>
    <row r="80" spans="1:13" s="14" customFormat="1" ht="15" customHeight="1" x14ac:dyDescent="0.2">
      <c r="A80" s="25" t="s">
        <v>127</v>
      </c>
      <c r="B80" s="29" t="s">
        <v>36</v>
      </c>
      <c r="C80" s="30">
        <v>0</v>
      </c>
      <c r="D80" s="27">
        <v>0</v>
      </c>
      <c r="E80" s="27">
        <v>762000</v>
      </c>
      <c r="F80" s="27">
        <v>762000</v>
      </c>
      <c r="G80" s="70"/>
      <c r="I80" s="38"/>
      <c r="K80" s="31"/>
    </row>
    <row r="81" spans="1:11" s="14" customFormat="1" ht="15" customHeight="1" x14ac:dyDescent="0.2">
      <c r="A81" s="25" t="s">
        <v>128</v>
      </c>
      <c r="B81" s="29" t="s">
        <v>38</v>
      </c>
      <c r="C81" s="30">
        <v>0</v>
      </c>
      <c r="D81" s="27">
        <v>0</v>
      </c>
      <c r="E81" s="27">
        <v>1270000</v>
      </c>
      <c r="F81" s="27">
        <v>1270000</v>
      </c>
      <c r="G81" s="70"/>
      <c r="I81" s="38"/>
      <c r="K81" s="31"/>
    </row>
    <row r="82" spans="1:11" s="14" customFormat="1" ht="15" customHeight="1" x14ac:dyDescent="0.2">
      <c r="A82" s="25" t="s">
        <v>129</v>
      </c>
      <c r="B82" s="29" t="s">
        <v>40</v>
      </c>
      <c r="C82" s="30">
        <v>0</v>
      </c>
      <c r="D82" s="27">
        <v>0</v>
      </c>
      <c r="E82" s="27">
        <v>381000</v>
      </c>
      <c r="F82" s="27">
        <v>381000</v>
      </c>
      <c r="G82" s="70"/>
      <c r="I82" s="38"/>
      <c r="K82" s="31"/>
    </row>
    <row r="83" spans="1:11" s="14" customFormat="1" ht="15" customHeight="1" x14ac:dyDescent="0.2">
      <c r="A83" s="25" t="s">
        <v>130</v>
      </c>
      <c r="B83" s="29" t="s">
        <v>42</v>
      </c>
      <c r="C83" s="30">
        <v>0</v>
      </c>
      <c r="D83" s="27">
        <v>0</v>
      </c>
      <c r="E83" s="27">
        <v>3646170</v>
      </c>
      <c r="F83" s="27">
        <v>3665428</v>
      </c>
      <c r="G83" s="70"/>
      <c r="I83" s="31"/>
    </row>
    <row r="84" spans="1:11" s="14" customFormat="1" ht="15" customHeight="1" x14ac:dyDescent="0.2">
      <c r="A84" s="25" t="s">
        <v>131</v>
      </c>
      <c r="B84" s="69" t="s">
        <v>132</v>
      </c>
      <c r="C84" s="27">
        <v>0</v>
      </c>
      <c r="D84" s="30">
        <v>0</v>
      </c>
      <c r="E84" s="30">
        <v>700000</v>
      </c>
      <c r="F84" s="30">
        <v>700000</v>
      </c>
      <c r="G84" s="35"/>
      <c r="I84" s="38"/>
      <c r="K84" s="31"/>
    </row>
    <row r="85" spans="1:11" s="14" customFormat="1" ht="15" customHeight="1" x14ac:dyDescent="0.2">
      <c r="A85" s="25" t="s">
        <v>133</v>
      </c>
      <c r="B85" s="69" t="s">
        <v>134</v>
      </c>
      <c r="C85" s="27">
        <v>0</v>
      </c>
      <c r="D85" s="30">
        <v>0</v>
      </c>
      <c r="E85" s="30">
        <v>15000</v>
      </c>
      <c r="F85" s="30">
        <v>15000</v>
      </c>
      <c r="G85" s="35"/>
      <c r="I85" s="38"/>
      <c r="K85" s="31"/>
    </row>
    <row r="86" spans="1:11" s="14" customFormat="1" ht="15" customHeight="1" x14ac:dyDescent="0.2">
      <c r="A86" s="25" t="s">
        <v>135</v>
      </c>
      <c r="B86" s="69" t="s">
        <v>136</v>
      </c>
      <c r="C86" s="27">
        <v>0</v>
      </c>
      <c r="D86" s="30">
        <v>0</v>
      </c>
      <c r="E86" s="30">
        <v>1202000</v>
      </c>
      <c r="F86" s="30">
        <v>1202000</v>
      </c>
      <c r="G86" s="35"/>
      <c r="I86" s="38"/>
      <c r="K86" s="31"/>
    </row>
    <row r="87" spans="1:11" s="14" customFormat="1" ht="15" customHeight="1" x14ac:dyDescent="0.2">
      <c r="A87" s="25" t="s">
        <v>137</v>
      </c>
      <c r="B87" s="71" t="s">
        <v>138</v>
      </c>
      <c r="C87" s="27">
        <v>0</v>
      </c>
      <c r="D87" s="30">
        <v>0</v>
      </c>
      <c r="E87" s="30">
        <v>692000</v>
      </c>
      <c r="F87" s="30">
        <v>692000</v>
      </c>
      <c r="G87" s="35"/>
      <c r="I87" s="38"/>
      <c r="K87" s="31"/>
    </row>
    <row r="88" spans="1:11" s="14" customFormat="1" ht="15" customHeight="1" x14ac:dyDescent="0.2">
      <c r="A88" s="25" t="s">
        <v>139</v>
      </c>
      <c r="B88" s="72" t="s">
        <v>140</v>
      </c>
      <c r="C88" s="27">
        <v>0</v>
      </c>
      <c r="D88" s="30">
        <v>0</v>
      </c>
      <c r="E88" s="30">
        <v>18990</v>
      </c>
      <c r="F88" s="30">
        <v>18990</v>
      </c>
      <c r="G88" s="35"/>
      <c r="I88" s="38"/>
      <c r="K88" s="31"/>
    </row>
    <row r="89" spans="1:11" s="14" customFormat="1" ht="15" customHeight="1" x14ac:dyDescent="0.2">
      <c r="A89" s="73" t="s">
        <v>141</v>
      </c>
      <c r="B89" s="74" t="s">
        <v>142</v>
      </c>
      <c r="C89" s="75">
        <v>0</v>
      </c>
      <c r="D89" s="75">
        <v>0</v>
      </c>
      <c r="E89" s="30">
        <v>0</v>
      </c>
      <c r="F89" s="30">
        <v>38000</v>
      </c>
      <c r="G89" s="35"/>
      <c r="I89" s="38"/>
      <c r="K89" s="31"/>
    </row>
    <row r="90" spans="1:11" s="14" customFormat="1" ht="15" customHeight="1" x14ac:dyDescent="0.2">
      <c r="A90" s="73" t="s">
        <v>143</v>
      </c>
      <c r="B90" s="74" t="s">
        <v>144</v>
      </c>
      <c r="C90" s="75">
        <v>0</v>
      </c>
      <c r="D90" s="75">
        <v>0</v>
      </c>
      <c r="E90" s="30">
        <v>0</v>
      </c>
      <c r="F90" s="30">
        <v>26000</v>
      </c>
      <c r="G90" s="35"/>
      <c r="I90" s="38"/>
      <c r="K90" s="31"/>
    </row>
    <row r="91" spans="1:11" s="14" customFormat="1" ht="15" customHeight="1" x14ac:dyDescent="0.2">
      <c r="A91" s="73" t="s">
        <v>145</v>
      </c>
      <c r="B91" s="74" t="s">
        <v>146</v>
      </c>
      <c r="C91" s="75">
        <v>0</v>
      </c>
      <c r="D91" s="75">
        <v>0</v>
      </c>
      <c r="E91" s="30">
        <v>0</v>
      </c>
      <c r="F91" s="30">
        <v>70000</v>
      </c>
      <c r="G91" s="35"/>
      <c r="I91" s="38"/>
      <c r="K91" s="31"/>
    </row>
    <row r="92" spans="1:11" s="14" customFormat="1" ht="15" customHeight="1" x14ac:dyDescent="0.2">
      <c r="A92" s="73" t="s">
        <v>147</v>
      </c>
      <c r="B92" s="74" t="s">
        <v>148</v>
      </c>
      <c r="C92" s="75">
        <v>0</v>
      </c>
      <c r="D92" s="75">
        <v>0</v>
      </c>
      <c r="E92" s="30">
        <v>0</v>
      </c>
      <c r="F92" s="30">
        <v>336000</v>
      </c>
      <c r="G92" s="35"/>
      <c r="I92" s="38"/>
      <c r="K92" s="31"/>
    </row>
    <row r="93" spans="1:11" s="14" customFormat="1" ht="15" customHeight="1" x14ac:dyDescent="0.2">
      <c r="A93" s="73" t="s">
        <v>149</v>
      </c>
      <c r="B93" s="74" t="s">
        <v>150</v>
      </c>
      <c r="C93" s="75">
        <v>0</v>
      </c>
      <c r="D93" s="75">
        <v>0</v>
      </c>
      <c r="E93" s="30">
        <v>0</v>
      </c>
      <c r="F93" s="30">
        <v>1632000</v>
      </c>
      <c r="G93" s="35"/>
      <c r="I93" s="38"/>
      <c r="K93" s="31"/>
    </row>
    <row r="94" spans="1:11" s="14" customFormat="1" ht="15" customHeight="1" x14ac:dyDescent="0.2">
      <c r="A94" s="20" t="s">
        <v>151</v>
      </c>
      <c r="B94" s="21" t="s">
        <v>152</v>
      </c>
      <c r="C94" s="76">
        <f>SUM(C95)</f>
        <v>14220000</v>
      </c>
      <c r="D94" s="77">
        <f>SUM(D95)</f>
        <v>14220000</v>
      </c>
      <c r="E94" s="77">
        <f>SUM(E95)</f>
        <v>0</v>
      </c>
      <c r="F94" s="78">
        <f>SUM(F95)</f>
        <v>0</v>
      </c>
      <c r="G94" s="79">
        <f t="shared" ref="G94:G97" si="5">D94/C94</f>
        <v>1</v>
      </c>
      <c r="I94" s="31"/>
    </row>
    <row r="95" spans="1:11" s="14" customFormat="1" ht="15" customHeight="1" x14ac:dyDescent="0.2">
      <c r="A95" s="80" t="s">
        <v>19</v>
      </c>
      <c r="B95" s="81" t="s">
        <v>153</v>
      </c>
      <c r="C95" s="82">
        <v>14220000</v>
      </c>
      <c r="D95" s="83">
        <v>14220000</v>
      </c>
      <c r="E95" s="83">
        <v>0</v>
      </c>
      <c r="F95" s="84">
        <v>0</v>
      </c>
      <c r="G95" s="35">
        <f t="shared" si="5"/>
        <v>1</v>
      </c>
      <c r="I95" s="31"/>
    </row>
    <row r="96" spans="1:11" s="14" customFormat="1" ht="15" customHeight="1" thickBot="1" x14ac:dyDescent="0.25">
      <c r="A96" s="85" t="s">
        <v>154</v>
      </c>
      <c r="B96" s="86" t="s">
        <v>155</v>
      </c>
      <c r="C96" s="87">
        <v>300000</v>
      </c>
      <c r="D96" s="88">
        <v>300000</v>
      </c>
      <c r="E96" s="88">
        <v>300000</v>
      </c>
      <c r="F96" s="89">
        <v>300000</v>
      </c>
      <c r="G96" s="90">
        <f t="shared" si="5"/>
        <v>1</v>
      </c>
      <c r="I96" s="31"/>
    </row>
    <row r="97" spans="1:13" s="14" customFormat="1" ht="18" customHeight="1" thickTop="1" thickBot="1" x14ac:dyDescent="0.25">
      <c r="A97" s="91" t="s">
        <v>156</v>
      </c>
      <c r="B97" s="91"/>
      <c r="C97" s="92">
        <f>C9+C94+C96+C24</f>
        <v>125353000</v>
      </c>
      <c r="D97" s="93">
        <f>D9+D94+D96+D24</f>
        <v>175578393.53</v>
      </c>
      <c r="E97" s="93">
        <f>E9+E94+E96+E24</f>
        <v>121648394.23</v>
      </c>
      <c r="F97" s="94">
        <f>F9+F94+F96+F24</f>
        <v>117181147.98</v>
      </c>
      <c r="G97" s="95">
        <f t="shared" si="5"/>
        <v>1.4006716514961748</v>
      </c>
      <c r="I97" s="31"/>
      <c r="J97" s="31"/>
      <c r="K97" s="31"/>
      <c r="M97" s="31"/>
    </row>
    <row r="98" spans="1:13" ht="6.75" customHeight="1" thickTop="1" x14ac:dyDescent="0.2">
      <c r="G98" s="96"/>
    </row>
    <row r="99" spans="1:13" x14ac:dyDescent="0.2">
      <c r="G99" s="49"/>
      <c r="I99" s="97"/>
      <c r="K99" s="97"/>
    </row>
  </sheetData>
  <sheetProtection selectLockedCells="1" selectUnlockedCells="1"/>
  <mergeCells count="1">
    <mergeCell ref="A4:G4"/>
  </mergeCells>
  <pageMargins left="0.74791666666666667" right="0.74791666666666667" top="0.98402777777777772" bottom="0.98402777777777772" header="0.51180555555555551" footer="0.51180555555555551"/>
  <pageSetup paperSize="9" scale="96" firstPageNumber="0" orientation="portrait" r:id="rId1"/>
  <headerFooter alignWithMargins="0"/>
  <rowBreaks count="1" manualBreakCount="1">
    <brk id="4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2018-04-04T08:02:37Z</dcterms:created>
  <dcterms:modified xsi:type="dcterms:W3CDTF">2018-04-04T08:02:54Z</dcterms:modified>
</cp:coreProperties>
</file>