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0\Költségvetés módosítás\2020.09.30\Költségvetés 2020_09_30\"/>
    </mc:Choice>
  </mc:AlternateContent>
  <xr:revisionPtr revIDLastSave="0" documentId="8_{AA3210EA-AFB5-4BE7-A79D-619F8C971B8F}" xr6:coauthVersionLast="45" xr6:coauthVersionMax="45" xr10:uidLastSave="{00000000-0000-0000-0000-000000000000}"/>
  <bookViews>
    <workbookView xWindow="-120" yWindow="-120" windowWidth="21840" windowHeight="13140" xr2:uid="{D059B423-46BA-47DE-B86D-94F360A96374}"/>
  </bookViews>
  <sheets>
    <sheet name="1.sz. melléklet" sheetId="1" r:id="rId1"/>
  </sheets>
  <externalReferences>
    <externalReference r:id="rId2"/>
  </externalReferences>
  <definedNames>
    <definedName name="_xlnm.Print_Area" localSheetId="0">'1.sz. melléklet'!$A$1:$G$41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1" l="1"/>
  <c r="E40" i="1"/>
  <c r="D40" i="1"/>
  <c r="C40" i="1"/>
  <c r="F38" i="1"/>
  <c r="E38" i="1"/>
  <c r="D38" i="1"/>
  <c r="C38" i="1"/>
  <c r="F37" i="1"/>
  <c r="E37" i="1"/>
  <c r="D37" i="1"/>
  <c r="C37" i="1"/>
  <c r="F36" i="1"/>
  <c r="E36" i="1"/>
  <c r="D36" i="1"/>
  <c r="C36" i="1"/>
  <c r="F35" i="1"/>
  <c r="E35" i="1"/>
  <c r="E39" i="1" s="1"/>
  <c r="D35" i="1"/>
  <c r="D39" i="1" s="1"/>
  <c r="D41" i="1" s="1"/>
  <c r="C35" i="1"/>
  <c r="C39" i="1" s="1"/>
  <c r="C41" i="1" s="1"/>
  <c r="E27" i="1"/>
  <c r="D27" i="1"/>
  <c r="C27" i="1"/>
  <c r="E26" i="1"/>
  <c r="D26" i="1"/>
  <c r="C26" i="1"/>
  <c r="F25" i="1"/>
  <c r="E24" i="1"/>
  <c r="E31" i="1" s="1"/>
  <c r="D24" i="1"/>
  <c r="D31" i="1" s="1"/>
  <c r="C24" i="1"/>
  <c r="C31" i="1" s="1"/>
  <c r="E22" i="1"/>
  <c r="D22" i="1"/>
  <c r="C22" i="1"/>
  <c r="F22" i="1" s="1"/>
  <c r="E21" i="1"/>
  <c r="D21" i="1"/>
  <c r="C21" i="1"/>
  <c r="E20" i="1"/>
  <c r="D20" i="1"/>
  <c r="C20" i="1"/>
  <c r="E19" i="1"/>
  <c r="D19" i="1"/>
  <c r="D23" i="1" s="1"/>
  <c r="C19" i="1"/>
  <c r="E18" i="1"/>
  <c r="F18" i="1" s="1"/>
  <c r="D18" i="1"/>
  <c r="C18" i="1"/>
  <c r="E17" i="1"/>
  <c r="F17" i="1" s="1"/>
  <c r="D17" i="1"/>
  <c r="C17" i="1"/>
  <c r="E16" i="1"/>
  <c r="F16" i="1" s="1"/>
  <c r="D16" i="1"/>
  <c r="C16" i="1"/>
  <c r="E15" i="1"/>
  <c r="F15" i="1" s="1"/>
  <c r="D15" i="1"/>
  <c r="C15" i="1"/>
  <c r="E14" i="1"/>
  <c r="F14" i="1" s="1"/>
  <c r="D14" i="1"/>
  <c r="C14" i="1"/>
  <c r="E13" i="1"/>
  <c r="D13" i="1"/>
  <c r="C13" i="1"/>
  <c r="D12" i="1"/>
  <c r="C12" i="1"/>
  <c r="E11" i="1"/>
  <c r="F11" i="1" s="1"/>
  <c r="D11" i="1"/>
  <c r="C11" i="1"/>
  <c r="E10" i="1"/>
  <c r="F10" i="1" s="1"/>
  <c r="D10" i="1"/>
  <c r="C10" i="1"/>
  <c r="E9" i="1"/>
  <c r="F9" i="1" s="1"/>
  <c r="D9" i="1"/>
  <c r="C9" i="1"/>
  <c r="F31" i="1" l="1"/>
  <c r="F41" i="1"/>
  <c r="F39" i="1"/>
  <c r="E41" i="1"/>
  <c r="D32" i="1"/>
  <c r="C23" i="1"/>
  <c r="C32" i="1" s="1"/>
  <c r="F24" i="1"/>
  <c r="E12" i="1"/>
  <c r="F12" i="1" s="1"/>
  <c r="F19" i="1"/>
  <c r="E23" i="1" l="1"/>
  <c r="F23" i="1" l="1"/>
  <c r="E32" i="1"/>
  <c r="F32" i="1" s="1"/>
</calcChain>
</file>

<file path=xl/sharedStrings.xml><?xml version="1.0" encoding="utf-8"?>
<sst xmlns="http://schemas.openxmlformats.org/spreadsheetml/2006/main" count="74" uniqueCount="62">
  <si>
    <t>1. melléklet</t>
  </si>
  <si>
    <t>a 10/2020. (XII.1.) önkormányzati rendelethez</t>
  </si>
  <si>
    <t>Balatonakali Önkormányzat 2020. évi költségvetési összesített konszolidált főösszesítő</t>
  </si>
  <si>
    <t>adatok Ft-ban</t>
  </si>
  <si>
    <t>Sor-   sz</t>
  </si>
  <si>
    <t>Megnevezés</t>
  </si>
  <si>
    <t>2020. évi előirányzat</t>
  </si>
  <si>
    <r>
      <t>2020. évi mód.előir. (</t>
    </r>
    <r>
      <rPr>
        <sz val="8"/>
        <rFont val="Times New Roman"/>
        <family val="1"/>
        <charset val="238"/>
      </rPr>
      <t>2020.VII.8.)</t>
    </r>
  </si>
  <si>
    <r>
      <t>2020. évi mód.előir. (</t>
    </r>
    <r>
      <rPr>
        <sz val="8"/>
        <rFont val="Times New Roman"/>
        <family val="1"/>
        <charset val="238"/>
      </rPr>
      <t>2020.XII.1.)</t>
    </r>
  </si>
  <si>
    <t>mód./eredet előirányzat (%)</t>
  </si>
  <si>
    <t>A.</t>
  </si>
  <si>
    <t>B.</t>
  </si>
  <si>
    <t>C.</t>
  </si>
  <si>
    <t>D.</t>
  </si>
  <si>
    <t>E.</t>
  </si>
  <si>
    <t>F.</t>
  </si>
  <si>
    <t>BEVÉTELEK</t>
  </si>
  <si>
    <t>I.</t>
  </si>
  <si>
    <t>Működési célú támogatások államháztartáson belülről</t>
  </si>
  <si>
    <t>1.</t>
  </si>
  <si>
    <t>Önkormányzatok működési támogatásai</t>
  </si>
  <si>
    <t>2.</t>
  </si>
  <si>
    <t>Egyéb működési célú támogatások államháztartáson belülről</t>
  </si>
  <si>
    <t>II.</t>
  </si>
  <si>
    <t>Felhalmozási célú támogatások államháztartáson belülről</t>
  </si>
  <si>
    <t>Felhalmozási célú önkormányzati támogatások</t>
  </si>
  <si>
    <t>Egyéb felhalmozási célú támogatások államháztartáson belülről</t>
  </si>
  <si>
    <t>III.</t>
  </si>
  <si>
    <t>Közhatalmi bevételek</t>
  </si>
  <si>
    <t>Vagyoni típusú adók</t>
  </si>
  <si>
    <t>Termékek és szolgáltatások adói</t>
  </si>
  <si>
    <t>3.</t>
  </si>
  <si>
    <t>Egyéb közhatalmi bevételek</t>
  </si>
  <si>
    <t>IV.</t>
  </si>
  <si>
    <t>Működési bevételek</t>
  </si>
  <si>
    <t>V.</t>
  </si>
  <si>
    <t>Felhalmozási bevételek</t>
  </si>
  <si>
    <t>VI. </t>
  </si>
  <si>
    <t>Működési célú átvett pénzeszköz</t>
  </si>
  <si>
    <t>VII.</t>
  </si>
  <si>
    <t>Felhalmozási célú átvett pénzeszköz</t>
  </si>
  <si>
    <t>Költségvetési bevételek</t>
  </si>
  <si>
    <t>Költségvetési hiány belső finanszírozása</t>
  </si>
  <si>
    <t xml:space="preserve">  -  előző évi  pénzmaradvány</t>
  </si>
  <si>
    <t>VIII.</t>
  </si>
  <si>
    <t>Államháztartáson belüli megelőlegezések</t>
  </si>
  <si>
    <t>IX.</t>
  </si>
  <si>
    <t>Költségvetési hiány külső finanszírozása</t>
  </si>
  <si>
    <t>Hitel, kölcsön felvétele</t>
  </si>
  <si>
    <t>Belföldi értékpapírok bevételei</t>
  </si>
  <si>
    <t>Külföldi finanszírozás bevételei</t>
  </si>
  <si>
    <t xml:space="preserve"> Finanszírozási bevételek </t>
  </si>
  <si>
    <t>BEVÉTELEK mindösszesen</t>
  </si>
  <si>
    <t>KIADÁSOK</t>
  </si>
  <si>
    <t>Működési kiadások</t>
  </si>
  <si>
    <t>Felhalmozási kiadások</t>
  </si>
  <si>
    <t>Tartalékok</t>
  </si>
  <si>
    <t>Általános tartalék</t>
  </si>
  <si>
    <t>Költségvetési kiadások</t>
  </si>
  <si>
    <t> IV.</t>
  </si>
  <si>
    <t>Finanszírozási kiadások</t>
  </si>
  <si>
    <t xml:space="preserve">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</si>
</sst>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1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 diagonalUp="1">
      <left style="thin">
        <color indexed="8"/>
      </left>
      <right style="double">
        <color indexed="8"/>
      </right>
      <top/>
      <bottom style="thin">
        <color indexed="8"/>
      </bottom>
      <diagonal style="thin">
        <color indexed="8"/>
      </diagonal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 diagonalUp="1">
      <left style="thin">
        <color indexed="64"/>
      </left>
      <right style="double">
        <color indexed="8"/>
      </right>
      <top style="thin">
        <color indexed="8"/>
      </top>
      <bottom/>
      <diagonal style="thin">
        <color indexed="64"/>
      </diagonal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 diagonalUp="1">
      <left style="thin">
        <color indexed="64"/>
      </left>
      <right style="double">
        <color indexed="8"/>
      </right>
      <top style="thin">
        <color indexed="8"/>
      </top>
      <bottom style="thin">
        <color indexed="64"/>
      </bottom>
      <diagonal style="thin">
        <color indexed="64"/>
      </diagonal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 diagonalUp="1"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 diagonalUp="1">
      <left style="thin">
        <color indexed="64"/>
      </left>
      <right style="double">
        <color indexed="8"/>
      </right>
      <top/>
      <bottom style="thin">
        <color indexed="8"/>
      </bottom>
      <diagonal style="thin">
        <color indexed="64"/>
      </diagonal>
    </border>
    <border diagonalUp="1">
      <left style="thin">
        <color indexed="64"/>
      </left>
      <right style="double">
        <color indexed="8"/>
      </right>
      <top style="thin">
        <color indexed="8"/>
      </top>
      <bottom style="thin">
        <color indexed="8"/>
      </bottom>
      <diagonal style="thin">
        <color indexed="64"/>
      </diagonal>
    </border>
    <border diagonalUp="1"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 style="thin">
        <color indexed="8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 style="thin">
        <color indexed="8"/>
      </diagonal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3" fontId="4" fillId="0" borderId="11" xfId="0" applyNumberFormat="1" applyFont="1" applyBorder="1" applyAlignment="1">
      <alignment horizontal="right" vertical="center"/>
    </xf>
    <xf numFmtId="9" fontId="4" fillId="0" borderId="12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9" fontId="1" fillId="0" borderId="12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9" fontId="4" fillId="0" borderId="13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vertical="center"/>
    </xf>
    <xf numFmtId="3" fontId="4" fillId="0" borderId="14" xfId="0" applyNumberFormat="1" applyFont="1" applyBorder="1" applyAlignment="1">
      <alignment horizontal="right" vertical="center"/>
    </xf>
    <xf numFmtId="49" fontId="1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3" fontId="5" fillId="0" borderId="16" xfId="0" applyNumberFormat="1" applyFont="1" applyBorder="1" applyAlignment="1">
      <alignment horizontal="right" vertical="center"/>
    </xf>
    <xf numFmtId="9" fontId="5" fillId="0" borderId="12" xfId="0" applyNumberFormat="1" applyFont="1" applyBorder="1" applyAlignment="1">
      <alignment horizontal="right" vertical="center"/>
    </xf>
    <xf numFmtId="0" fontId="4" fillId="0" borderId="17" xfId="0" applyFont="1" applyBorder="1" applyAlignment="1">
      <alignment vertical="center"/>
    </xf>
    <xf numFmtId="9" fontId="4" fillId="0" borderId="18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right" vertical="center"/>
    </xf>
    <xf numFmtId="9" fontId="6" fillId="0" borderId="12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right" vertical="center"/>
    </xf>
    <xf numFmtId="9" fontId="4" fillId="0" borderId="19" xfId="0" applyNumberFormat="1" applyFont="1" applyBorder="1" applyAlignment="1">
      <alignment horizontal="right" vertical="center"/>
    </xf>
    <xf numFmtId="0" fontId="3" fillId="0" borderId="0" xfId="0" applyFont="1" applyAlignment="1">
      <alignment wrapText="1"/>
    </xf>
    <xf numFmtId="0" fontId="4" fillId="0" borderId="20" xfId="0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right" vertical="center"/>
    </xf>
    <xf numFmtId="9" fontId="4" fillId="0" borderId="21" xfId="0" applyNumberFormat="1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3" fontId="4" fillId="0" borderId="16" xfId="0" applyNumberFormat="1" applyFont="1" applyBorder="1" applyAlignment="1">
      <alignment vertical="center"/>
    </xf>
    <xf numFmtId="3" fontId="4" fillId="0" borderId="23" xfId="0" applyNumberFormat="1" applyFont="1" applyBorder="1" applyAlignment="1">
      <alignment vertical="center"/>
    </xf>
    <xf numFmtId="0" fontId="1" fillId="0" borderId="24" xfId="0" applyFont="1" applyBorder="1" applyAlignment="1">
      <alignment horizontal="center" vertical="center"/>
    </xf>
    <xf numFmtId="3" fontId="1" fillId="0" borderId="25" xfId="0" applyNumberFormat="1" applyFont="1" applyBorder="1" applyAlignment="1">
      <alignment vertical="center"/>
    </xf>
    <xf numFmtId="3" fontId="1" fillId="0" borderId="26" xfId="0" applyNumberFormat="1" applyFont="1" applyBorder="1" applyAlignment="1">
      <alignment vertical="center"/>
    </xf>
    <xf numFmtId="3" fontId="1" fillId="0" borderId="27" xfId="0" applyNumberFormat="1" applyFont="1" applyBorder="1" applyAlignment="1">
      <alignment vertical="center"/>
    </xf>
    <xf numFmtId="3" fontId="1" fillId="0" borderId="28" xfId="0" applyNumberFormat="1" applyFont="1" applyBorder="1" applyAlignment="1">
      <alignment horizontal="right" vertical="center"/>
    </xf>
    <xf numFmtId="3" fontId="1" fillId="0" borderId="29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9" fontId="6" fillId="0" borderId="19" xfId="0" applyNumberFormat="1" applyFont="1" applyBorder="1" applyAlignment="1">
      <alignment horizontal="right" vertical="center"/>
    </xf>
    <xf numFmtId="0" fontId="6" fillId="2" borderId="10" xfId="0" applyFont="1" applyFill="1" applyBorder="1" applyAlignment="1">
      <alignment horizontal="center" vertical="center"/>
    </xf>
    <xf numFmtId="3" fontId="6" fillId="2" borderId="11" xfId="0" applyNumberFormat="1" applyFont="1" applyFill="1" applyBorder="1" applyAlignment="1">
      <alignment horizontal="right" vertical="center"/>
    </xf>
    <xf numFmtId="9" fontId="6" fillId="2" borderId="19" xfId="0" applyNumberFormat="1" applyFont="1" applyFill="1" applyBorder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9" fontId="5" fillId="0" borderId="19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3" fontId="4" fillId="0" borderId="36" xfId="0" applyNumberFormat="1" applyFont="1" applyBorder="1" applyAlignment="1">
      <alignment vertical="center"/>
    </xf>
    <xf numFmtId="3" fontId="0" fillId="0" borderId="0" xfId="0" applyNumberFormat="1"/>
    <xf numFmtId="3" fontId="6" fillId="0" borderId="37" xfId="0" applyNumberFormat="1" applyFont="1" applyBorder="1" applyAlignment="1">
      <alignment vertical="center"/>
    </xf>
    <xf numFmtId="0" fontId="6" fillId="2" borderId="38" xfId="0" applyFont="1" applyFill="1" applyBorder="1" applyAlignment="1">
      <alignment horizontal="center" vertical="center"/>
    </xf>
    <xf numFmtId="3" fontId="6" fillId="2" borderId="39" xfId="0" applyNumberFormat="1" applyFont="1" applyFill="1" applyBorder="1" applyAlignment="1">
      <alignment vertical="center"/>
    </xf>
    <xf numFmtId="9" fontId="6" fillId="2" borderId="4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20.%20&#233;vi%20m&#243;dos&#237;tott%20k&#246;lts&#233;gvet&#233;si%20rendelethez%20(2020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sz. melléklet"/>
      <sheetName val="4.sz. melléklet"/>
      <sheetName val="5. sz. melléklet "/>
      <sheetName val="6.sz. melléklet"/>
      <sheetName val="7.sz. melléklet"/>
      <sheetName val="8.sz. melléklet"/>
      <sheetName val="9.sz. melléklet"/>
      <sheetName val="10.sz. melléklet"/>
      <sheetName val="11.sz melléklet"/>
      <sheetName val="12.sz. melléklet"/>
      <sheetName val="13.sz. melléklet"/>
    </sheetNames>
    <sheetDataSet>
      <sheetData sheetId="0"/>
      <sheetData sheetId="1"/>
      <sheetData sheetId="2"/>
      <sheetData sheetId="3">
        <row r="18">
          <cell r="D18">
            <v>228507018</v>
          </cell>
          <cell r="E18">
            <v>210153037</v>
          </cell>
          <cell r="F18">
            <v>211501037</v>
          </cell>
        </row>
      </sheetData>
      <sheetData sheetId="4"/>
      <sheetData sheetId="5">
        <row r="35">
          <cell r="D35">
            <v>48782569</v>
          </cell>
          <cell r="E35">
            <v>42844636</v>
          </cell>
          <cell r="F35">
            <v>45470636</v>
          </cell>
        </row>
        <row r="36">
          <cell r="D36">
            <v>39749640</v>
          </cell>
          <cell r="E36">
            <v>39521164</v>
          </cell>
          <cell r="F36">
            <v>39521164</v>
          </cell>
        </row>
        <row r="41">
          <cell r="D41">
            <v>215124594</v>
          </cell>
          <cell r="E41">
            <v>247601173</v>
          </cell>
          <cell r="F41">
            <v>247601173</v>
          </cell>
        </row>
        <row r="45">
          <cell r="D45">
            <v>0</v>
          </cell>
          <cell r="E45">
            <v>505811</v>
          </cell>
          <cell r="F45">
            <v>505811</v>
          </cell>
        </row>
        <row r="50">
          <cell r="D50">
            <v>2732179</v>
          </cell>
          <cell r="E50">
            <v>2732179</v>
          </cell>
          <cell r="F50">
            <v>2732179</v>
          </cell>
        </row>
        <row r="60">
          <cell r="D60">
            <v>68304478</v>
          </cell>
          <cell r="E60">
            <v>64528011</v>
          </cell>
          <cell r="F60">
            <v>68216801</v>
          </cell>
        </row>
        <row r="61">
          <cell r="D61">
            <v>17099910</v>
          </cell>
          <cell r="E61">
            <v>17099910</v>
          </cell>
          <cell r="F61">
            <v>17385274</v>
          </cell>
        </row>
        <row r="63">
          <cell r="D63">
            <v>0</v>
          </cell>
          <cell r="E63">
            <v>0</v>
          </cell>
          <cell r="F63">
            <v>0</v>
          </cell>
        </row>
        <row r="64">
          <cell r="D64">
            <v>136908866</v>
          </cell>
          <cell r="E64">
            <v>185494871</v>
          </cell>
          <cell r="F64">
            <v>185494871</v>
          </cell>
        </row>
        <row r="66">
          <cell r="D66">
            <v>63000000</v>
          </cell>
          <cell r="E66">
            <v>63000000</v>
          </cell>
          <cell r="F66">
            <v>63000000</v>
          </cell>
        </row>
        <row r="67">
          <cell r="D67">
            <v>42500000</v>
          </cell>
          <cell r="E67">
            <v>19000000</v>
          </cell>
          <cell r="F67">
            <v>19000000</v>
          </cell>
        </row>
        <row r="71">
          <cell r="D71">
            <v>500000</v>
          </cell>
          <cell r="E71">
            <v>500000</v>
          </cell>
          <cell r="F71">
            <v>500000</v>
          </cell>
        </row>
        <row r="72">
          <cell r="D72">
            <v>75302503</v>
          </cell>
          <cell r="E72">
            <v>62454965</v>
          </cell>
          <cell r="F72">
            <v>62454811</v>
          </cell>
        </row>
        <row r="82">
          <cell r="D82">
            <v>0</v>
          </cell>
          <cell r="E82">
            <v>0</v>
          </cell>
          <cell r="F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</row>
        <row r="86">
          <cell r="D86">
            <v>3813490</v>
          </cell>
          <cell r="E86">
            <v>3813490</v>
          </cell>
          <cell r="F86">
            <v>3813490</v>
          </cell>
        </row>
        <row r="90">
          <cell r="D90">
            <v>125255753</v>
          </cell>
          <cell r="E90">
            <v>125255753</v>
          </cell>
          <cell r="F90">
            <v>125255753</v>
          </cell>
        </row>
        <row r="91">
          <cell r="D91">
            <v>0</v>
          </cell>
          <cell r="E91">
            <v>0</v>
          </cell>
        </row>
      </sheetData>
      <sheetData sheetId="6">
        <row r="27">
          <cell r="D27">
            <v>0</v>
          </cell>
          <cell r="E27">
            <v>0</v>
          </cell>
          <cell r="F27">
            <v>0</v>
          </cell>
        </row>
        <row r="35">
          <cell r="D35">
            <v>1220041</v>
          </cell>
          <cell r="E35">
            <v>1220041</v>
          </cell>
          <cell r="F35">
            <v>1220041</v>
          </cell>
        </row>
        <row r="39">
          <cell r="D39">
            <v>990959</v>
          </cell>
          <cell r="E39">
            <v>990959</v>
          </cell>
          <cell r="F39">
            <v>990959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1E1F6-BBA8-4A1D-8E1F-F219CE4F5AF8}">
  <dimension ref="A1:H42"/>
  <sheetViews>
    <sheetView tabSelected="1" zoomScaleNormal="100" workbookViewId="0"/>
  </sheetViews>
  <sheetFormatPr defaultRowHeight="12.75" x14ac:dyDescent="0.2"/>
  <cols>
    <col min="1" max="1" width="5.7109375" style="1" customWidth="1"/>
    <col min="2" max="2" width="39.5703125" style="1" customWidth="1"/>
    <col min="3" max="5" width="11.140625" style="1" bestFit="1" customWidth="1"/>
    <col min="6" max="6" width="9.7109375" style="1" customWidth="1"/>
    <col min="7" max="8" width="9.5703125" customWidth="1"/>
  </cols>
  <sheetData>
    <row r="1" spans="1:7" s="1" customFormat="1" ht="15" customHeight="1" x14ac:dyDescent="0.2">
      <c r="B1" s="2"/>
      <c r="C1" s="2"/>
      <c r="D1" s="2"/>
      <c r="E1" s="2"/>
      <c r="F1" s="2"/>
      <c r="G1" s="2" t="s">
        <v>0</v>
      </c>
    </row>
    <row r="2" spans="1:7" s="1" customFormat="1" ht="15" customHeight="1" x14ac:dyDescent="0.2">
      <c r="G2" s="2" t="s">
        <v>1</v>
      </c>
    </row>
    <row r="3" spans="1:7" s="1" customFormat="1" ht="15" customHeight="1" x14ac:dyDescent="0.2">
      <c r="A3" s="3"/>
    </row>
    <row r="4" spans="1:7" s="1" customFormat="1" ht="15" customHeight="1" x14ac:dyDescent="0.2">
      <c r="A4" s="4" t="s">
        <v>2</v>
      </c>
      <c r="B4" s="4"/>
      <c r="C4" s="4"/>
      <c r="D4" s="4"/>
      <c r="E4" s="4"/>
      <c r="F4" s="4"/>
      <c r="G4" s="4"/>
    </row>
    <row r="5" spans="1:7" s="1" customFormat="1" ht="15" customHeight="1" thickBot="1" x14ac:dyDescent="0.25">
      <c r="A5" s="3"/>
      <c r="B5" s="3"/>
      <c r="C5" s="3"/>
      <c r="D5" s="3"/>
      <c r="E5" s="3"/>
      <c r="F5" s="5" t="s">
        <v>3</v>
      </c>
    </row>
    <row r="6" spans="1:7" ht="51" customHeight="1" thickTop="1" x14ac:dyDescent="0.2">
      <c r="A6" s="6" t="s">
        <v>4</v>
      </c>
      <c r="B6" s="7" t="s">
        <v>5</v>
      </c>
      <c r="C6" s="8" t="s">
        <v>6</v>
      </c>
      <c r="D6" s="8" t="s">
        <v>7</v>
      </c>
      <c r="E6" s="8" t="s">
        <v>8</v>
      </c>
      <c r="F6" s="9" t="s">
        <v>9</v>
      </c>
    </row>
    <row r="7" spans="1:7" ht="15" customHeight="1" thickBot="1" x14ac:dyDescent="0.25">
      <c r="A7" s="10" t="s">
        <v>10</v>
      </c>
      <c r="B7" s="11" t="s">
        <v>11</v>
      </c>
      <c r="C7" s="12" t="s">
        <v>12</v>
      </c>
      <c r="D7" s="12" t="s">
        <v>13</v>
      </c>
      <c r="E7" s="12" t="s">
        <v>14</v>
      </c>
      <c r="F7" s="13" t="s">
        <v>15</v>
      </c>
      <c r="G7" s="14"/>
    </row>
    <row r="8" spans="1:7" ht="15" customHeight="1" thickTop="1" x14ac:dyDescent="0.2">
      <c r="A8" s="15" t="s">
        <v>16</v>
      </c>
      <c r="B8" s="16"/>
      <c r="C8" s="16"/>
      <c r="D8" s="16"/>
      <c r="E8" s="16"/>
      <c r="F8" s="17"/>
      <c r="G8" s="14"/>
    </row>
    <row r="9" spans="1:7" ht="15" customHeight="1" x14ac:dyDescent="0.2">
      <c r="A9" s="18" t="s">
        <v>17</v>
      </c>
      <c r="B9" s="19" t="s">
        <v>18</v>
      </c>
      <c r="C9" s="20">
        <f>SUM(C10:C11)</f>
        <v>85404388</v>
      </c>
      <c r="D9" s="20">
        <f t="shared" ref="D9:E9" si="0">SUM(D10:D11)</f>
        <v>81627921</v>
      </c>
      <c r="E9" s="20">
        <f t="shared" si="0"/>
        <v>85602075</v>
      </c>
      <c r="F9" s="21">
        <f>E9/C9</f>
        <v>1.0023147171313962</v>
      </c>
      <c r="G9" s="14"/>
    </row>
    <row r="10" spans="1:7" ht="15" customHeight="1" x14ac:dyDescent="0.2">
      <c r="A10" s="22" t="s">
        <v>19</v>
      </c>
      <c r="B10" s="23" t="s">
        <v>20</v>
      </c>
      <c r="C10" s="24">
        <f>'[1]6.sz. melléklet'!D60</f>
        <v>68304478</v>
      </c>
      <c r="D10" s="24">
        <f>'[1]6.sz. melléklet'!E60</f>
        <v>64528011</v>
      </c>
      <c r="E10" s="24">
        <f>'[1]6.sz. melléklet'!F60</f>
        <v>68216801</v>
      </c>
      <c r="F10" s="25">
        <f t="shared" ref="F10:F12" si="1">E10/C10</f>
        <v>0.9987163799128953</v>
      </c>
      <c r="G10" s="14"/>
    </row>
    <row r="11" spans="1:7" ht="24" x14ac:dyDescent="0.2">
      <c r="A11" s="22" t="s">
        <v>21</v>
      </c>
      <c r="B11" s="26" t="s">
        <v>22</v>
      </c>
      <c r="C11" s="24">
        <f>'[1]6.sz. melléklet'!D61</f>
        <v>17099910</v>
      </c>
      <c r="D11" s="24">
        <f>'[1]6.sz. melléklet'!E61</f>
        <v>17099910</v>
      </c>
      <c r="E11" s="24">
        <f>'[1]6.sz. melléklet'!F61</f>
        <v>17385274</v>
      </c>
      <c r="F11" s="25">
        <f t="shared" si="1"/>
        <v>1.0166880410481693</v>
      </c>
      <c r="G11" s="14"/>
    </row>
    <row r="12" spans="1:7" ht="24" x14ac:dyDescent="0.2">
      <c r="A12" s="18" t="s">
        <v>23</v>
      </c>
      <c r="B12" s="27" t="s">
        <v>24</v>
      </c>
      <c r="C12" s="20">
        <f>SUM(C13:C14)</f>
        <v>136908866</v>
      </c>
      <c r="D12" s="20">
        <f t="shared" ref="D12:E12" si="2">SUM(D13:D14)</f>
        <v>185494871</v>
      </c>
      <c r="E12" s="20">
        <f t="shared" si="2"/>
        <v>185494871</v>
      </c>
      <c r="F12" s="21">
        <f t="shared" si="1"/>
        <v>1.3548784415466564</v>
      </c>
      <c r="G12" s="14"/>
    </row>
    <row r="13" spans="1:7" ht="15" customHeight="1" x14ac:dyDescent="0.2">
      <c r="A13" s="22" t="s">
        <v>19</v>
      </c>
      <c r="B13" s="23" t="s">
        <v>25</v>
      </c>
      <c r="C13" s="24">
        <f>'[1]6.sz. melléklet'!D63</f>
        <v>0</v>
      </c>
      <c r="D13" s="24">
        <f>'[1]6.sz. melléklet'!E63</f>
        <v>0</v>
      </c>
      <c r="E13" s="24">
        <f>'[1]6.sz. melléklet'!F63</f>
        <v>0</v>
      </c>
      <c r="F13" s="28"/>
      <c r="G13" s="14"/>
    </row>
    <row r="14" spans="1:7" ht="24" x14ac:dyDescent="0.2">
      <c r="A14" s="22" t="s">
        <v>21</v>
      </c>
      <c r="B14" s="26" t="s">
        <v>26</v>
      </c>
      <c r="C14" s="24">
        <f>'[1]6.sz. melléklet'!D64</f>
        <v>136908866</v>
      </c>
      <c r="D14" s="24">
        <f>'[1]6.sz. melléklet'!E64</f>
        <v>185494871</v>
      </c>
      <c r="E14" s="24">
        <f>'[1]6.sz. melléklet'!F64</f>
        <v>185494871</v>
      </c>
      <c r="F14" s="25">
        <f t="shared" ref="F14:F19" si="3">E14/C14</f>
        <v>1.3548784415466564</v>
      </c>
      <c r="G14" s="14"/>
    </row>
    <row r="15" spans="1:7" ht="15" customHeight="1" x14ac:dyDescent="0.2">
      <c r="A15" s="18" t="s">
        <v>27</v>
      </c>
      <c r="B15" s="29" t="s">
        <v>28</v>
      </c>
      <c r="C15" s="30">
        <f>SUM(C16:C18)</f>
        <v>106000000</v>
      </c>
      <c r="D15" s="30">
        <f>SUM(D16:D18)</f>
        <v>82500000</v>
      </c>
      <c r="E15" s="30">
        <f>SUM(E16:E18)</f>
        <v>82500000</v>
      </c>
      <c r="F15" s="21">
        <f t="shared" si="3"/>
        <v>0.77830188679245282</v>
      </c>
      <c r="G15" s="14"/>
    </row>
    <row r="16" spans="1:7" ht="15" customHeight="1" x14ac:dyDescent="0.2">
      <c r="A16" s="31" t="s">
        <v>19</v>
      </c>
      <c r="B16" s="32" t="s">
        <v>29</v>
      </c>
      <c r="C16" s="33">
        <f>'[1]6.sz. melléklet'!D66</f>
        <v>63000000</v>
      </c>
      <c r="D16" s="33">
        <f>'[1]6.sz. melléklet'!E66</f>
        <v>63000000</v>
      </c>
      <c r="E16" s="33">
        <f>'[1]6.sz. melléklet'!F66</f>
        <v>63000000</v>
      </c>
      <c r="F16" s="34">
        <f t="shared" si="3"/>
        <v>1</v>
      </c>
      <c r="G16" s="14"/>
    </row>
    <row r="17" spans="1:7" ht="15" customHeight="1" x14ac:dyDescent="0.2">
      <c r="A17" s="31" t="s">
        <v>21</v>
      </c>
      <c r="B17" s="32" t="s">
        <v>30</v>
      </c>
      <c r="C17" s="33">
        <f>'[1]6.sz. melléklet'!D67</f>
        <v>42500000</v>
      </c>
      <c r="D17" s="33">
        <f>'[1]6.sz. melléklet'!E67</f>
        <v>19000000</v>
      </c>
      <c r="E17" s="33">
        <f>'[1]6.sz. melléklet'!F67</f>
        <v>19000000</v>
      </c>
      <c r="F17" s="34">
        <f t="shared" si="3"/>
        <v>0.44705882352941179</v>
      </c>
      <c r="G17" s="14"/>
    </row>
    <row r="18" spans="1:7" ht="15" customHeight="1" x14ac:dyDescent="0.2">
      <c r="A18" s="31" t="s">
        <v>31</v>
      </c>
      <c r="B18" s="32" t="s">
        <v>32</v>
      </c>
      <c r="C18" s="33">
        <f>'[1]6.sz. melléklet'!D71</f>
        <v>500000</v>
      </c>
      <c r="D18" s="33">
        <f>'[1]6.sz. melléklet'!E71</f>
        <v>500000</v>
      </c>
      <c r="E18" s="33">
        <f>'[1]6.sz. melléklet'!F71</f>
        <v>500000</v>
      </c>
      <c r="F18" s="34">
        <f t="shared" si="3"/>
        <v>1</v>
      </c>
      <c r="G18" s="14"/>
    </row>
    <row r="19" spans="1:7" ht="15" customHeight="1" x14ac:dyDescent="0.2">
      <c r="A19" s="18" t="s">
        <v>33</v>
      </c>
      <c r="B19" s="35" t="s">
        <v>34</v>
      </c>
      <c r="C19" s="20">
        <f>'[1]6.sz. melléklet'!D72+'[1]7.sz. melléklet'!D35</f>
        <v>76522544</v>
      </c>
      <c r="D19" s="20">
        <f>'[1]6.sz. melléklet'!E72+'[1]7.sz. melléklet'!E35</f>
        <v>63675006</v>
      </c>
      <c r="E19" s="20">
        <f>'[1]6.sz. melléklet'!F72+'[1]7.sz. melléklet'!F35</f>
        <v>63674852</v>
      </c>
      <c r="F19" s="21">
        <f t="shared" si="3"/>
        <v>0.83210579094181714</v>
      </c>
      <c r="G19" s="14"/>
    </row>
    <row r="20" spans="1:7" ht="15" customHeight="1" x14ac:dyDescent="0.2">
      <c r="A20" s="18" t="s">
        <v>35</v>
      </c>
      <c r="B20" s="19" t="s">
        <v>36</v>
      </c>
      <c r="C20" s="20">
        <f>'[1]6.sz. melléklet'!D82</f>
        <v>0</v>
      </c>
      <c r="D20" s="20">
        <f>'[1]6.sz. melléklet'!E82</f>
        <v>0</v>
      </c>
      <c r="E20" s="20">
        <f>'[1]6.sz. melléklet'!F82</f>
        <v>0</v>
      </c>
      <c r="F20" s="28"/>
      <c r="G20" s="14"/>
    </row>
    <row r="21" spans="1:7" ht="15" customHeight="1" x14ac:dyDescent="0.2">
      <c r="A21" s="18" t="s">
        <v>37</v>
      </c>
      <c r="B21" s="19" t="s">
        <v>38</v>
      </c>
      <c r="C21" s="20">
        <f>'[1]6.sz. melléklet'!D84</f>
        <v>0</v>
      </c>
      <c r="D21" s="20">
        <f>'[1]6.sz. melléklet'!E84</f>
        <v>0</v>
      </c>
      <c r="E21" s="20">
        <f>'[1]6.sz. melléklet'!F84</f>
        <v>0</v>
      </c>
      <c r="F21" s="36"/>
      <c r="G21" s="14"/>
    </row>
    <row r="22" spans="1:7" ht="15" customHeight="1" x14ac:dyDescent="0.2">
      <c r="A22" s="18" t="s">
        <v>39</v>
      </c>
      <c r="B22" s="19" t="s">
        <v>40</v>
      </c>
      <c r="C22" s="20">
        <f>'[1]6.sz. melléklet'!D86</f>
        <v>3813490</v>
      </c>
      <c r="D22" s="20">
        <f>'[1]6.sz. melléklet'!E86</f>
        <v>3813490</v>
      </c>
      <c r="E22" s="20">
        <f>'[1]6.sz. melléklet'!F86</f>
        <v>3813490</v>
      </c>
      <c r="F22" s="21">
        <f t="shared" ref="F22:F25" si="4">E22/C22</f>
        <v>1</v>
      </c>
      <c r="G22" s="14"/>
    </row>
    <row r="23" spans="1:7" ht="15" customHeight="1" x14ac:dyDescent="0.2">
      <c r="A23" s="37" t="s">
        <v>41</v>
      </c>
      <c r="B23" s="37"/>
      <c r="C23" s="38">
        <f>C19+C15+C9+C20+C12+C21+C22</f>
        <v>408649288</v>
      </c>
      <c r="D23" s="38">
        <f t="shared" ref="D23:E23" si="5">D19+D15+D9+D20+D12+D21+D22</f>
        <v>417111288</v>
      </c>
      <c r="E23" s="38">
        <f t="shared" si="5"/>
        <v>421085288</v>
      </c>
      <c r="F23" s="39">
        <f t="shared" si="4"/>
        <v>1.0304319629696748</v>
      </c>
      <c r="G23" s="14"/>
    </row>
    <row r="24" spans="1:7" ht="15" customHeight="1" x14ac:dyDescent="0.2">
      <c r="A24" s="40" t="s">
        <v>39</v>
      </c>
      <c r="B24" s="19" t="s">
        <v>42</v>
      </c>
      <c r="C24" s="41">
        <f>'[1]6.sz. melléklet'!D90+'[1]7.sz. melléklet'!D39</f>
        <v>126246712</v>
      </c>
      <c r="D24" s="41">
        <f>'[1]6.sz. melléklet'!E90+'[1]7.sz. melléklet'!E39</f>
        <v>126246712</v>
      </c>
      <c r="E24" s="41">
        <f>'[1]6.sz. melléklet'!F90+'[1]7.sz. melléklet'!F39</f>
        <v>126246712</v>
      </c>
      <c r="F24" s="42">
        <f t="shared" si="4"/>
        <v>1</v>
      </c>
      <c r="G24" s="43"/>
    </row>
    <row r="25" spans="1:7" ht="15" customHeight="1" x14ac:dyDescent="0.2">
      <c r="A25" s="40"/>
      <c r="B25" s="19" t="s">
        <v>43</v>
      </c>
      <c r="C25" s="41"/>
      <c r="D25" s="41"/>
      <c r="E25" s="41"/>
      <c r="F25" s="42" t="e">
        <f t="shared" si="4"/>
        <v>#DIV/0!</v>
      </c>
      <c r="G25" s="43"/>
    </row>
    <row r="26" spans="1:7" ht="15" customHeight="1" x14ac:dyDescent="0.2">
      <c r="A26" s="44" t="s">
        <v>44</v>
      </c>
      <c r="B26" s="19" t="s">
        <v>45</v>
      </c>
      <c r="C26" s="45">
        <f>'[1]6.sz. melléklet'!D91</f>
        <v>0</v>
      </c>
      <c r="D26" s="45">
        <f>'[1]6.sz. melléklet'!E91</f>
        <v>0</v>
      </c>
      <c r="E26" s="45">
        <f>'[1]6.sz. melléklet'!G91</f>
        <v>0</v>
      </c>
      <c r="F26" s="46"/>
      <c r="G26" s="14"/>
    </row>
    <row r="27" spans="1:7" ht="15" customHeight="1" x14ac:dyDescent="0.2">
      <c r="A27" s="47" t="s">
        <v>46</v>
      </c>
      <c r="B27" s="19" t="s">
        <v>47</v>
      </c>
      <c r="C27" s="48">
        <f t="shared" ref="C27:D27" si="6">SUM(C28:C30)</f>
        <v>0</v>
      </c>
      <c r="D27" s="48">
        <f t="shared" si="6"/>
        <v>0</v>
      </c>
      <c r="E27" s="48">
        <f t="shared" ref="E27" si="7">SUM(E28:E30)</f>
        <v>0</v>
      </c>
      <c r="F27" s="49"/>
      <c r="G27" s="43"/>
    </row>
    <row r="28" spans="1:7" ht="15" customHeight="1" x14ac:dyDescent="0.2">
      <c r="A28" s="50" t="s">
        <v>19</v>
      </c>
      <c r="B28" s="23" t="s">
        <v>48</v>
      </c>
      <c r="C28" s="51"/>
      <c r="D28" s="52"/>
      <c r="E28" s="52"/>
      <c r="F28" s="53"/>
      <c r="G28" s="43"/>
    </row>
    <row r="29" spans="1:7" ht="15" customHeight="1" x14ac:dyDescent="0.2">
      <c r="A29" s="22" t="s">
        <v>21</v>
      </c>
      <c r="B29" s="23" t="s">
        <v>49</v>
      </c>
      <c r="C29" s="51"/>
      <c r="D29" s="52"/>
      <c r="E29" s="52"/>
      <c r="F29" s="54"/>
      <c r="G29" s="14"/>
    </row>
    <row r="30" spans="1:7" ht="15" customHeight="1" x14ac:dyDescent="0.2">
      <c r="A30" s="22" t="s">
        <v>31</v>
      </c>
      <c r="B30" s="23" t="s">
        <v>50</v>
      </c>
      <c r="C30" s="55"/>
      <c r="D30" s="56"/>
      <c r="E30" s="56"/>
      <c r="F30" s="54"/>
      <c r="G30" s="14"/>
    </row>
    <row r="31" spans="1:7" ht="15" customHeight="1" x14ac:dyDescent="0.2">
      <c r="A31" s="37" t="s">
        <v>51</v>
      </c>
      <c r="B31" s="37"/>
      <c r="C31" s="38">
        <f>SUM(C24:C27)</f>
        <v>126246712</v>
      </c>
      <c r="D31" s="38">
        <f>SUM(D24:D27)</f>
        <v>126246712</v>
      </c>
      <c r="E31" s="38">
        <f>SUM(E24:E27)</f>
        <v>126246712</v>
      </c>
      <c r="F31" s="57">
        <f t="shared" ref="F31:F32" si="8">E31/C31</f>
        <v>1</v>
      </c>
      <c r="G31" s="14"/>
    </row>
    <row r="32" spans="1:7" ht="15" customHeight="1" x14ac:dyDescent="0.2">
      <c r="A32" s="58" t="s">
        <v>52</v>
      </c>
      <c r="B32" s="58"/>
      <c r="C32" s="59">
        <f>C31+C23</f>
        <v>534896000</v>
      </c>
      <c r="D32" s="59">
        <f>D31+D23</f>
        <v>543358000</v>
      </c>
      <c r="E32" s="59">
        <f>E31+E23</f>
        <v>547332000</v>
      </c>
      <c r="F32" s="60">
        <f t="shared" si="8"/>
        <v>1.0232493793185966</v>
      </c>
      <c r="G32" s="14"/>
    </row>
    <row r="33" spans="1:8" ht="15" customHeight="1" x14ac:dyDescent="0.2">
      <c r="A33" s="61"/>
      <c r="B33" s="62"/>
      <c r="C33" s="63"/>
      <c r="D33" s="63"/>
      <c r="E33" s="63"/>
      <c r="F33" s="64"/>
      <c r="G33" s="14"/>
    </row>
    <row r="34" spans="1:8" ht="15" customHeight="1" x14ac:dyDescent="0.2">
      <c r="A34" s="65" t="s">
        <v>53</v>
      </c>
      <c r="B34" s="66"/>
      <c r="C34" s="66"/>
      <c r="D34" s="66"/>
      <c r="E34" s="66"/>
      <c r="F34" s="67"/>
      <c r="G34" s="14"/>
    </row>
    <row r="35" spans="1:8" ht="15" customHeight="1" x14ac:dyDescent="0.2">
      <c r="A35" s="68" t="s">
        <v>17</v>
      </c>
      <c r="B35" s="35" t="s">
        <v>54</v>
      </c>
      <c r="C35" s="69">
        <f>'[1]4.sz. melléklet'!D18</f>
        <v>228507018</v>
      </c>
      <c r="D35" s="69">
        <f>'[1]4.sz. melléklet'!E18</f>
        <v>210153037</v>
      </c>
      <c r="E35" s="69">
        <f>'[1]4.sz. melléklet'!F18</f>
        <v>211501037</v>
      </c>
      <c r="F35" s="21">
        <f t="shared" ref="F35:F40" si="9">E35/C35</f>
        <v>0.92557786124538199</v>
      </c>
      <c r="G35" s="14"/>
      <c r="H35" s="70"/>
    </row>
    <row r="36" spans="1:8" ht="15" customHeight="1" x14ac:dyDescent="0.2">
      <c r="A36" s="18" t="s">
        <v>23</v>
      </c>
      <c r="B36" s="19" t="s">
        <v>55</v>
      </c>
      <c r="C36" s="20">
        <f>'[1]6.sz. melléklet'!D36+'[1]6.sz. melléklet'!D41+'[1]6.sz. melléklet'!D45+'[1]7.sz. melléklet'!D27</f>
        <v>254874234</v>
      </c>
      <c r="D36" s="20">
        <f>'[1]6.sz. melléklet'!E36+'[1]6.sz. melléklet'!E41+'[1]6.sz. melléklet'!E45+'[1]7.sz. melléklet'!E27</f>
        <v>287628148</v>
      </c>
      <c r="E36" s="20">
        <f>'[1]6.sz. melléklet'!F36+'[1]6.sz. melléklet'!F41+'[1]6.sz. melléklet'!F45+'[1]7.sz. melléklet'!F27</f>
        <v>287628148</v>
      </c>
      <c r="F36" s="21">
        <f t="shared" si="9"/>
        <v>1.1285101027513045</v>
      </c>
      <c r="G36" s="14"/>
    </row>
    <row r="37" spans="1:8" ht="15" customHeight="1" x14ac:dyDescent="0.2">
      <c r="A37" s="18" t="s">
        <v>27</v>
      </c>
      <c r="B37" s="19" t="s">
        <v>56</v>
      </c>
      <c r="C37" s="48">
        <f>SUM(C38:C38)</f>
        <v>48782569</v>
      </c>
      <c r="D37" s="48">
        <f>SUM(D38:D38)</f>
        <v>42844636</v>
      </c>
      <c r="E37" s="48">
        <f>SUM(E38:E38)</f>
        <v>45470636</v>
      </c>
      <c r="F37" s="21">
        <f t="shared" si="9"/>
        <v>0.93210827006671171</v>
      </c>
      <c r="G37" s="14"/>
    </row>
    <row r="38" spans="1:8" ht="15" customHeight="1" x14ac:dyDescent="0.2">
      <c r="A38" s="22" t="s">
        <v>19</v>
      </c>
      <c r="B38" s="23" t="s">
        <v>57</v>
      </c>
      <c r="C38" s="24">
        <f>'[1]6.sz. melléklet'!D35</f>
        <v>48782569</v>
      </c>
      <c r="D38" s="24">
        <f>'[1]6.sz. melléklet'!E35</f>
        <v>42844636</v>
      </c>
      <c r="E38" s="24">
        <f>'[1]6.sz. melléklet'!F35</f>
        <v>45470636</v>
      </c>
      <c r="F38" s="25">
        <f t="shared" si="9"/>
        <v>0.93210827006671171</v>
      </c>
      <c r="G38" s="14"/>
    </row>
    <row r="39" spans="1:8" ht="15" customHeight="1" x14ac:dyDescent="0.2">
      <c r="A39" s="37" t="s">
        <v>58</v>
      </c>
      <c r="B39" s="37"/>
      <c r="C39" s="71">
        <f>C35+C36+C37</f>
        <v>532163821</v>
      </c>
      <c r="D39" s="71">
        <f>D35+D36+D37</f>
        <v>540625821</v>
      </c>
      <c r="E39" s="71">
        <f>E35+E36+E37</f>
        <v>544599821</v>
      </c>
      <c r="F39" s="21">
        <f t="shared" si="9"/>
        <v>1.0233687438139467</v>
      </c>
      <c r="G39" s="14"/>
    </row>
    <row r="40" spans="1:8" ht="15" customHeight="1" x14ac:dyDescent="0.2">
      <c r="A40" s="44" t="s">
        <v>59</v>
      </c>
      <c r="B40" s="19" t="s">
        <v>60</v>
      </c>
      <c r="C40" s="48">
        <f>'[1]6.sz. melléklet'!D50</f>
        <v>2732179</v>
      </c>
      <c r="D40" s="48">
        <f>'[1]6.sz. melléklet'!E50</f>
        <v>2732179</v>
      </c>
      <c r="E40" s="48">
        <f>'[1]6.sz. melléklet'!F50</f>
        <v>2732179</v>
      </c>
      <c r="F40" s="21">
        <f t="shared" si="9"/>
        <v>1</v>
      </c>
      <c r="G40" s="14"/>
    </row>
    <row r="41" spans="1:8" s="76" customFormat="1" ht="15" customHeight="1" thickBot="1" x14ac:dyDescent="0.25">
      <c r="A41" s="72" t="s">
        <v>61</v>
      </c>
      <c r="B41" s="72"/>
      <c r="C41" s="73">
        <f>C39+C40</f>
        <v>534896000</v>
      </c>
      <c r="D41" s="73">
        <f>D39+D40</f>
        <v>543358000</v>
      </c>
      <c r="E41" s="73">
        <f>E39+E40</f>
        <v>547332000</v>
      </c>
      <c r="F41" s="74">
        <f t="shared" ref="F41" si="10">D41/C41</f>
        <v>1.0158198976997397</v>
      </c>
      <c r="G41" s="75"/>
    </row>
    <row r="42" spans="1:8" ht="13.5" thickTop="1" x14ac:dyDescent="0.2"/>
  </sheetData>
  <sheetProtection selectLockedCells="1" selectUnlockedCells="1"/>
  <mergeCells count="15">
    <mergeCell ref="G27:G28"/>
    <mergeCell ref="A31:B31"/>
    <mergeCell ref="A32:B32"/>
    <mergeCell ref="A34:F34"/>
    <mergeCell ref="A39:B39"/>
    <mergeCell ref="A41:B41"/>
    <mergeCell ref="A4:G4"/>
    <mergeCell ref="A8:F8"/>
    <mergeCell ref="A23:B23"/>
    <mergeCell ref="A24:A25"/>
    <mergeCell ref="C24:C25"/>
    <mergeCell ref="D24:D25"/>
    <mergeCell ref="E24:E25"/>
    <mergeCell ref="F24:F25"/>
    <mergeCell ref="G24:G25"/>
  </mergeCells>
  <pageMargins left="0.23622047244094491" right="0.23622047244094491" top="0.74803149606299213" bottom="0.74803149606299213" header="0.31496062992125984" footer="0.31496062992125984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1.sz. melléklet</vt:lpstr>
      <vt:lpstr>'1.sz.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2020-11-30T14:37:02Z</dcterms:created>
  <dcterms:modified xsi:type="dcterms:W3CDTF">2020-11-30T14:37:38Z</dcterms:modified>
</cp:coreProperties>
</file>