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Kiemelt EI." sheetId="4" r:id="rId1"/>
    <sheet name="Munka1" sheetId="1" r:id="rId2"/>
    <sheet name="Munka2" sheetId="2" r:id="rId3"/>
    <sheet name="Munka3" sheetId="3" r:id="rId4"/>
  </sheets>
  <externalReferences>
    <externalReference r:id="rId5"/>
    <externalReference r:id="rId6"/>
    <externalReference r:id="rId7"/>
  </externalReferences>
  <definedNames>
    <definedName name="_xlnm.Print_Area" localSheetId="0">'Kiemelt EI.'!$A$1:$F$27</definedName>
    <definedName name="_xlnm.Print_Area">#REF!</definedName>
  </definedNames>
  <calcPr calcId="125725"/>
</workbook>
</file>

<file path=xl/calcChain.xml><?xml version="1.0" encoding="utf-8"?>
<calcChain xmlns="http://schemas.openxmlformats.org/spreadsheetml/2006/main">
  <c r="E6" i="4"/>
  <c r="E7"/>
  <c r="E8"/>
  <c r="E9"/>
  <c r="E10"/>
  <c r="E12"/>
  <c r="E15"/>
  <c r="E11" l="1"/>
  <c r="E13"/>
  <c r="E14" l="1"/>
  <c r="E16" l="1"/>
  <c r="E25"/>
  <c r="E23"/>
  <c r="E22"/>
  <c r="E21"/>
  <c r="E20"/>
  <c r="E19"/>
  <c r="E18"/>
  <c r="E17"/>
  <c r="E24" l="1"/>
  <c r="D25"/>
  <c r="C25" s="1"/>
  <c r="D23"/>
  <c r="C23" s="1"/>
  <c r="D22"/>
  <c r="C22" s="1"/>
  <c r="D21"/>
  <c r="C21" s="1"/>
  <c r="D20"/>
  <c r="C20" s="1"/>
  <c r="D19"/>
  <c r="C19" s="1"/>
  <c r="D18"/>
  <c r="C18" s="1"/>
  <c r="D17"/>
  <c r="C17" s="1"/>
  <c r="D15"/>
  <c r="D13"/>
  <c r="D12"/>
  <c r="D11"/>
  <c r="D10"/>
  <c r="F10" s="1"/>
  <c r="B10"/>
  <c r="B14" s="1"/>
  <c r="B16" s="1"/>
  <c r="D9"/>
  <c r="F9" s="1"/>
  <c r="C9"/>
  <c r="D8"/>
  <c r="F8" s="1"/>
  <c r="D7"/>
  <c r="F7" s="1"/>
  <c r="D6"/>
  <c r="C6" s="1"/>
  <c r="C11" l="1"/>
  <c r="F11"/>
  <c r="C13"/>
  <c r="F13"/>
  <c r="C7"/>
  <c r="C8"/>
  <c r="F21"/>
  <c r="F17"/>
  <c r="F22"/>
  <c r="F18"/>
  <c r="D14"/>
  <c r="F14" s="1"/>
  <c r="F6"/>
  <c r="C12"/>
  <c r="F12"/>
  <c r="C15"/>
  <c r="F15"/>
  <c r="F23"/>
  <c r="F19"/>
  <c r="F25"/>
  <c r="F20"/>
  <c r="E26"/>
  <c r="C10"/>
  <c r="D16"/>
  <c r="C14"/>
  <c r="D24"/>
  <c r="F24" s="1"/>
  <c r="C16" l="1"/>
  <c r="F16"/>
  <c r="C24"/>
  <c r="D26"/>
  <c r="C26" s="1"/>
  <c r="F26" l="1"/>
</calcChain>
</file>

<file path=xl/sharedStrings.xml><?xml version="1.0" encoding="utf-8"?>
<sst xmlns="http://schemas.openxmlformats.org/spreadsheetml/2006/main" count="29" uniqueCount="28">
  <si>
    <t>Az egységes rovatrend szerint a kiemelt kiadási és bevételi jogcímek adatok: eFt</t>
  </si>
  <si>
    <t>eredeti ei.</t>
  </si>
  <si>
    <t>módosítás</t>
  </si>
  <si>
    <t>K1. Személyi juttatások</t>
  </si>
  <si>
    <t>K2. Munkaadókat terhelő járulékok és szociális hozzájárulási adó</t>
  </si>
  <si>
    <t>K3. Dologi kiadások</t>
  </si>
  <si>
    <t>K4. Ellátottak pénzbeli juttatásai</t>
  </si>
  <si>
    <t>K5. Egyéb működési célú kiadások</t>
  </si>
  <si>
    <t>K6. Beruházási kiadások</t>
  </si>
  <si>
    <t>K7. Felújítások</t>
  </si>
  <si>
    <t>K8. Egyéb felhalmozási célú kiadások</t>
  </si>
  <si>
    <t>K1-8. Költségvetési kiadások</t>
  </si>
  <si>
    <t>K9. Finanszírozási kiadások</t>
  </si>
  <si>
    <t>KIADÁSOK ÖSSZESEN (K1-9)</t>
  </si>
  <si>
    <t>B1. Működési célú támogatások államháztartáson belülről</t>
  </si>
  <si>
    <t>B2. Felhalmozási célú támogatások államháztartáson belülről</t>
  </si>
  <si>
    <t>B3. Közhatalmi bevételek</t>
  </si>
  <si>
    <t>B4. Működési bevételek</t>
  </si>
  <si>
    <t>B5. Felhalmozási bevételek</t>
  </si>
  <si>
    <t>B6. Működési célú átvett pénzeszközök</t>
  </si>
  <si>
    <t>B7. Felhalmozási célú átvett pénzeszközök</t>
  </si>
  <si>
    <t>B1-7. Költségvetési bevételek</t>
  </si>
  <si>
    <t>B8. Finanszírozási bevételek</t>
  </si>
  <si>
    <t>BEVÉTELEK ÖSSZESEN (B1-8)</t>
  </si>
  <si>
    <t>módosított ei. VIII.12</t>
  </si>
  <si>
    <t>módosított ei. XI.17.</t>
  </si>
  <si>
    <t>AZ Önkormányzat 2015. évi költségvetése</t>
  </si>
  <si>
    <t xml:space="preserve">1. melléklet a 15/2015. (XI.17.) Önkormányzati rendelethez 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</si>
</sst>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38"/>
      <scheme val="minor"/>
    </font>
    <font>
      <b/>
      <sz val="14"/>
      <color indexed="8"/>
      <name val="Bookman Old Style"/>
      <family val="1"/>
      <charset val="238"/>
    </font>
    <font>
      <b/>
      <sz val="10"/>
      <color indexed="8"/>
      <name val="Bookman Old Style"/>
      <family val="1"/>
      <charset val="238"/>
    </font>
    <font>
      <sz val="11"/>
      <color indexed="8"/>
      <name val="Bookman Old Style"/>
      <family val="1"/>
      <charset val="238"/>
    </font>
    <font>
      <b/>
      <sz val="11"/>
      <color indexed="8"/>
      <name val="Bookman Old Style"/>
      <family val="1"/>
      <charset val="238"/>
    </font>
    <font>
      <sz val="11"/>
      <color rgb="FF000000"/>
      <name val="Calibri"/>
      <family val="2"/>
      <scheme val="minor"/>
    </font>
    <font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0" fontId="6" fillId="0" borderId="0"/>
    <xf numFmtId="0" fontId="6" fillId="0" borderId="0"/>
  </cellStyleXfs>
  <cellXfs count="13">
    <xf numFmtId="0" fontId="0" fillId="0" borderId="0" xfId="0"/>
    <xf numFmtId="0" fontId="0" fillId="0" borderId="1" xfId="0" applyBorder="1"/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1" xfId="0" applyFont="1" applyBorder="1"/>
    <xf numFmtId="3" fontId="3" fillId="0" borderId="1" xfId="0" applyNumberFormat="1" applyFont="1" applyBorder="1"/>
    <xf numFmtId="0" fontId="4" fillId="0" borderId="1" xfId="0" applyFont="1" applyBorder="1"/>
    <xf numFmtId="3" fontId="4" fillId="0" borderId="1" xfId="0" applyNumberFormat="1" applyFont="1" applyBorder="1"/>
    <xf numFmtId="3" fontId="3" fillId="0" borderId="0" xfId="0" applyNumberFormat="1" applyFont="1"/>
    <xf numFmtId="0" fontId="4" fillId="2" borderId="1" xfId="0" applyFont="1" applyFill="1" applyBorder="1"/>
    <xf numFmtId="3" fontId="4" fillId="2" borderId="1" xfId="0" applyNumberFormat="1" applyFont="1" applyFill="1" applyBorder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4">
    <cellStyle name="Normal" xfId="1"/>
    <cellStyle name="Normál" xfId="0" builtinId="0"/>
    <cellStyle name="Normál 2" xfId="2"/>
    <cellStyle name="Normal_KTRSZJ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Rendeletmell&#233;kletek%20EI.%20m&#243;dos&#237;t&#225;shoz%20I.f&#233;l&#233;v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5.mell&#233;klet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8.mell&#233;klet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Kiemelt EI."/>
      <sheetName val="Kiadások ÖNK"/>
      <sheetName val="Kiadások OVI"/>
      <sheetName val="Kiadások KÖH"/>
      <sheetName val="Kiadások összetolt"/>
      <sheetName val="Bevételek ÖNK"/>
      <sheetName val="Bevételek Ovi"/>
      <sheetName val="Bevételek összetolt"/>
      <sheetName val="Átvett pe."/>
      <sheetName val="Átadott pe."/>
      <sheetName val="Szociális kiadások"/>
      <sheetName val="Tartalékok"/>
      <sheetName val="Beruházások felújítások"/>
      <sheetName val="Helyi adók"/>
      <sheetName val="Létszám "/>
      <sheetName val="Munka1"/>
    </sheetNames>
    <sheetDataSet>
      <sheetData sheetId="0"/>
      <sheetData sheetId="1">
        <row r="7">
          <cell r="E7">
            <v>12650</v>
          </cell>
        </row>
        <row r="25">
          <cell r="E25">
            <v>24316.32</v>
          </cell>
        </row>
        <row r="26">
          <cell r="E26">
            <v>6885</v>
          </cell>
        </row>
        <row r="51">
          <cell r="E51">
            <v>38506.908000000003</v>
          </cell>
        </row>
        <row r="60">
          <cell r="E60">
            <v>5011.41</v>
          </cell>
        </row>
        <row r="74">
          <cell r="E74">
            <v>22019.06</v>
          </cell>
        </row>
        <row r="83">
          <cell r="E83">
            <v>2890</v>
          </cell>
        </row>
        <row r="88">
          <cell r="E88">
            <v>7000</v>
          </cell>
        </row>
        <row r="97">
          <cell r="E97">
            <v>8000</v>
          </cell>
        </row>
        <row r="122">
          <cell r="E122">
            <v>3428</v>
          </cell>
        </row>
      </sheetData>
      <sheetData sheetId="2">
        <row r="7">
          <cell r="E7">
            <v>21000</v>
          </cell>
        </row>
        <row r="25">
          <cell r="E25">
            <v>23427</v>
          </cell>
        </row>
        <row r="26">
          <cell r="E26">
            <v>6075</v>
          </cell>
        </row>
        <row r="51">
          <cell r="E51">
            <v>19896.258000000002</v>
          </cell>
        </row>
        <row r="74">
          <cell r="E74">
            <v>0</v>
          </cell>
        </row>
        <row r="83">
          <cell r="E83">
            <v>0</v>
          </cell>
        </row>
        <row r="88">
          <cell r="E88">
            <v>0</v>
          </cell>
        </row>
        <row r="97">
          <cell r="E97">
            <v>0</v>
          </cell>
        </row>
        <row r="122">
          <cell r="E122">
            <v>0</v>
          </cell>
        </row>
      </sheetData>
      <sheetData sheetId="3">
        <row r="7">
          <cell r="E7">
            <v>16027.8</v>
          </cell>
        </row>
        <row r="25">
          <cell r="E25">
            <v>18424.8</v>
          </cell>
        </row>
        <row r="26">
          <cell r="E26">
            <v>4865.0464863669858</v>
          </cell>
        </row>
        <row r="51">
          <cell r="E51">
            <v>4197.1760000000004</v>
          </cell>
        </row>
        <row r="74">
          <cell r="E74">
            <v>0</v>
          </cell>
        </row>
        <row r="83">
          <cell r="E83">
            <v>0</v>
          </cell>
        </row>
        <row r="88">
          <cell r="E88">
            <v>0</v>
          </cell>
        </row>
        <row r="97">
          <cell r="E97">
            <v>0</v>
          </cell>
        </row>
        <row r="122">
          <cell r="E122">
            <v>0</v>
          </cell>
        </row>
      </sheetData>
      <sheetData sheetId="4">
        <row r="74">
          <cell r="C74">
            <v>19466.060000000001</v>
          </cell>
        </row>
      </sheetData>
      <sheetData sheetId="5">
        <row r="7">
          <cell r="E7">
            <v>31901.000371572616</v>
          </cell>
        </row>
        <row r="19">
          <cell r="E19">
            <v>89333.49037157261</v>
          </cell>
        </row>
        <row r="33">
          <cell r="E33">
            <v>47106</v>
          </cell>
        </row>
        <row r="55">
          <cell r="E55">
            <v>0</v>
          </cell>
        </row>
      </sheetData>
      <sheetData sheetId="6">
        <row r="7">
          <cell r="E7">
            <v>0</v>
          </cell>
        </row>
        <row r="19">
          <cell r="E19">
            <v>0</v>
          </cell>
        </row>
        <row r="55">
          <cell r="E55">
            <v>0</v>
          </cell>
        </row>
      </sheetData>
      <sheetData sheetId="7">
        <row r="44">
          <cell r="E44">
            <v>19234</v>
          </cell>
        </row>
        <row r="48">
          <cell r="E48">
            <v>522</v>
          </cell>
        </row>
        <row r="61">
          <cell r="E61">
            <v>0</v>
          </cell>
        </row>
        <row r="65">
          <cell r="E65">
            <v>20764</v>
          </cell>
        </row>
        <row r="96">
          <cell r="E96">
            <v>17983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Kiadások összetolt"/>
      <sheetName val="Munka1"/>
      <sheetName val="Munka2"/>
      <sheetName val="Munka3"/>
    </sheetNames>
    <sheetDataSet>
      <sheetData sheetId="0">
        <row r="25">
          <cell r="F25">
            <v>3262</v>
          </cell>
        </row>
        <row r="26">
          <cell r="F26">
            <v>0</v>
          </cell>
        </row>
        <row r="51">
          <cell r="F51">
            <v>1013</v>
          </cell>
        </row>
        <row r="60">
          <cell r="F60">
            <v>2185</v>
          </cell>
        </row>
        <row r="74">
          <cell r="F74">
            <v>41238</v>
          </cell>
        </row>
        <row r="83">
          <cell r="F83">
            <v>3694</v>
          </cell>
        </row>
        <row r="88">
          <cell r="F88">
            <v>0</v>
          </cell>
        </row>
        <row r="97">
          <cell r="F97">
            <v>0</v>
          </cell>
        </row>
        <row r="122">
          <cell r="F122">
            <v>998</v>
          </cell>
        </row>
      </sheetData>
      <sheetData sheetId="1"/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Bevételek összetolt"/>
      <sheetName val="Munka1"/>
      <sheetName val="Munka2"/>
      <sheetName val="Munka3"/>
    </sheetNames>
    <sheetDataSet>
      <sheetData sheetId="0">
        <row r="19">
          <cell r="F19">
            <v>2003</v>
          </cell>
        </row>
        <row r="33">
          <cell r="F33">
            <v>11050</v>
          </cell>
        </row>
        <row r="44">
          <cell r="F44">
            <v>0</v>
          </cell>
        </row>
        <row r="48">
          <cell r="F48">
            <v>0</v>
          </cell>
        </row>
        <row r="55">
          <cell r="F55">
            <v>2556</v>
          </cell>
        </row>
        <row r="61">
          <cell r="F61">
            <v>0</v>
          </cell>
        </row>
        <row r="65">
          <cell r="F65">
            <v>0</v>
          </cell>
        </row>
        <row r="96">
          <cell r="F96">
            <v>36781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3"/>
  <sheetViews>
    <sheetView tabSelected="1" zoomScaleNormal="100" workbookViewId="0">
      <selection activeCell="A3" sqref="A3:F3"/>
    </sheetView>
  </sheetViews>
  <sheetFormatPr defaultRowHeight="15"/>
  <cols>
    <col min="1" max="1" width="85.42578125" customWidth="1"/>
    <col min="2" max="2" width="11.42578125" customWidth="1"/>
    <col min="3" max="3" width="12" hidden="1" customWidth="1"/>
    <col min="4" max="4" width="13.7109375" customWidth="1"/>
    <col min="5" max="5" width="11.140625" customWidth="1"/>
    <col min="6" max="6" width="11.7109375" customWidth="1"/>
    <col min="257" max="257" width="85.5703125" customWidth="1"/>
    <col min="513" max="513" width="85.5703125" customWidth="1"/>
    <col min="769" max="769" width="85.5703125" customWidth="1"/>
    <col min="1025" max="1025" width="85.5703125" customWidth="1"/>
    <col min="1281" max="1281" width="85.5703125" customWidth="1"/>
    <col min="1537" max="1537" width="85.5703125" customWidth="1"/>
    <col min="1793" max="1793" width="85.5703125" customWidth="1"/>
    <col min="2049" max="2049" width="85.5703125" customWidth="1"/>
    <col min="2305" max="2305" width="85.5703125" customWidth="1"/>
    <col min="2561" max="2561" width="85.5703125" customWidth="1"/>
    <col min="2817" max="2817" width="85.5703125" customWidth="1"/>
    <col min="3073" max="3073" width="85.5703125" customWidth="1"/>
    <col min="3329" max="3329" width="85.5703125" customWidth="1"/>
    <col min="3585" max="3585" width="85.5703125" customWidth="1"/>
    <col min="3841" max="3841" width="85.5703125" customWidth="1"/>
    <col min="4097" max="4097" width="85.5703125" customWidth="1"/>
    <col min="4353" max="4353" width="85.5703125" customWidth="1"/>
    <col min="4609" max="4609" width="85.5703125" customWidth="1"/>
    <col min="4865" max="4865" width="85.5703125" customWidth="1"/>
    <col min="5121" max="5121" width="85.5703125" customWidth="1"/>
    <col min="5377" max="5377" width="85.5703125" customWidth="1"/>
    <col min="5633" max="5633" width="85.5703125" customWidth="1"/>
    <col min="5889" max="5889" width="85.5703125" customWidth="1"/>
    <col min="6145" max="6145" width="85.5703125" customWidth="1"/>
    <col min="6401" max="6401" width="85.5703125" customWidth="1"/>
    <col min="6657" max="6657" width="85.5703125" customWidth="1"/>
    <col min="6913" max="6913" width="85.5703125" customWidth="1"/>
    <col min="7169" max="7169" width="85.5703125" customWidth="1"/>
    <col min="7425" max="7425" width="85.5703125" customWidth="1"/>
    <col min="7681" max="7681" width="85.5703125" customWidth="1"/>
    <col min="7937" max="7937" width="85.5703125" customWidth="1"/>
    <col min="8193" max="8193" width="85.5703125" customWidth="1"/>
    <col min="8449" max="8449" width="85.5703125" customWidth="1"/>
    <col min="8705" max="8705" width="85.5703125" customWidth="1"/>
    <col min="8961" max="8961" width="85.5703125" customWidth="1"/>
    <col min="9217" max="9217" width="85.5703125" customWidth="1"/>
    <col min="9473" max="9473" width="85.5703125" customWidth="1"/>
    <col min="9729" max="9729" width="85.5703125" customWidth="1"/>
    <col min="9985" max="9985" width="85.5703125" customWidth="1"/>
    <col min="10241" max="10241" width="85.5703125" customWidth="1"/>
    <col min="10497" max="10497" width="85.5703125" customWidth="1"/>
    <col min="10753" max="10753" width="85.5703125" customWidth="1"/>
    <col min="11009" max="11009" width="85.5703125" customWidth="1"/>
    <col min="11265" max="11265" width="85.5703125" customWidth="1"/>
    <col min="11521" max="11521" width="85.5703125" customWidth="1"/>
    <col min="11777" max="11777" width="85.5703125" customWidth="1"/>
    <col min="12033" max="12033" width="85.5703125" customWidth="1"/>
    <col min="12289" max="12289" width="85.5703125" customWidth="1"/>
    <col min="12545" max="12545" width="85.5703125" customWidth="1"/>
    <col min="12801" max="12801" width="85.5703125" customWidth="1"/>
    <col min="13057" max="13057" width="85.5703125" customWidth="1"/>
    <col min="13313" max="13313" width="85.5703125" customWidth="1"/>
    <col min="13569" max="13569" width="85.5703125" customWidth="1"/>
    <col min="13825" max="13825" width="85.5703125" customWidth="1"/>
    <col min="14081" max="14081" width="85.5703125" customWidth="1"/>
    <col min="14337" max="14337" width="85.5703125" customWidth="1"/>
    <col min="14593" max="14593" width="85.5703125" customWidth="1"/>
    <col min="14849" max="14849" width="85.5703125" customWidth="1"/>
    <col min="15105" max="15105" width="85.5703125" customWidth="1"/>
    <col min="15361" max="15361" width="85.5703125" customWidth="1"/>
    <col min="15617" max="15617" width="85.5703125" customWidth="1"/>
    <col min="15873" max="15873" width="85.5703125" customWidth="1"/>
    <col min="16129" max="16129" width="85.5703125" customWidth="1"/>
  </cols>
  <sheetData>
    <row r="1" spans="1:9">
      <c r="A1" t="s">
        <v>27</v>
      </c>
    </row>
    <row r="2" spans="1:9" ht="18">
      <c r="A2" s="11" t="s">
        <v>26</v>
      </c>
      <c r="B2" s="12"/>
      <c r="C2" s="12"/>
      <c r="D2" s="12"/>
      <c r="E2" s="12"/>
      <c r="F2" s="12"/>
    </row>
    <row r="3" spans="1:9" ht="23.25" customHeight="1">
      <c r="A3" s="11" t="s">
        <v>0</v>
      </c>
      <c r="B3" s="12"/>
      <c r="C3" s="12"/>
      <c r="D3" s="12"/>
      <c r="E3" s="12"/>
      <c r="F3" s="12"/>
    </row>
    <row r="5" spans="1:9" ht="25.5">
      <c r="A5" s="1"/>
      <c r="B5" s="2" t="s">
        <v>1</v>
      </c>
      <c r="C5" s="2" t="s">
        <v>2</v>
      </c>
      <c r="D5" s="2" t="s">
        <v>24</v>
      </c>
      <c r="E5" s="2" t="s">
        <v>2</v>
      </c>
      <c r="F5" s="2" t="s">
        <v>25</v>
      </c>
      <c r="G5" s="3"/>
      <c r="H5" s="3"/>
      <c r="I5" s="3"/>
    </row>
    <row r="6" spans="1:9">
      <c r="A6" s="4" t="s">
        <v>3</v>
      </c>
      <c r="B6" s="5">
        <v>58251.343367722919</v>
      </c>
      <c r="C6" s="5">
        <f>D6-B6</f>
        <v>7916.7766322770767</v>
      </c>
      <c r="D6" s="5">
        <f>'[1]Kiadások ÖNK'!E25+'[1]Kiadások OVI'!E25+'[1]Kiadások KÖH'!E25</f>
        <v>66168.12</v>
      </c>
      <c r="E6" s="5">
        <f>'[2]Kiadások összetolt'!$F$25</f>
        <v>3262</v>
      </c>
      <c r="F6" s="5">
        <f>D6+E6</f>
        <v>69430.12</v>
      </c>
      <c r="G6" s="3"/>
      <c r="H6" s="3"/>
      <c r="I6" s="3"/>
    </row>
    <row r="7" spans="1:9">
      <c r="A7" s="4" t="s">
        <v>4</v>
      </c>
      <c r="B7" s="5">
        <v>15615.037712277082</v>
      </c>
      <c r="C7" s="5">
        <f t="shared" ref="C7:C26" si="0">D7-B7</f>
        <v>2210.0087740899016</v>
      </c>
      <c r="D7" s="5">
        <f>'[1]Kiadások ÖNK'!E26+'[1]Kiadások OVI'!E26+'[1]Kiadások KÖH'!E26</f>
        <v>17825.046486366984</v>
      </c>
      <c r="E7" s="5">
        <f>'[2]Kiadások összetolt'!$F$26</f>
        <v>0</v>
      </c>
      <c r="F7" s="5">
        <f t="shared" ref="F7:F26" si="1">D7+E7</f>
        <v>17825.046486366984</v>
      </c>
      <c r="G7" s="3"/>
      <c r="H7" s="3"/>
      <c r="I7" s="3"/>
    </row>
    <row r="8" spans="1:9">
      <c r="A8" s="4" t="s">
        <v>5</v>
      </c>
      <c r="B8" s="5">
        <v>41461.984649999999</v>
      </c>
      <c r="C8" s="5">
        <f t="shared" si="0"/>
        <v>21138.357350000006</v>
      </c>
      <c r="D8" s="5">
        <f>'[1]Kiadások ÖNK'!E51+'[1]Kiadások OVI'!E51+'[1]Kiadások KÖH'!E51</f>
        <v>62600.342000000004</v>
      </c>
      <c r="E8" s="5">
        <f>'[2]Kiadások összetolt'!$F$51</f>
        <v>1013</v>
      </c>
      <c r="F8" s="5">
        <f t="shared" si="1"/>
        <v>63613.342000000004</v>
      </c>
      <c r="G8" s="3"/>
      <c r="H8" s="3"/>
      <c r="I8" s="3"/>
    </row>
    <row r="9" spans="1:9">
      <c r="A9" s="4" t="s">
        <v>6</v>
      </c>
      <c r="B9" s="5">
        <v>2572.4605999999999</v>
      </c>
      <c r="C9" s="5">
        <f t="shared" si="0"/>
        <v>2438.9494</v>
      </c>
      <c r="D9" s="5">
        <f>'[1]Kiadások ÖNK'!E60</f>
        <v>5011.41</v>
      </c>
      <c r="E9" s="5">
        <f>'[2]Kiadások összetolt'!$F$60</f>
        <v>2185</v>
      </c>
      <c r="F9" s="5">
        <f t="shared" si="1"/>
        <v>7196.41</v>
      </c>
      <c r="G9" s="3"/>
      <c r="H9" s="3"/>
      <c r="I9" s="3"/>
    </row>
    <row r="10" spans="1:9">
      <c r="A10" s="4" t="s">
        <v>7</v>
      </c>
      <c r="B10" s="5">
        <f>'[1]Kiadások összetolt'!C74</f>
        <v>19466.060000000001</v>
      </c>
      <c r="C10" s="5">
        <f t="shared" si="0"/>
        <v>2553</v>
      </c>
      <c r="D10" s="5">
        <f>'[1]Kiadások ÖNK'!E74+'[1]Kiadások OVI'!E74+'[1]Kiadások KÖH'!E74</f>
        <v>22019.06</v>
      </c>
      <c r="E10" s="5">
        <f>'[2]Kiadások összetolt'!$F$74</f>
        <v>41238</v>
      </c>
      <c r="F10" s="5">
        <f t="shared" si="1"/>
        <v>63257.06</v>
      </c>
      <c r="G10" s="3"/>
      <c r="H10" s="3"/>
      <c r="I10" s="3"/>
    </row>
    <row r="11" spans="1:9">
      <c r="A11" s="4" t="s">
        <v>8</v>
      </c>
      <c r="B11" s="5">
        <v>1133.846</v>
      </c>
      <c r="C11" s="5">
        <f t="shared" si="0"/>
        <v>1756.154</v>
      </c>
      <c r="D11" s="5">
        <f>'[1]Kiadások ÖNK'!E83+'[1]Kiadások OVI'!E83+'[1]Kiadások KÖH'!E83</f>
        <v>2890</v>
      </c>
      <c r="E11" s="5">
        <f>'[2]Kiadások összetolt'!$F$83</f>
        <v>3694</v>
      </c>
      <c r="F11" s="5">
        <f t="shared" si="1"/>
        <v>6584</v>
      </c>
      <c r="G11" s="3"/>
      <c r="H11" s="3"/>
      <c r="I11" s="3"/>
    </row>
    <row r="12" spans="1:9">
      <c r="A12" s="4" t="s">
        <v>9</v>
      </c>
      <c r="B12" s="5">
        <v>7000</v>
      </c>
      <c r="C12" s="5">
        <f t="shared" si="0"/>
        <v>0</v>
      </c>
      <c r="D12" s="5">
        <f>'[1]Kiadások ÖNK'!E88+'[1]Kiadások OVI'!E88+'[1]Kiadások KÖH'!E88</f>
        <v>7000</v>
      </c>
      <c r="E12" s="5">
        <f>'[2]Kiadások összetolt'!$F$88</f>
        <v>0</v>
      </c>
      <c r="F12" s="5">
        <f t="shared" si="1"/>
        <v>7000</v>
      </c>
      <c r="G12" s="3"/>
      <c r="H12" s="3"/>
      <c r="I12" s="3"/>
    </row>
    <row r="13" spans="1:9">
      <c r="A13" s="4" t="s">
        <v>10</v>
      </c>
      <c r="B13" s="5">
        <v>0</v>
      </c>
      <c r="C13" s="5">
        <f t="shared" si="0"/>
        <v>8000</v>
      </c>
      <c r="D13" s="5">
        <f>'[1]Kiadások ÖNK'!E97+'[1]Kiadások OVI'!E97+'[1]Kiadások KÖH'!E97</f>
        <v>8000</v>
      </c>
      <c r="E13" s="5">
        <f>'[2]Kiadások összetolt'!$F$97</f>
        <v>0</v>
      </c>
      <c r="F13" s="5">
        <f t="shared" si="1"/>
        <v>8000</v>
      </c>
      <c r="G13" s="3"/>
      <c r="H13" s="3"/>
      <c r="I13" s="3"/>
    </row>
    <row r="14" spans="1:9">
      <c r="A14" s="6" t="s">
        <v>11</v>
      </c>
      <c r="B14" s="7">
        <f>SUM(B6:B13)</f>
        <v>145500.73233</v>
      </c>
      <c r="C14" s="7">
        <f t="shared" si="0"/>
        <v>46013.246156366979</v>
      </c>
      <c r="D14" s="7">
        <f>SUM(D6:D13)</f>
        <v>191513.97848636698</v>
      </c>
      <c r="E14" s="7">
        <f>SUM(E6:E13)</f>
        <v>51392</v>
      </c>
      <c r="F14" s="7">
        <f t="shared" si="1"/>
        <v>242905.97848636698</v>
      </c>
      <c r="G14" s="3"/>
      <c r="H14" s="3"/>
      <c r="I14" s="3"/>
    </row>
    <row r="15" spans="1:9">
      <c r="A15" s="6" t="s">
        <v>12</v>
      </c>
      <c r="B15" s="4"/>
      <c r="C15" s="4">
        <f t="shared" si="0"/>
        <v>3428</v>
      </c>
      <c r="D15" s="4">
        <f>'[1]Kiadások ÖNK'!E122+'[1]Kiadások OVI'!E122+'[1]Kiadások KÖH'!E122</f>
        <v>3428</v>
      </c>
      <c r="E15" s="5">
        <f>'[2]Kiadások összetolt'!$F$122</f>
        <v>998</v>
      </c>
      <c r="F15" s="5">
        <f t="shared" si="1"/>
        <v>4426</v>
      </c>
      <c r="G15" s="3"/>
      <c r="H15" s="3"/>
      <c r="I15" s="3"/>
    </row>
    <row r="16" spans="1:9">
      <c r="A16" s="9" t="s">
        <v>13</v>
      </c>
      <c r="B16" s="10">
        <f>B14+B15</f>
        <v>145500.73233</v>
      </c>
      <c r="C16" s="10">
        <f t="shared" si="0"/>
        <v>49441.246156366979</v>
      </c>
      <c r="D16" s="10">
        <f>D14+D15</f>
        <v>194941.97848636698</v>
      </c>
      <c r="E16" s="10">
        <f>E14+E15</f>
        <v>52390</v>
      </c>
      <c r="F16" s="10">
        <f t="shared" si="1"/>
        <v>247331.97848636698</v>
      </c>
      <c r="G16" s="3"/>
      <c r="H16" s="3"/>
      <c r="I16" s="3"/>
    </row>
    <row r="17" spans="1:9">
      <c r="A17" s="4" t="s">
        <v>14</v>
      </c>
      <c r="B17" s="5">
        <v>74054.49037157261</v>
      </c>
      <c r="C17" s="5">
        <f t="shared" si="0"/>
        <v>15279</v>
      </c>
      <c r="D17" s="5">
        <f>'[1]Bevételek ÖNK'!E19+'[1]Bevételek Ovi'!E19</f>
        <v>89333.49037157261</v>
      </c>
      <c r="E17" s="5">
        <f>'[3]Bevételek összetolt'!$F$19</f>
        <v>2003</v>
      </c>
      <c r="F17" s="5">
        <f t="shared" si="1"/>
        <v>91336.49037157261</v>
      </c>
      <c r="G17" s="3"/>
      <c r="H17" s="3"/>
      <c r="I17" s="3"/>
    </row>
    <row r="18" spans="1:9">
      <c r="A18" s="4" t="s">
        <v>15</v>
      </c>
      <c r="B18" s="5">
        <v>0</v>
      </c>
      <c r="C18" s="5">
        <f t="shared" si="0"/>
        <v>0</v>
      </c>
      <c r="D18" s="5">
        <f>'[1]Bevételek ÖNK'!E55+'[1]Bevételek Ovi'!E55</f>
        <v>0</v>
      </c>
      <c r="E18" s="5">
        <f>'[3]Bevételek összetolt'!$F$55</f>
        <v>2556</v>
      </c>
      <c r="F18" s="5">
        <f t="shared" si="1"/>
        <v>2556</v>
      </c>
      <c r="G18" s="3"/>
      <c r="H18" s="3"/>
      <c r="I18" s="3"/>
    </row>
    <row r="19" spans="1:9">
      <c r="A19" s="4" t="s">
        <v>16</v>
      </c>
      <c r="B19" s="5">
        <v>37024</v>
      </c>
      <c r="C19" s="5">
        <f t="shared" si="0"/>
        <v>10082</v>
      </c>
      <c r="D19" s="5">
        <f>'[1]Bevételek ÖNK'!E33</f>
        <v>47106</v>
      </c>
      <c r="E19" s="5">
        <f>'[3]Bevételek összetolt'!$F$33</f>
        <v>11050</v>
      </c>
      <c r="F19" s="5">
        <f t="shared" si="1"/>
        <v>58156</v>
      </c>
      <c r="G19" s="3"/>
      <c r="H19" s="3"/>
      <c r="I19" s="3"/>
    </row>
    <row r="20" spans="1:9">
      <c r="A20" s="4" t="s">
        <v>17</v>
      </c>
      <c r="B20" s="5">
        <v>18767</v>
      </c>
      <c r="C20" s="5">
        <f t="shared" si="0"/>
        <v>467</v>
      </c>
      <c r="D20" s="5">
        <f>'[1]Bevételek összetolt'!E44</f>
        <v>19234</v>
      </c>
      <c r="E20" s="5">
        <f>'[3]Bevételek összetolt'!$F$44</f>
        <v>0</v>
      </c>
      <c r="F20" s="5">
        <f t="shared" si="1"/>
        <v>19234</v>
      </c>
      <c r="G20" s="3"/>
      <c r="H20" s="3"/>
      <c r="I20" s="3"/>
    </row>
    <row r="21" spans="1:9">
      <c r="A21" s="4" t="s">
        <v>18</v>
      </c>
      <c r="B21" s="5">
        <v>0</v>
      </c>
      <c r="C21" s="5">
        <f t="shared" si="0"/>
        <v>0</v>
      </c>
      <c r="D21" s="5">
        <f>'[1]Bevételek összetolt'!E61</f>
        <v>0</v>
      </c>
      <c r="E21" s="5">
        <f>'[3]Bevételek összetolt'!$F$61</f>
        <v>0</v>
      </c>
      <c r="F21" s="5">
        <f t="shared" si="1"/>
        <v>0</v>
      </c>
      <c r="G21" s="3"/>
      <c r="H21" s="3"/>
      <c r="I21" s="3"/>
    </row>
    <row r="22" spans="1:9">
      <c r="A22" s="4" t="s">
        <v>19</v>
      </c>
      <c r="B22" s="5">
        <v>522</v>
      </c>
      <c r="C22" s="5">
        <f t="shared" si="0"/>
        <v>0</v>
      </c>
      <c r="D22" s="5">
        <f>'[1]Bevételek összetolt'!E48</f>
        <v>522</v>
      </c>
      <c r="E22" s="5">
        <f>'[3]Bevételek összetolt'!$F$48</f>
        <v>0</v>
      </c>
      <c r="F22" s="5">
        <f t="shared" si="1"/>
        <v>522</v>
      </c>
      <c r="G22" s="3"/>
      <c r="H22" s="3"/>
      <c r="I22" s="3"/>
    </row>
    <row r="23" spans="1:9">
      <c r="A23" s="4" t="s">
        <v>20</v>
      </c>
      <c r="B23" s="5">
        <v>184</v>
      </c>
      <c r="C23" s="5">
        <f t="shared" si="0"/>
        <v>20580</v>
      </c>
      <c r="D23" s="5">
        <f>'[1]Bevételek összetolt'!E65</f>
        <v>20764</v>
      </c>
      <c r="E23" s="5">
        <f>'[3]Bevételek összetolt'!$F$65</f>
        <v>0</v>
      </c>
      <c r="F23" s="5">
        <f t="shared" si="1"/>
        <v>20764</v>
      </c>
      <c r="G23" s="3"/>
      <c r="H23" s="3"/>
      <c r="I23" s="3"/>
    </row>
    <row r="24" spans="1:9">
      <c r="A24" s="6" t="s">
        <v>21</v>
      </c>
      <c r="B24" s="7">
        <v>130551.49037157261</v>
      </c>
      <c r="C24" s="7">
        <f t="shared" si="0"/>
        <v>46408</v>
      </c>
      <c r="D24" s="7">
        <f>SUM(D17:D23)</f>
        <v>176959.49037157261</v>
      </c>
      <c r="E24" s="7">
        <f>SUM(E17:E23)</f>
        <v>15609</v>
      </c>
      <c r="F24" s="7">
        <f t="shared" si="1"/>
        <v>192568.49037157261</v>
      </c>
      <c r="G24" s="3"/>
      <c r="H24" s="3"/>
      <c r="I24" s="3"/>
    </row>
    <row r="25" spans="1:9">
      <c r="A25" s="6" t="s">
        <v>22</v>
      </c>
      <c r="B25" s="5">
        <v>14950</v>
      </c>
      <c r="C25" s="5">
        <f t="shared" si="0"/>
        <v>3033</v>
      </c>
      <c r="D25" s="5">
        <f>'[1]Bevételek összetolt'!E96</f>
        <v>17983</v>
      </c>
      <c r="E25" s="5">
        <f>'[3]Bevételek összetolt'!$F$96</f>
        <v>36781</v>
      </c>
      <c r="F25" s="5">
        <f t="shared" si="1"/>
        <v>54764</v>
      </c>
      <c r="G25" s="3"/>
      <c r="H25" s="3"/>
      <c r="I25" s="3"/>
    </row>
    <row r="26" spans="1:9">
      <c r="A26" s="9" t="s">
        <v>23</v>
      </c>
      <c r="B26" s="10">
        <v>145501.49037157261</v>
      </c>
      <c r="C26" s="10">
        <f t="shared" si="0"/>
        <v>49441</v>
      </c>
      <c r="D26" s="10">
        <f>D24+D25</f>
        <v>194942.49037157261</v>
      </c>
      <c r="E26" s="10">
        <f>E24+E25</f>
        <v>52390</v>
      </c>
      <c r="F26" s="10">
        <f t="shared" si="1"/>
        <v>247332.49037157261</v>
      </c>
      <c r="G26" s="3"/>
      <c r="H26" s="3"/>
      <c r="I26" s="3"/>
    </row>
    <row r="27" spans="1:9">
      <c r="A27" s="3"/>
      <c r="B27" s="3"/>
      <c r="C27" s="3"/>
      <c r="D27" s="3"/>
      <c r="E27" s="3"/>
      <c r="F27" s="3"/>
      <c r="G27" s="3"/>
      <c r="H27" s="3"/>
      <c r="I27" s="3"/>
    </row>
    <row r="28" spans="1:9">
      <c r="A28" s="3"/>
      <c r="B28" s="3"/>
      <c r="C28" s="3"/>
      <c r="D28" s="3"/>
      <c r="E28" s="8"/>
      <c r="F28" s="3"/>
      <c r="G28" s="3"/>
      <c r="H28" s="3"/>
      <c r="I28" s="3"/>
    </row>
    <row r="29" spans="1:9">
      <c r="A29" s="3"/>
      <c r="B29" s="3"/>
      <c r="C29" s="3"/>
      <c r="D29" s="3"/>
      <c r="E29" s="8"/>
      <c r="F29" s="3"/>
      <c r="G29" s="3"/>
      <c r="H29" s="3"/>
      <c r="I29" s="3"/>
    </row>
    <row r="30" spans="1:9">
      <c r="A30" s="3"/>
      <c r="B30" s="3"/>
      <c r="C30" s="3"/>
      <c r="D30" s="3"/>
      <c r="E30" s="3"/>
      <c r="F30" s="3"/>
      <c r="G30" s="3"/>
      <c r="H30" s="3"/>
      <c r="I30" s="3"/>
    </row>
    <row r="31" spans="1:9">
      <c r="A31" s="3"/>
      <c r="B31" s="3"/>
      <c r="C31" s="3"/>
      <c r="D31" s="3"/>
      <c r="E31" s="3"/>
      <c r="F31" s="3"/>
      <c r="G31" s="3"/>
      <c r="H31" s="3"/>
      <c r="I31" s="3"/>
    </row>
    <row r="32" spans="1:9">
      <c r="A32" s="3"/>
      <c r="B32" s="3"/>
      <c r="C32" s="3"/>
      <c r="D32" s="3"/>
      <c r="E32" s="3"/>
      <c r="F32" s="3"/>
      <c r="G32" s="3"/>
      <c r="H32" s="3"/>
      <c r="I32" s="3"/>
    </row>
    <row r="33" spans="1:9">
      <c r="A33" s="3"/>
      <c r="B33" s="3"/>
      <c r="C33" s="3"/>
      <c r="D33" s="3"/>
      <c r="E33" s="3"/>
      <c r="F33" s="3"/>
      <c r="G33" s="3"/>
      <c r="H33" s="3"/>
      <c r="I33" s="3"/>
    </row>
  </sheetData>
  <mergeCells count="2">
    <mergeCell ref="A3:F3"/>
    <mergeCell ref="A2:F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8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4</vt:i4>
      </vt:variant>
      <vt:variant>
        <vt:lpstr>Névvel ellátott tartományok</vt:lpstr>
      </vt:variant>
      <vt:variant>
        <vt:i4>1</vt:i4>
      </vt:variant>
    </vt:vector>
  </HeadingPairs>
  <TitlesOfParts>
    <vt:vector size="5" baseType="lpstr">
      <vt:lpstr>Kiemelt EI.</vt:lpstr>
      <vt:lpstr>Munka1</vt:lpstr>
      <vt:lpstr>Munka2</vt:lpstr>
      <vt:lpstr>Munka3</vt:lpstr>
      <vt:lpstr>'Kiemelt EI.'!Nyomtatási_terület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2006-10-17T13:40:18Z</dcterms:created>
  <dcterms:modified xsi:type="dcterms:W3CDTF">2015-11-10T13:58:42Z</dcterms:modified>
</cp:coreProperties>
</file>