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1" l="1"/>
  <c r="E83" i="1"/>
  <c r="F83" i="1" s="1"/>
  <c r="D83" i="1"/>
  <c r="D84" i="1" s="1"/>
  <c r="C83" i="1"/>
  <c r="F82" i="1"/>
  <c r="F81" i="1"/>
  <c r="F80" i="1"/>
  <c r="F79" i="1"/>
  <c r="E79" i="1"/>
  <c r="D79" i="1"/>
  <c r="C79" i="1"/>
  <c r="F77" i="1"/>
  <c r="E76" i="1"/>
  <c r="F76" i="1" s="1"/>
  <c r="D76" i="1"/>
  <c r="C76" i="1"/>
  <c r="F75" i="1"/>
  <c r="F74" i="1"/>
  <c r="E73" i="1"/>
  <c r="F73" i="1" s="1"/>
  <c r="D73" i="1"/>
  <c r="C73" i="1"/>
  <c r="F72" i="1"/>
  <c r="F71" i="1"/>
  <c r="F70" i="1"/>
  <c r="F69" i="1"/>
  <c r="F68" i="1"/>
  <c r="F67" i="1"/>
  <c r="C66" i="1"/>
  <c r="F65" i="1"/>
  <c r="E62" i="1"/>
  <c r="F62" i="1" s="1"/>
  <c r="F59" i="1"/>
  <c r="E59" i="1"/>
  <c r="E58" i="1"/>
  <c r="E66" i="1" s="1"/>
  <c r="D58" i="1"/>
  <c r="D66" i="1" s="1"/>
  <c r="C58" i="1"/>
  <c r="E54" i="1"/>
  <c r="F54" i="1" s="1"/>
  <c r="D54" i="1"/>
  <c r="C54" i="1"/>
  <c r="F53" i="1"/>
  <c r="F52" i="1"/>
  <c r="F51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F24" i="1"/>
  <c r="F23" i="1"/>
  <c r="E18" i="1"/>
  <c r="F18" i="1" s="1"/>
  <c r="E16" i="1"/>
  <c r="F16" i="1" s="1"/>
  <c r="D16" i="1"/>
  <c r="D17" i="1" s="1"/>
  <c r="C16" i="1"/>
  <c r="C17" i="1" s="1"/>
  <c r="F15" i="1"/>
  <c r="F14" i="1"/>
  <c r="F13" i="1"/>
  <c r="F12" i="1"/>
  <c r="E12" i="1"/>
  <c r="E17" i="1" s="1"/>
  <c r="D12" i="1"/>
  <c r="C12" i="1"/>
  <c r="F11" i="1"/>
  <c r="F10" i="1"/>
  <c r="F9" i="1"/>
  <c r="F8" i="1"/>
  <c r="F2" i="1"/>
  <c r="F46" i="1" s="1"/>
  <c r="F66" i="1" l="1"/>
  <c r="F17" i="1"/>
  <c r="F58" i="1"/>
  <c r="E84" i="1"/>
  <c r="F84" i="1" s="1"/>
</calcChain>
</file>

<file path=xl/sharedStrings.xml><?xml version="1.0" encoding="utf-8"?>
<sst xmlns="http://schemas.openxmlformats.org/spreadsheetml/2006/main" count="132" uniqueCount="120">
  <si>
    <t>6.  melléklet</t>
  </si>
  <si>
    <t>Balatonakali Önkormányzat 2015. évi kiadásai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</si>
  <si>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</si>
  <si>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</si>
  <si>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</si>
  <si>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</si>
  <si>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</si>
  <si>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</si>
  <si>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</si>
  <si>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</si>
  <si>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</si>
  <si>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</si>
  <si>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</si>
  <si>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</si>
  <si>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</si>
  <si>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</si>
  <si>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Törvény szerinti illetmények, munkabérek (K1101)</t>
  </si>
  <si>
    <t>02</t>
  </si>
  <si>
    <t>Készenléti, ügyeleti, helyettesítési díj, túlóra, túlszolgálat  (K1104)</t>
  </si>
  <si>
    <t>03</t>
  </si>
  <si>
    <t>Béren kívüli juttatások  (K1107)</t>
  </si>
  <si>
    <t>04</t>
  </si>
  <si>
    <t>Foglalkoztatottak egyéb személyi juttatásai (K1113)</t>
  </si>
  <si>
    <t>05</t>
  </si>
  <si>
    <t>Foglalkoztatottak személyi juttatásai (=01+…+04) (K11)</t>
  </si>
  <si>
    <t>06</t>
  </si>
  <si>
    <t>Választott tisztségviselők juttatásai (K121)</t>
  </si>
  <si>
    <t>07</t>
  </si>
  <si>
    <t>Munkavégzésre irányuló egyéb jogviszonyban nem saját foglalkoztatottnak fizetett juttatások (K122)</t>
  </si>
  <si>
    <t>08</t>
  </si>
  <si>
    <t>Egyéb külső személyi juttatások (K123)</t>
  </si>
  <si>
    <t>09</t>
  </si>
  <si>
    <t>Külső személyi juttatások (=06+07+08) (K12)</t>
  </si>
  <si>
    <t>10</t>
  </si>
  <si>
    <t>Személyi juttatások összesen (=05+09) (K1)</t>
  </si>
  <si>
    <t>11</t>
  </si>
  <si>
    <t>Munkaadókat terhelő járulékok és szociális hozzájárulási adó (=12+…+15) (K2)</t>
  </si>
  <si>
    <t>12</t>
  </si>
  <si>
    <t>ebből: szociális hozzájárulási adó</t>
  </si>
  <si>
    <t>13</t>
  </si>
  <si>
    <t>ebből: egészségügyi hozzájárulás</t>
  </si>
  <si>
    <t>14</t>
  </si>
  <si>
    <t>ebből: táppénz hozzájárulás</t>
  </si>
  <si>
    <t xml:space="preserve">ebből: munkáltatót terhelő személyi jövedelemadó   </t>
  </si>
  <si>
    <t>Szakmai anyagok beszerzése (K311)</t>
  </si>
  <si>
    <t>Üzemeltetési anyagok beszerzése (K312)</t>
  </si>
  <si>
    <t>Árubeszerzés (K313)</t>
  </si>
  <si>
    <t>Készletbeszerzés (=16+17+18) (K31)</t>
  </si>
  <si>
    <t>Informatikai szolgáltatások igénybevétele (K321)</t>
  </si>
  <si>
    <t>Egyéb kommunikációs szolgáltatások (K322)</t>
  </si>
  <si>
    <t>Kommunikációs szolgáltatások (=20+21)  (K32)</t>
  </si>
  <si>
    <t>Közüzemi díjak (K331)</t>
  </si>
  <si>
    <t>Vásárolt élelmezés (K332)</t>
  </si>
  <si>
    <t>Karbantartási, kisjavítási szolgáltatások  (K334)</t>
  </si>
  <si>
    <t>Közvetített szolgáltatások  (K335)</t>
  </si>
  <si>
    <t>Szakmai tevékenységet segítő szolgáltatások (K336)</t>
  </si>
  <si>
    <t>Egyéb szolgáltatások (K337)</t>
  </si>
  <si>
    <t>Szolgáltatási kiadások (=23+…+28) (K33)</t>
  </si>
  <si>
    <t>Kiküldetések kiadásai (K341)</t>
  </si>
  <si>
    <t>Kiküldetések, reklám- és propagandakiadások (=30) (K34)</t>
  </si>
  <si>
    <t>Működési célú előzetesen felszámított általános forgalmi adó (K351)</t>
  </si>
  <si>
    <t>Fizetendő általános forgalmi adó (K352)</t>
  </si>
  <si>
    <t>Kamatkiadások (K353)</t>
  </si>
  <si>
    <t>35</t>
  </si>
  <si>
    <t>Egyéb dologi kiadások (K355)</t>
  </si>
  <si>
    <t>36</t>
  </si>
  <si>
    <t>Különféle befizetések és egyéb dologi kiadások (=32+...+35)  (K35)</t>
  </si>
  <si>
    <t>37</t>
  </si>
  <si>
    <t>Dologi kiadások (=19+22+29+31+36)  (K3)</t>
  </si>
  <si>
    <t>6. melléklet folytatása</t>
  </si>
  <si>
    <t>B</t>
  </si>
  <si>
    <t>Foglalkoztatással, munkanélküliséggel kapcsolatos ellátások  (K45)</t>
  </si>
  <si>
    <t>Lakhatással kapcsolatos ellátások  (K46)</t>
  </si>
  <si>
    <t>Egyéb nem intézményi ellátások (K48)</t>
  </si>
  <si>
    <t>Ellátottak pénzbeli juttatásai (=38+39+40) (K4)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</si>
  <si>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</si>
  <si>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</si>
  <si>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</si>
  <si>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(K502) (=42+43+44)</t>
  </si>
  <si>
    <t>Egyéb működési célú támogatások államháztartáson belülre  (K506)</t>
  </si>
  <si>
    <t xml:space="preserve">ebből: helyi önkormányzatok és költségvetési szerveik        </t>
  </si>
  <si>
    <t xml:space="preserve">ebből: társulások és költségvetési szerveik </t>
  </si>
  <si>
    <t>49</t>
  </si>
  <si>
    <t>Egyéb működési célú támogatások államháztartáson kívülre  (K511)</t>
  </si>
  <si>
    <t>50</t>
  </si>
  <si>
    <t xml:space="preserve">ebből: egyéb civil szervezetek </t>
  </si>
  <si>
    <t>51</t>
  </si>
  <si>
    <t xml:space="preserve">ebből: egyéb vállalkozások </t>
  </si>
  <si>
    <t>52</t>
  </si>
  <si>
    <t>Tartalékok (K512)</t>
  </si>
  <si>
    <t>53</t>
  </si>
  <si>
    <t>Egyéb működési célú kiadások (=45+46+49+52) (K5)</t>
  </si>
  <si>
    <t>54</t>
  </si>
  <si>
    <t>Immateriális javak beszerzése, létesítése  K61)</t>
  </si>
  <si>
    <t>55</t>
  </si>
  <si>
    <t>Ingatlanok beszerzése, létesítése (K62)</t>
  </si>
  <si>
    <t>56</t>
  </si>
  <si>
    <t>Informatikai eszközök beszerzése, létesítése (K63)</t>
  </si>
  <si>
    <t>57</t>
  </si>
  <si>
    <t>Egyéb tárgyi eszközök beszerzése, létesítése (K64)</t>
  </si>
  <si>
    <t>58</t>
  </si>
  <si>
    <t>Meglévő részesedések növeléséhez kapcsolódó kiadások        (K66)</t>
  </si>
  <si>
    <t>59</t>
  </si>
  <si>
    <t>Beruházási célú előzetesen felszámított általános forgalmi adó (K67)</t>
  </si>
  <si>
    <t>60</t>
  </si>
  <si>
    <t>Beruházások (=54+…+59) (K6)</t>
  </si>
  <si>
    <t>61</t>
  </si>
  <si>
    <t>Ingatlanok felújítása (K71)</t>
  </si>
  <si>
    <t>62</t>
  </si>
  <si>
    <t>Felújítási célú előzetesen felszámított általános forgalmi adó        (K74)</t>
  </si>
  <si>
    <t>63</t>
  </si>
  <si>
    <t>Felújítások (=61+62) (K7)</t>
  </si>
  <si>
    <t>Egyéb felhalmozási célú támogatások államháztartáson kívülre (K88)</t>
  </si>
  <si>
    <t>ebből: egyéb civil szervezetek</t>
  </si>
  <si>
    <t>Egyéb felhalmozási célú kiadások (=64) (K8)</t>
  </si>
  <si>
    <t>Költségvetési kiadások (=10+11+37+42+53+60+63+68)        (K1-K8)</t>
  </si>
  <si>
    <t>Államháztartáson belüli megelőlegezések visszafizetése (K914)</t>
  </si>
  <si>
    <t>Központi, irányító szervi támogatások folyósítása (K915)</t>
  </si>
  <si>
    <t>Finanszírozási kiadások (=68+69) (K9)</t>
  </si>
  <si>
    <t>Kiadások összesen (=67+70)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</si>
</sst>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10" fontId="1" fillId="0" borderId="1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10" fontId="1" fillId="0" borderId="13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10" fontId="3" fillId="0" borderId="13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10" fontId="2" fillId="0" borderId="13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10" fontId="4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0" fontId="1" fillId="0" borderId="13" xfId="0" applyNumberFormat="1" applyFont="1" applyFill="1" applyBorder="1" applyAlignment="1">
      <alignment vertical="center"/>
    </xf>
    <xf numFmtId="10" fontId="3" fillId="0" borderId="13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10" fontId="2" fillId="0" borderId="16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0" fontId="2" fillId="0" borderId="0" xfId="0" applyNumberFormat="1" applyFont="1" applyFill="1" applyBorder="1" applyAlignment="1">
      <alignment vertical="center"/>
    </xf>
    <xf numFmtId="0" fontId="0" fillId="0" borderId="0" xfId="0" applyBorder="1"/>
    <xf numFmtId="10" fontId="2" fillId="0" borderId="13" xfId="0" applyNumberFormat="1" applyFont="1" applyFill="1" applyBorder="1" applyAlignment="1">
      <alignment vertical="center"/>
    </xf>
    <xf numFmtId="3" fontId="4" fillId="0" borderId="12" xfId="0" applyNumberFormat="1" applyFont="1" applyBorder="1" applyAlignment="1">
      <alignment horizontal="right" vertical="center" wrapText="1"/>
    </xf>
    <xf numFmtId="0" fontId="5" fillId="0" borderId="0" xfId="0" applyFont="1"/>
    <xf numFmtId="10" fontId="4" fillId="0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3" fontId="2" fillId="2" borderId="12" xfId="0" applyNumberFormat="1" applyFont="1" applyFill="1" applyBorder="1" applyAlignment="1">
      <alignment horizontal="right" vertical="center" wrapText="1"/>
    </xf>
    <xf numFmtId="10" fontId="2" fillId="2" borderId="13" xfId="0" applyNumberFormat="1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vertical="center"/>
    </xf>
    <xf numFmtId="10" fontId="2" fillId="2" borderId="16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3" fontId="2" fillId="2" borderId="18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zoomScaleNormal="100" workbookViewId="0"/>
  </sheetViews>
  <sheetFormatPr defaultRowHeight="13" x14ac:dyDescent="0.35"/>
  <cols>
    <col min="1" max="1" width="5.69921875" style="66" customWidth="1"/>
    <col min="2" max="2" width="41.69921875" style="66" customWidth="1"/>
    <col min="3" max="6" width="10.69921875" style="66" customWidth="1"/>
  </cols>
  <sheetData>
    <row r="1" spans="1:6" s="4" customFormat="1" ht="12.75" customHeight="1" x14ac:dyDescent="0.35">
      <c r="A1" s="1"/>
      <c r="B1" s="1"/>
      <c r="C1" s="2"/>
      <c r="D1" s="2"/>
      <c r="E1" s="2"/>
      <c r="F1" s="3" t="s">
        <v>0</v>
      </c>
    </row>
    <row r="2" spans="1:6" s="4" customFormat="1" ht="12.75" customHeight="1" x14ac:dyDescent="0.35">
      <c r="A2" s="1"/>
      <c r="B2" s="1"/>
      <c r="C2" s="2"/>
      <c r="D2" s="2"/>
      <c r="E2" s="2"/>
      <c r="F2" s="3" t="str">
        <f>'[1]1.d sz. melléklet'!F2</f>
        <v>a 3/2016. (V.30.) önkormányzati rendelethez</v>
      </c>
    </row>
    <row r="3" spans="1:6" s="4" customFormat="1" ht="12.75" customHeight="1" x14ac:dyDescent="0.35">
      <c r="A3" s="1"/>
      <c r="B3" s="1"/>
      <c r="C3" s="5"/>
      <c r="D3" s="5"/>
      <c r="E3" s="5"/>
      <c r="F3" s="5"/>
    </row>
    <row r="4" spans="1:6" s="4" customFormat="1" ht="12.75" customHeight="1" x14ac:dyDescent="0.35">
      <c r="A4" s="67" t="s">
        <v>1</v>
      </c>
      <c r="B4" s="67"/>
      <c r="C4" s="67"/>
      <c r="D4" s="67"/>
      <c r="E4" s="67"/>
      <c r="F4" s="67"/>
    </row>
    <row r="5" spans="1:6" s="4" customFormat="1" ht="12.75" customHeight="1" thickBot="1" x14ac:dyDescent="0.4">
      <c r="A5" s="1"/>
      <c r="B5" s="1"/>
      <c r="C5" s="6"/>
      <c r="D5" s="6"/>
      <c r="E5" s="6"/>
      <c r="F5" s="3" t="s">
        <v>2</v>
      </c>
    </row>
    <row r="6" spans="1:6" s="4" customFormat="1" ht="23.5" thickTop="1" x14ac:dyDescent="0.3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4" customFormat="1" ht="13.5" customHeight="1" thickBot="1" x14ac:dyDescent="0.4">
      <c r="A7" s="10" t="s">
        <v>9</v>
      </c>
      <c r="B7" s="11" t="s">
        <v>10</v>
      </c>
      <c r="C7" s="12" t="s">
        <v>11</v>
      </c>
      <c r="D7" s="12" t="s">
        <v>12</v>
      </c>
      <c r="E7" s="12" t="s">
        <v>13</v>
      </c>
      <c r="F7" s="13" t="s">
        <v>14</v>
      </c>
    </row>
    <row r="8" spans="1:6" s="18" customFormat="1" ht="13.5" customHeight="1" thickTop="1" x14ac:dyDescent="0.35">
      <c r="A8" s="14" t="s">
        <v>15</v>
      </c>
      <c r="B8" s="15" t="s">
        <v>16</v>
      </c>
      <c r="C8" s="16">
        <v>22869</v>
      </c>
      <c r="D8" s="16">
        <v>19875</v>
      </c>
      <c r="E8" s="16">
        <v>19875</v>
      </c>
      <c r="F8" s="17">
        <f>E8/D8</f>
        <v>1</v>
      </c>
    </row>
    <row r="9" spans="1:6" s="18" customFormat="1" ht="23" x14ac:dyDescent="0.35">
      <c r="A9" s="19" t="s">
        <v>17</v>
      </c>
      <c r="B9" s="20" t="s">
        <v>18</v>
      </c>
      <c r="C9" s="21">
        <v>338</v>
      </c>
      <c r="D9" s="21">
        <v>62</v>
      </c>
      <c r="E9" s="21">
        <v>62</v>
      </c>
      <c r="F9" s="22">
        <f t="shared" ref="F9:F34" si="0">E9/D9</f>
        <v>1</v>
      </c>
    </row>
    <row r="10" spans="1:6" s="18" customFormat="1" ht="13.5" customHeight="1" x14ac:dyDescent="0.35">
      <c r="A10" s="19" t="s">
        <v>19</v>
      </c>
      <c r="B10" s="20" t="s">
        <v>20</v>
      </c>
      <c r="C10" s="21">
        <v>2856</v>
      </c>
      <c r="D10" s="21">
        <v>2701</v>
      </c>
      <c r="E10" s="21">
        <v>2701</v>
      </c>
      <c r="F10" s="22">
        <f t="shared" si="0"/>
        <v>1</v>
      </c>
    </row>
    <row r="11" spans="1:6" s="18" customFormat="1" ht="13.5" customHeight="1" x14ac:dyDescent="0.35">
      <c r="A11" s="19" t="s">
        <v>21</v>
      </c>
      <c r="B11" s="20" t="s">
        <v>22</v>
      </c>
      <c r="C11" s="21">
        <v>50</v>
      </c>
      <c r="D11" s="21">
        <v>765</v>
      </c>
      <c r="E11" s="21">
        <v>765</v>
      </c>
      <c r="F11" s="22">
        <f t="shared" si="0"/>
        <v>1</v>
      </c>
    </row>
    <row r="12" spans="1:6" s="18" customFormat="1" ht="13.5" customHeight="1" x14ac:dyDescent="0.35">
      <c r="A12" s="23" t="s">
        <v>23</v>
      </c>
      <c r="B12" s="24" t="s">
        <v>24</v>
      </c>
      <c r="C12" s="25">
        <f>SUM(C8:C11)</f>
        <v>26113</v>
      </c>
      <c r="D12" s="25">
        <f t="shared" ref="D12:E12" si="1">SUM(D8:D11)</f>
        <v>23403</v>
      </c>
      <c r="E12" s="25">
        <f t="shared" si="1"/>
        <v>23403</v>
      </c>
      <c r="F12" s="26">
        <f t="shared" si="0"/>
        <v>1</v>
      </c>
    </row>
    <row r="13" spans="1:6" s="18" customFormat="1" ht="13.5" customHeight="1" x14ac:dyDescent="0.35">
      <c r="A13" s="19" t="s">
        <v>25</v>
      </c>
      <c r="B13" s="20" t="s">
        <v>26</v>
      </c>
      <c r="C13" s="21">
        <v>2747</v>
      </c>
      <c r="D13" s="21">
        <v>5791</v>
      </c>
      <c r="E13" s="21">
        <v>5791</v>
      </c>
      <c r="F13" s="22">
        <f t="shared" si="0"/>
        <v>1</v>
      </c>
    </row>
    <row r="14" spans="1:6" s="18" customFormat="1" ht="23" x14ac:dyDescent="0.35">
      <c r="A14" s="19" t="s">
        <v>27</v>
      </c>
      <c r="B14" s="20" t="s">
        <v>28</v>
      </c>
      <c r="C14" s="21">
        <v>2676</v>
      </c>
      <c r="D14" s="21">
        <v>2319</v>
      </c>
      <c r="E14" s="21">
        <v>2319</v>
      </c>
      <c r="F14" s="22">
        <f t="shared" si="0"/>
        <v>1</v>
      </c>
    </row>
    <row r="15" spans="1:6" s="18" customFormat="1" ht="13.5" customHeight="1" x14ac:dyDescent="0.35">
      <c r="A15" s="19" t="s">
        <v>29</v>
      </c>
      <c r="B15" s="20" t="s">
        <v>30</v>
      </c>
      <c r="C15" s="21">
        <v>2964</v>
      </c>
      <c r="D15" s="21">
        <v>3435</v>
      </c>
      <c r="E15" s="21">
        <v>3435</v>
      </c>
      <c r="F15" s="22">
        <f t="shared" si="0"/>
        <v>1</v>
      </c>
    </row>
    <row r="16" spans="1:6" s="18" customFormat="1" ht="13.5" customHeight="1" x14ac:dyDescent="0.35">
      <c r="A16" s="23" t="s">
        <v>31</v>
      </c>
      <c r="B16" s="24" t="s">
        <v>32</v>
      </c>
      <c r="C16" s="25">
        <f>SUM(C13:C15)</f>
        <v>8387</v>
      </c>
      <c r="D16" s="25">
        <f t="shared" ref="D16:E16" si="2">SUM(D13:D15)</f>
        <v>11545</v>
      </c>
      <c r="E16" s="25">
        <f t="shared" si="2"/>
        <v>11545</v>
      </c>
      <c r="F16" s="26">
        <f t="shared" si="0"/>
        <v>1</v>
      </c>
    </row>
    <row r="17" spans="1:6" s="18" customFormat="1" ht="15" customHeight="1" x14ac:dyDescent="0.35">
      <c r="A17" s="27" t="s">
        <v>33</v>
      </c>
      <c r="B17" s="28" t="s">
        <v>34</v>
      </c>
      <c r="C17" s="29">
        <f>C12+C16</f>
        <v>34500</v>
      </c>
      <c r="D17" s="29">
        <f t="shared" ref="D17:E17" si="3">D12+D16</f>
        <v>34948</v>
      </c>
      <c r="E17" s="29">
        <f t="shared" si="3"/>
        <v>34948</v>
      </c>
      <c r="F17" s="30">
        <f t="shared" si="0"/>
        <v>1</v>
      </c>
    </row>
    <row r="18" spans="1:6" s="18" customFormat="1" ht="23" x14ac:dyDescent="0.35">
      <c r="A18" s="27" t="s">
        <v>35</v>
      </c>
      <c r="B18" s="28" t="s">
        <v>36</v>
      </c>
      <c r="C18" s="29">
        <v>10348</v>
      </c>
      <c r="D18" s="29">
        <v>10547</v>
      </c>
      <c r="E18" s="29">
        <f>SUM(E19:E22)</f>
        <v>10547</v>
      </c>
      <c r="F18" s="30">
        <f t="shared" si="0"/>
        <v>1</v>
      </c>
    </row>
    <row r="19" spans="1:6" s="34" customFormat="1" ht="13.5" customHeight="1" x14ac:dyDescent="0.35">
      <c r="A19" s="31" t="s">
        <v>37</v>
      </c>
      <c r="B19" s="32" t="s">
        <v>38</v>
      </c>
      <c r="C19" s="21">
        <v>0</v>
      </c>
      <c r="D19" s="21">
        <v>0</v>
      </c>
      <c r="E19" s="21">
        <v>7418</v>
      </c>
      <c r="F19" s="33"/>
    </row>
    <row r="20" spans="1:6" s="34" customFormat="1" ht="13.5" customHeight="1" x14ac:dyDescent="0.35">
      <c r="A20" s="31" t="s">
        <v>39</v>
      </c>
      <c r="B20" s="32" t="s">
        <v>40</v>
      </c>
      <c r="C20" s="21">
        <v>0</v>
      </c>
      <c r="D20" s="21">
        <v>0</v>
      </c>
      <c r="E20" s="21">
        <v>1877</v>
      </c>
      <c r="F20" s="33"/>
    </row>
    <row r="21" spans="1:6" s="34" customFormat="1" ht="13.5" customHeight="1" x14ac:dyDescent="0.35">
      <c r="A21" s="31" t="s">
        <v>41</v>
      </c>
      <c r="B21" s="32" t="s">
        <v>42</v>
      </c>
      <c r="C21" s="21">
        <v>0</v>
      </c>
      <c r="D21" s="21">
        <v>0</v>
      </c>
      <c r="E21" s="21">
        <v>2</v>
      </c>
      <c r="F21" s="33"/>
    </row>
    <row r="22" spans="1:6" s="34" customFormat="1" ht="13.5" customHeight="1" x14ac:dyDescent="0.35">
      <c r="A22" s="31">
        <v>15</v>
      </c>
      <c r="B22" s="32" t="s">
        <v>43</v>
      </c>
      <c r="C22" s="21">
        <v>0</v>
      </c>
      <c r="D22" s="21">
        <v>0</v>
      </c>
      <c r="E22" s="21">
        <v>1250</v>
      </c>
      <c r="F22" s="33"/>
    </row>
    <row r="23" spans="1:6" s="18" customFormat="1" ht="13.5" customHeight="1" x14ac:dyDescent="0.35">
      <c r="A23" s="19">
        <v>16</v>
      </c>
      <c r="B23" s="20" t="s">
        <v>44</v>
      </c>
      <c r="C23" s="21">
        <v>495</v>
      </c>
      <c r="D23" s="21">
        <v>597</v>
      </c>
      <c r="E23" s="21">
        <v>593</v>
      </c>
      <c r="F23" s="22">
        <f t="shared" si="0"/>
        <v>0.99329983249581244</v>
      </c>
    </row>
    <row r="24" spans="1:6" s="18" customFormat="1" ht="13.5" customHeight="1" x14ac:dyDescent="0.35">
      <c r="A24" s="19">
        <v>17</v>
      </c>
      <c r="B24" s="20" t="s">
        <v>45</v>
      </c>
      <c r="C24" s="21">
        <v>12685</v>
      </c>
      <c r="D24" s="21">
        <v>11717</v>
      </c>
      <c r="E24" s="21">
        <v>10112</v>
      </c>
      <c r="F24" s="22">
        <f t="shared" si="0"/>
        <v>0.86301954425194161</v>
      </c>
    </row>
    <row r="25" spans="1:6" s="18" customFormat="1" ht="13.5" customHeight="1" x14ac:dyDescent="0.35">
      <c r="A25" s="19">
        <v>18</v>
      </c>
      <c r="B25" s="20" t="s">
        <v>46</v>
      </c>
      <c r="C25" s="21">
        <v>250</v>
      </c>
      <c r="D25" s="21">
        <v>250</v>
      </c>
      <c r="E25" s="21">
        <v>193</v>
      </c>
      <c r="F25" s="22">
        <f t="shared" si="0"/>
        <v>0.77200000000000002</v>
      </c>
    </row>
    <row r="26" spans="1:6" s="18" customFormat="1" ht="13.5" customHeight="1" x14ac:dyDescent="0.35">
      <c r="A26" s="23">
        <v>19</v>
      </c>
      <c r="B26" s="24" t="s">
        <v>47</v>
      </c>
      <c r="C26" s="29">
        <v>13430</v>
      </c>
      <c r="D26" s="29">
        <v>12564</v>
      </c>
      <c r="E26" s="29">
        <v>10898</v>
      </c>
      <c r="F26" s="26">
        <f t="shared" si="0"/>
        <v>0.86739891754218401</v>
      </c>
    </row>
    <row r="27" spans="1:6" s="18" customFormat="1" ht="13.5" customHeight="1" x14ac:dyDescent="0.35">
      <c r="A27" s="19">
        <v>20</v>
      </c>
      <c r="B27" s="20" t="s">
        <v>48</v>
      </c>
      <c r="C27" s="21">
        <v>386</v>
      </c>
      <c r="D27" s="21">
        <v>386</v>
      </c>
      <c r="E27" s="21">
        <v>341</v>
      </c>
      <c r="F27" s="35">
        <f t="shared" si="0"/>
        <v>0.88341968911917101</v>
      </c>
    </row>
    <row r="28" spans="1:6" s="18" customFormat="1" ht="13.5" customHeight="1" x14ac:dyDescent="0.35">
      <c r="A28" s="19">
        <v>21</v>
      </c>
      <c r="B28" s="20" t="s">
        <v>49</v>
      </c>
      <c r="C28" s="21">
        <v>1300</v>
      </c>
      <c r="D28" s="21">
        <v>1358</v>
      </c>
      <c r="E28" s="21">
        <v>1182</v>
      </c>
      <c r="F28" s="35">
        <f t="shared" si="0"/>
        <v>0.8703976435935199</v>
      </c>
    </row>
    <row r="29" spans="1:6" s="18" customFormat="1" ht="13.5" customHeight="1" x14ac:dyDescent="0.35">
      <c r="A29" s="23">
        <v>22</v>
      </c>
      <c r="B29" s="24" t="s">
        <v>50</v>
      </c>
      <c r="C29" s="29">
        <v>1686</v>
      </c>
      <c r="D29" s="29">
        <v>1744</v>
      </c>
      <c r="E29" s="29">
        <v>1523</v>
      </c>
      <c r="F29" s="36">
        <f t="shared" si="0"/>
        <v>0.87327981651376152</v>
      </c>
    </row>
    <row r="30" spans="1:6" s="18" customFormat="1" ht="13.5" customHeight="1" x14ac:dyDescent="0.35">
      <c r="A30" s="19">
        <v>23</v>
      </c>
      <c r="B30" s="20" t="s">
        <v>51</v>
      </c>
      <c r="C30" s="21">
        <v>12270</v>
      </c>
      <c r="D30" s="21">
        <v>11857</v>
      </c>
      <c r="E30" s="21">
        <v>11857</v>
      </c>
      <c r="F30" s="35">
        <f t="shared" si="0"/>
        <v>1</v>
      </c>
    </row>
    <row r="31" spans="1:6" s="18" customFormat="1" ht="13.5" customHeight="1" x14ac:dyDescent="0.35">
      <c r="A31" s="19">
        <v>24</v>
      </c>
      <c r="B31" s="20" t="s">
        <v>52</v>
      </c>
      <c r="C31" s="21">
        <v>200</v>
      </c>
      <c r="D31" s="21">
        <v>0</v>
      </c>
      <c r="E31" s="21">
        <v>0</v>
      </c>
      <c r="F31" s="35"/>
    </row>
    <row r="32" spans="1:6" s="18" customFormat="1" ht="13.5" customHeight="1" x14ac:dyDescent="0.35">
      <c r="A32" s="19">
        <v>25</v>
      </c>
      <c r="B32" s="20" t="s">
        <v>53</v>
      </c>
      <c r="C32" s="21">
        <v>15321</v>
      </c>
      <c r="D32" s="21">
        <v>15191</v>
      </c>
      <c r="E32" s="21">
        <v>6288</v>
      </c>
      <c r="F32" s="35">
        <f t="shared" si="0"/>
        <v>0.41392930024356528</v>
      </c>
    </row>
    <row r="33" spans="1:6" s="18" customFormat="1" ht="13.5" customHeight="1" x14ac:dyDescent="0.35">
      <c r="A33" s="19">
        <v>26</v>
      </c>
      <c r="B33" s="20" t="s">
        <v>54</v>
      </c>
      <c r="C33" s="21">
        <v>100</v>
      </c>
      <c r="D33" s="21">
        <v>100</v>
      </c>
      <c r="E33" s="21">
        <v>34</v>
      </c>
      <c r="F33" s="35">
        <f t="shared" si="0"/>
        <v>0.34</v>
      </c>
    </row>
    <row r="34" spans="1:6" s="18" customFormat="1" ht="13.5" customHeight="1" x14ac:dyDescent="0.35">
      <c r="A34" s="19">
        <v>27</v>
      </c>
      <c r="B34" s="20" t="s">
        <v>55</v>
      </c>
      <c r="C34" s="21">
        <v>5580</v>
      </c>
      <c r="D34" s="21">
        <v>6545</v>
      </c>
      <c r="E34" s="21">
        <v>4960</v>
      </c>
      <c r="F34" s="35">
        <f t="shared" si="0"/>
        <v>0.75783040488922837</v>
      </c>
    </row>
    <row r="35" spans="1:6" s="18" customFormat="1" ht="13.5" customHeight="1" x14ac:dyDescent="0.35">
      <c r="A35" s="19">
        <v>28</v>
      </c>
      <c r="B35" s="20" t="s">
        <v>56</v>
      </c>
      <c r="C35" s="21">
        <v>30515</v>
      </c>
      <c r="D35" s="21">
        <v>31450</v>
      </c>
      <c r="E35" s="21">
        <v>29505</v>
      </c>
      <c r="F35" s="35">
        <f>E35/D35</f>
        <v>0.93815580286168521</v>
      </c>
    </row>
    <row r="36" spans="1:6" s="18" customFormat="1" ht="13.5" customHeight="1" x14ac:dyDescent="0.35">
      <c r="A36" s="23">
        <v>29</v>
      </c>
      <c r="B36" s="24" t="s">
        <v>57</v>
      </c>
      <c r="C36" s="29">
        <v>63986</v>
      </c>
      <c r="D36" s="29">
        <v>65143</v>
      </c>
      <c r="E36" s="29">
        <v>52644</v>
      </c>
      <c r="F36" s="36">
        <f>E36/D36</f>
        <v>0.80812980673287993</v>
      </c>
    </row>
    <row r="37" spans="1:6" s="18" customFormat="1" ht="13.5" customHeight="1" x14ac:dyDescent="0.35">
      <c r="A37" s="19">
        <v>30</v>
      </c>
      <c r="B37" s="20" t="s">
        <v>58</v>
      </c>
      <c r="C37" s="21">
        <v>355</v>
      </c>
      <c r="D37" s="21">
        <v>355</v>
      </c>
      <c r="E37" s="21">
        <v>169</v>
      </c>
      <c r="F37" s="35">
        <f t="shared" ref="F37:F84" si="4">E37/D37</f>
        <v>0.47605633802816899</v>
      </c>
    </row>
    <row r="38" spans="1:6" s="18" customFormat="1" ht="24" x14ac:dyDescent="0.35">
      <c r="A38" s="23">
        <v>31</v>
      </c>
      <c r="B38" s="24" t="s">
        <v>59</v>
      </c>
      <c r="C38" s="29">
        <v>355</v>
      </c>
      <c r="D38" s="29">
        <v>355</v>
      </c>
      <c r="E38" s="29">
        <v>169</v>
      </c>
      <c r="F38" s="36">
        <f t="shared" si="4"/>
        <v>0.47605633802816899</v>
      </c>
    </row>
    <row r="39" spans="1:6" s="18" customFormat="1" ht="23" x14ac:dyDescent="0.35">
      <c r="A39" s="19">
        <v>32</v>
      </c>
      <c r="B39" s="20" t="s">
        <v>60</v>
      </c>
      <c r="C39" s="21">
        <v>19101</v>
      </c>
      <c r="D39" s="21">
        <v>16859</v>
      </c>
      <c r="E39" s="21">
        <v>13223</v>
      </c>
      <c r="F39" s="35">
        <f t="shared" si="4"/>
        <v>0.78432884512723178</v>
      </c>
    </row>
    <row r="40" spans="1:6" s="18" customFormat="1" ht="13.5" customHeight="1" x14ac:dyDescent="0.35">
      <c r="A40" s="19">
        <v>33</v>
      </c>
      <c r="B40" s="20" t="s">
        <v>61</v>
      </c>
      <c r="C40" s="21">
        <v>8350</v>
      </c>
      <c r="D40" s="21">
        <v>15541</v>
      </c>
      <c r="E40" s="21">
        <v>13398</v>
      </c>
      <c r="F40" s="35">
        <f t="shared" si="4"/>
        <v>0.86210668554147096</v>
      </c>
    </row>
    <row r="41" spans="1:6" s="18" customFormat="1" ht="13.5" customHeight="1" x14ac:dyDescent="0.35">
      <c r="A41" s="19">
        <v>34</v>
      </c>
      <c r="B41" s="37" t="s">
        <v>62</v>
      </c>
      <c r="C41" s="21">
        <v>0</v>
      </c>
      <c r="D41" s="21">
        <v>51</v>
      </c>
      <c r="E41" s="21">
        <v>51</v>
      </c>
      <c r="F41" s="35">
        <f t="shared" si="4"/>
        <v>1</v>
      </c>
    </row>
    <row r="42" spans="1:6" x14ac:dyDescent="0.35">
      <c r="A42" s="19" t="s">
        <v>63</v>
      </c>
      <c r="B42" s="20" t="s">
        <v>64</v>
      </c>
      <c r="C42" s="21">
        <v>490</v>
      </c>
      <c r="D42" s="21">
        <v>668</v>
      </c>
      <c r="E42" s="21">
        <v>628</v>
      </c>
      <c r="F42" s="35">
        <f t="shared" si="4"/>
        <v>0.94011976047904189</v>
      </c>
    </row>
    <row r="43" spans="1:6" ht="24" x14ac:dyDescent="0.35">
      <c r="A43" s="23" t="s">
        <v>65</v>
      </c>
      <c r="B43" s="24" t="s">
        <v>66</v>
      </c>
      <c r="C43" s="29">
        <v>27941</v>
      </c>
      <c r="D43" s="29">
        <v>33119</v>
      </c>
      <c r="E43" s="29">
        <v>27300</v>
      </c>
      <c r="F43" s="36">
        <f t="shared" si="4"/>
        <v>0.82430025061143153</v>
      </c>
    </row>
    <row r="44" spans="1:6" ht="15" customHeight="1" thickBot="1" x14ac:dyDescent="0.4">
      <c r="A44" s="38" t="s">
        <v>67</v>
      </c>
      <c r="B44" s="39" t="s">
        <v>68</v>
      </c>
      <c r="C44" s="40">
        <v>107398</v>
      </c>
      <c r="D44" s="40">
        <v>112925</v>
      </c>
      <c r="E44" s="40">
        <v>92534</v>
      </c>
      <c r="F44" s="41">
        <f t="shared" si="4"/>
        <v>0.81942882444100063</v>
      </c>
    </row>
    <row r="45" spans="1:6" ht="12.75" customHeight="1" thickTop="1" x14ac:dyDescent="0.35">
      <c r="A45" s="42"/>
      <c r="B45" s="43"/>
      <c r="C45" s="44"/>
      <c r="D45" s="44"/>
      <c r="E45" s="44"/>
      <c r="F45" s="3" t="s">
        <v>69</v>
      </c>
    </row>
    <row r="46" spans="1:6" ht="12.75" customHeight="1" x14ac:dyDescent="0.35">
      <c r="A46" s="42"/>
      <c r="B46" s="43"/>
      <c r="C46" s="44"/>
      <c r="D46" s="44"/>
      <c r="E46" s="44"/>
      <c r="F46" s="3" t="str">
        <f>F2</f>
        <v>a 3/2016. (V.30.) önkormányzati rendelethez</v>
      </c>
    </row>
    <row r="47" spans="1:6" s="49" customFormat="1" ht="12" customHeight="1" x14ac:dyDescent="0.35">
      <c r="A47" s="45"/>
      <c r="B47" s="46"/>
      <c r="C47" s="47"/>
      <c r="D47" s="47"/>
      <c r="E47" s="47"/>
      <c r="F47" s="48"/>
    </row>
    <row r="48" spans="1:6" ht="13.5" customHeight="1" thickBot="1" x14ac:dyDescent="0.4">
      <c r="A48" s="45"/>
      <c r="B48" s="46"/>
      <c r="C48" s="47"/>
      <c r="D48" s="47"/>
      <c r="E48" s="47"/>
      <c r="F48" s="3" t="s">
        <v>2</v>
      </c>
    </row>
    <row r="49" spans="1:6" ht="23.5" thickTop="1" x14ac:dyDescent="0.35">
      <c r="A49" s="7" t="s">
        <v>3</v>
      </c>
      <c r="B49" s="8" t="s">
        <v>4</v>
      </c>
      <c r="C49" s="8" t="s">
        <v>5</v>
      </c>
      <c r="D49" s="8" t="s">
        <v>6</v>
      </c>
      <c r="E49" s="8" t="s">
        <v>7</v>
      </c>
      <c r="F49" s="9" t="s">
        <v>8</v>
      </c>
    </row>
    <row r="50" spans="1:6" ht="13.5" customHeight="1" thickBot="1" x14ac:dyDescent="0.4">
      <c r="A50" s="10" t="s">
        <v>9</v>
      </c>
      <c r="B50" s="11" t="s">
        <v>70</v>
      </c>
      <c r="C50" s="12" t="s">
        <v>11</v>
      </c>
      <c r="D50" s="12" t="s">
        <v>12</v>
      </c>
      <c r="E50" s="12" t="s">
        <v>13</v>
      </c>
      <c r="F50" s="13" t="s">
        <v>14</v>
      </c>
    </row>
    <row r="51" spans="1:6" ht="23.5" thickTop="1" x14ac:dyDescent="0.35">
      <c r="A51" s="19">
        <v>38</v>
      </c>
      <c r="B51" s="20" t="s">
        <v>71</v>
      </c>
      <c r="C51" s="16">
        <v>137</v>
      </c>
      <c r="D51" s="16">
        <v>170</v>
      </c>
      <c r="E51" s="16">
        <v>170</v>
      </c>
      <c r="F51" s="35">
        <f t="shared" si="4"/>
        <v>1</v>
      </c>
    </row>
    <row r="52" spans="1:6" ht="13.5" customHeight="1" x14ac:dyDescent="0.35">
      <c r="A52" s="19">
        <v>39</v>
      </c>
      <c r="B52" s="20" t="s">
        <v>72</v>
      </c>
      <c r="C52" s="21">
        <v>60</v>
      </c>
      <c r="D52" s="21">
        <v>174</v>
      </c>
      <c r="E52" s="21">
        <v>174</v>
      </c>
      <c r="F52" s="35">
        <f t="shared" si="4"/>
        <v>1</v>
      </c>
    </row>
    <row r="53" spans="1:6" ht="13.5" customHeight="1" x14ac:dyDescent="0.35">
      <c r="A53" s="19">
        <v>40</v>
      </c>
      <c r="B53" s="20" t="s">
        <v>73</v>
      </c>
      <c r="C53" s="21">
        <v>3520</v>
      </c>
      <c r="D53" s="21">
        <v>3320</v>
      </c>
      <c r="E53" s="21">
        <v>2108</v>
      </c>
      <c r="F53" s="35">
        <f t="shared" si="4"/>
        <v>0.63493975903614452</v>
      </c>
    </row>
    <row r="54" spans="1:6" ht="15" customHeight="1" x14ac:dyDescent="0.35">
      <c r="A54" s="27">
        <v>41</v>
      </c>
      <c r="B54" s="28" t="s">
        <v>74</v>
      </c>
      <c r="C54" s="29">
        <f>SUM(C51:C53)</f>
        <v>3717</v>
      </c>
      <c r="D54" s="29">
        <f t="shared" ref="D54:E54" si="5">SUM(D51:D53)</f>
        <v>3664</v>
      </c>
      <c r="E54" s="29">
        <f t="shared" si="5"/>
        <v>2452</v>
      </c>
      <c r="F54" s="50">
        <f t="shared" si="4"/>
        <v>0.66921397379912662</v>
      </c>
    </row>
    <row r="55" spans="1:6" ht="23" x14ac:dyDescent="0.35">
      <c r="A55" s="31">
        <v>42</v>
      </c>
      <c r="B55" s="32" t="s">
        <v>75</v>
      </c>
      <c r="C55" s="51">
        <v>1165</v>
      </c>
      <c r="D55" s="51">
        <v>979</v>
      </c>
      <c r="E55" s="51">
        <v>979</v>
      </c>
      <c r="F55" s="36"/>
    </row>
    <row r="56" spans="1:6" ht="23" x14ac:dyDescent="0.35">
      <c r="A56" s="31">
        <v>43</v>
      </c>
      <c r="B56" s="32" t="s">
        <v>76</v>
      </c>
      <c r="C56" s="51">
        <v>348</v>
      </c>
      <c r="D56" s="51">
        <v>29</v>
      </c>
      <c r="E56" s="51">
        <v>29</v>
      </c>
      <c r="F56" s="36"/>
    </row>
    <row r="57" spans="1:6" ht="13.5" customHeight="1" x14ac:dyDescent="0.35">
      <c r="A57" s="31">
        <v>44</v>
      </c>
      <c r="B57" s="32" t="s">
        <v>77</v>
      </c>
      <c r="C57" s="51">
        <v>0</v>
      </c>
      <c r="D57" s="51">
        <v>38</v>
      </c>
      <c r="E57" s="51">
        <v>38</v>
      </c>
      <c r="F57" s="36"/>
    </row>
    <row r="58" spans="1:6" ht="13.5" customHeight="1" x14ac:dyDescent="0.35">
      <c r="A58" s="19">
        <v>45</v>
      </c>
      <c r="B58" s="20" t="s">
        <v>78</v>
      </c>
      <c r="C58" s="21">
        <f>SUM(C55:C57)</f>
        <v>1513</v>
      </c>
      <c r="D58" s="21">
        <f t="shared" ref="D58:E58" si="6">SUM(D55:D57)</f>
        <v>1046</v>
      </c>
      <c r="E58" s="21">
        <f t="shared" si="6"/>
        <v>1046</v>
      </c>
      <c r="F58" s="35">
        <f t="shared" si="4"/>
        <v>1</v>
      </c>
    </row>
    <row r="59" spans="1:6" ht="23" x14ac:dyDescent="0.35">
      <c r="A59" s="19">
        <v>46</v>
      </c>
      <c r="B59" s="20" t="s">
        <v>79</v>
      </c>
      <c r="C59" s="21">
        <v>12511</v>
      </c>
      <c r="D59" s="21">
        <v>11967</v>
      </c>
      <c r="E59" s="21">
        <f>SUM(E60:E61)</f>
        <v>11935</v>
      </c>
      <c r="F59" s="35">
        <f t="shared" si="4"/>
        <v>0.99732597977772208</v>
      </c>
    </row>
    <row r="60" spans="1:6" ht="13.5" customHeight="1" x14ac:dyDescent="0.35">
      <c r="A60" s="31">
        <v>47</v>
      </c>
      <c r="B60" s="32" t="s">
        <v>80</v>
      </c>
      <c r="C60" s="51">
        <v>0</v>
      </c>
      <c r="D60" s="51">
        <v>0</v>
      </c>
      <c r="E60" s="51">
        <v>11117</v>
      </c>
      <c r="F60" s="36"/>
    </row>
    <row r="61" spans="1:6" ht="13.5" customHeight="1" x14ac:dyDescent="0.35">
      <c r="A61" s="31">
        <v>48</v>
      </c>
      <c r="B61" s="32" t="s">
        <v>81</v>
      </c>
      <c r="C61" s="51">
        <v>0</v>
      </c>
      <c r="D61" s="51">
        <v>0</v>
      </c>
      <c r="E61" s="51">
        <v>818</v>
      </c>
      <c r="F61" s="36"/>
    </row>
    <row r="62" spans="1:6" ht="23" x14ac:dyDescent="0.35">
      <c r="A62" s="19" t="s">
        <v>82</v>
      </c>
      <c r="B62" s="20" t="s">
        <v>83</v>
      </c>
      <c r="C62" s="21">
        <v>8031</v>
      </c>
      <c r="D62" s="21">
        <v>19544</v>
      </c>
      <c r="E62" s="21">
        <f>SUM(E63:E64)</f>
        <v>19276</v>
      </c>
      <c r="F62" s="35">
        <f t="shared" si="4"/>
        <v>0.98628735161686454</v>
      </c>
    </row>
    <row r="63" spans="1:6" s="52" customFormat="1" ht="13.5" customHeight="1" x14ac:dyDescent="0.35">
      <c r="A63" s="31" t="s">
        <v>84</v>
      </c>
      <c r="B63" s="32" t="s">
        <v>85</v>
      </c>
      <c r="C63" s="51">
        <v>0</v>
      </c>
      <c r="D63" s="51">
        <v>0</v>
      </c>
      <c r="E63" s="51">
        <v>6613</v>
      </c>
      <c r="F63" s="36"/>
    </row>
    <row r="64" spans="1:6" ht="13.5" customHeight="1" x14ac:dyDescent="0.35">
      <c r="A64" s="31" t="s">
        <v>86</v>
      </c>
      <c r="B64" s="32" t="s">
        <v>87</v>
      </c>
      <c r="C64" s="51">
        <v>0</v>
      </c>
      <c r="D64" s="51">
        <v>0</v>
      </c>
      <c r="E64" s="51">
        <v>12663</v>
      </c>
      <c r="F64" s="36"/>
    </row>
    <row r="65" spans="1:6" ht="13.5" customHeight="1" x14ac:dyDescent="0.35">
      <c r="A65" s="19" t="s">
        <v>88</v>
      </c>
      <c r="B65" s="20" t="s">
        <v>89</v>
      </c>
      <c r="C65" s="21">
        <v>85651</v>
      </c>
      <c r="D65" s="21">
        <v>104560</v>
      </c>
      <c r="E65" s="21">
        <v>0</v>
      </c>
      <c r="F65" s="35">
        <f t="shared" si="4"/>
        <v>0</v>
      </c>
    </row>
    <row r="66" spans="1:6" ht="15" customHeight="1" x14ac:dyDescent="0.35">
      <c r="A66" s="27" t="s">
        <v>90</v>
      </c>
      <c r="B66" s="28" t="s">
        <v>91</v>
      </c>
      <c r="C66" s="29">
        <f>C58+C59+C62+C65</f>
        <v>107706</v>
      </c>
      <c r="D66" s="29">
        <f t="shared" ref="D66:E66" si="7">D58+D59+D62+D65</f>
        <v>137117</v>
      </c>
      <c r="E66" s="29">
        <f t="shared" si="7"/>
        <v>32257</v>
      </c>
      <c r="F66" s="50">
        <f t="shared" si="4"/>
        <v>0.23525164640416579</v>
      </c>
    </row>
    <row r="67" spans="1:6" ht="13.5" customHeight="1" x14ac:dyDescent="0.35">
      <c r="A67" s="19" t="s">
        <v>92</v>
      </c>
      <c r="B67" s="20" t="s">
        <v>93</v>
      </c>
      <c r="C67" s="21">
        <v>0</v>
      </c>
      <c r="D67" s="21">
        <v>50</v>
      </c>
      <c r="E67" s="21">
        <v>50</v>
      </c>
      <c r="F67" s="35">
        <f t="shared" si="4"/>
        <v>1</v>
      </c>
    </row>
    <row r="68" spans="1:6" x14ac:dyDescent="0.35">
      <c r="A68" s="19" t="s">
        <v>94</v>
      </c>
      <c r="B68" s="20" t="s">
        <v>95</v>
      </c>
      <c r="C68" s="21">
        <v>64872</v>
      </c>
      <c r="D68" s="21">
        <v>64334</v>
      </c>
      <c r="E68" s="21">
        <v>23315</v>
      </c>
      <c r="F68" s="35">
        <f t="shared" si="4"/>
        <v>0.36240557092672615</v>
      </c>
    </row>
    <row r="69" spans="1:6" ht="13.5" customHeight="1" x14ac:dyDescent="0.35">
      <c r="A69" s="19" t="s">
        <v>96</v>
      </c>
      <c r="B69" s="20" t="s">
        <v>97</v>
      </c>
      <c r="C69" s="21">
        <v>628</v>
      </c>
      <c r="D69" s="21">
        <v>807</v>
      </c>
      <c r="E69" s="21">
        <v>750</v>
      </c>
      <c r="F69" s="35">
        <f t="shared" si="4"/>
        <v>0.92936802973977695</v>
      </c>
    </row>
    <row r="70" spans="1:6" ht="13.5" customHeight="1" x14ac:dyDescent="0.35">
      <c r="A70" s="19" t="s">
        <v>98</v>
      </c>
      <c r="B70" s="20" t="s">
        <v>99</v>
      </c>
      <c r="C70" s="21">
        <v>4319</v>
      </c>
      <c r="D70" s="21">
        <v>13198</v>
      </c>
      <c r="E70" s="21">
        <v>7915</v>
      </c>
      <c r="F70" s="35">
        <f t="shared" si="4"/>
        <v>0.59971207758751321</v>
      </c>
    </row>
    <row r="71" spans="1:6" ht="23" x14ac:dyDescent="0.35">
      <c r="A71" s="19" t="s">
        <v>100</v>
      </c>
      <c r="B71" s="20" t="s">
        <v>101</v>
      </c>
      <c r="C71" s="21">
        <v>14500</v>
      </c>
      <c r="D71" s="21">
        <v>14500</v>
      </c>
      <c r="E71" s="21">
        <v>0</v>
      </c>
      <c r="F71" s="35">
        <f t="shared" si="4"/>
        <v>0</v>
      </c>
    </row>
    <row r="72" spans="1:6" ht="23" x14ac:dyDescent="0.35">
      <c r="A72" s="19" t="s">
        <v>102</v>
      </c>
      <c r="B72" s="20" t="s">
        <v>103</v>
      </c>
      <c r="C72" s="21">
        <v>18636</v>
      </c>
      <c r="D72" s="21">
        <v>20961</v>
      </c>
      <c r="E72" s="21">
        <v>6011</v>
      </c>
      <c r="F72" s="35">
        <f t="shared" si="4"/>
        <v>0.28677066933829493</v>
      </c>
    </row>
    <row r="73" spans="1:6" ht="15" customHeight="1" x14ac:dyDescent="0.35">
      <c r="A73" s="27" t="s">
        <v>104</v>
      </c>
      <c r="B73" s="28" t="s">
        <v>105</v>
      </c>
      <c r="C73" s="29">
        <f>SUM(C67:C72)</f>
        <v>102955</v>
      </c>
      <c r="D73" s="29">
        <f t="shared" ref="D73:E73" si="8">SUM(D67:D72)</f>
        <v>113850</v>
      </c>
      <c r="E73" s="29">
        <f t="shared" si="8"/>
        <v>38041</v>
      </c>
      <c r="F73" s="50">
        <f t="shared" si="4"/>
        <v>0.33413263065436977</v>
      </c>
    </row>
    <row r="74" spans="1:6" ht="13.5" customHeight="1" x14ac:dyDescent="0.35">
      <c r="A74" s="19" t="s">
        <v>106</v>
      </c>
      <c r="B74" s="20" t="s">
        <v>107</v>
      </c>
      <c r="C74" s="21">
        <v>8787</v>
      </c>
      <c r="D74" s="21">
        <v>8584</v>
      </c>
      <c r="E74" s="21">
        <v>4647</v>
      </c>
      <c r="F74" s="35">
        <f t="shared" si="4"/>
        <v>0.54135601118359744</v>
      </c>
    </row>
    <row r="75" spans="1:6" ht="23" x14ac:dyDescent="0.35">
      <c r="A75" s="19" t="s">
        <v>108</v>
      </c>
      <c r="B75" s="20" t="s">
        <v>109</v>
      </c>
      <c r="C75" s="21">
        <v>2305</v>
      </c>
      <c r="D75" s="21">
        <v>2125</v>
      </c>
      <c r="E75" s="21">
        <v>1062</v>
      </c>
      <c r="F75" s="35">
        <f t="shared" si="4"/>
        <v>0.49976470588235294</v>
      </c>
    </row>
    <row r="76" spans="1:6" ht="15" customHeight="1" x14ac:dyDescent="0.35">
      <c r="A76" s="27" t="s">
        <v>110</v>
      </c>
      <c r="B76" s="28" t="s">
        <v>111</v>
      </c>
      <c r="C76" s="29">
        <f>SUM(C74:C75)</f>
        <v>11092</v>
      </c>
      <c r="D76" s="29">
        <f t="shared" ref="D76:E76" si="9">SUM(D74:D75)</f>
        <v>10709</v>
      </c>
      <c r="E76" s="29">
        <f t="shared" si="9"/>
        <v>5709</v>
      </c>
      <c r="F76" s="50">
        <f t="shared" si="4"/>
        <v>0.53310299747875622</v>
      </c>
    </row>
    <row r="77" spans="1:6" ht="23" x14ac:dyDescent="0.35">
      <c r="A77" s="19">
        <v>64</v>
      </c>
      <c r="B77" s="20" t="s">
        <v>112</v>
      </c>
      <c r="C77" s="21">
        <v>3918</v>
      </c>
      <c r="D77" s="21">
        <v>5603</v>
      </c>
      <c r="E77" s="21">
        <v>5603</v>
      </c>
      <c r="F77" s="35">
        <f t="shared" si="4"/>
        <v>1</v>
      </c>
    </row>
    <row r="78" spans="1:6" ht="13.5" customHeight="1" x14ac:dyDescent="0.35">
      <c r="A78" s="31">
        <v>65</v>
      </c>
      <c r="B78" s="32" t="s">
        <v>113</v>
      </c>
      <c r="C78" s="21">
        <v>0</v>
      </c>
      <c r="D78" s="21">
        <v>0</v>
      </c>
      <c r="E78" s="21">
        <v>5603</v>
      </c>
      <c r="F78" s="53"/>
    </row>
    <row r="79" spans="1:6" ht="15" customHeight="1" x14ac:dyDescent="0.35">
      <c r="A79" s="27">
        <v>66</v>
      </c>
      <c r="B79" s="28" t="s">
        <v>114</v>
      </c>
      <c r="C79" s="29">
        <f>SUM(C77)</f>
        <v>3918</v>
      </c>
      <c r="D79" s="29">
        <f t="shared" ref="D79:E79" si="10">SUM(D77)</f>
        <v>5603</v>
      </c>
      <c r="E79" s="29">
        <f t="shared" si="10"/>
        <v>5603</v>
      </c>
      <c r="F79" s="50">
        <f t="shared" si="4"/>
        <v>1</v>
      </c>
    </row>
    <row r="80" spans="1:6" ht="23" x14ac:dyDescent="0.35">
      <c r="A80" s="54">
        <v>67</v>
      </c>
      <c r="B80" s="55" t="s">
        <v>115</v>
      </c>
      <c r="C80" s="56">
        <v>381634</v>
      </c>
      <c r="D80" s="56">
        <v>429363</v>
      </c>
      <c r="E80" s="56">
        <v>222091</v>
      </c>
      <c r="F80" s="57">
        <f t="shared" si="4"/>
        <v>0.51725695972871444</v>
      </c>
    </row>
    <row r="81" spans="1:6" ht="23" x14ac:dyDescent="0.35">
      <c r="A81" s="58">
        <v>68</v>
      </c>
      <c r="B81" s="20" t="s">
        <v>116</v>
      </c>
      <c r="C81" s="21">
        <v>2172</v>
      </c>
      <c r="D81" s="21">
        <v>2395</v>
      </c>
      <c r="E81" s="21">
        <v>2395</v>
      </c>
      <c r="F81" s="35">
        <f t="shared" si="4"/>
        <v>1</v>
      </c>
    </row>
    <row r="82" spans="1:6" ht="13.5" customHeight="1" x14ac:dyDescent="0.35">
      <c r="A82" s="59">
        <v>69</v>
      </c>
      <c r="B82" s="20" t="s">
        <v>117</v>
      </c>
      <c r="C82" s="21">
        <v>16988</v>
      </c>
      <c r="D82" s="21">
        <v>17020</v>
      </c>
      <c r="E82" s="21">
        <v>17020</v>
      </c>
      <c r="F82" s="35">
        <f t="shared" si="4"/>
        <v>1</v>
      </c>
    </row>
    <row r="83" spans="1:6" ht="18" customHeight="1" thickBot="1" x14ac:dyDescent="0.4">
      <c r="A83" s="60">
        <v>70</v>
      </c>
      <c r="B83" s="61" t="s">
        <v>118</v>
      </c>
      <c r="C83" s="62">
        <f>SUM(C81:C82)</f>
        <v>19160</v>
      </c>
      <c r="D83" s="62">
        <f t="shared" ref="D83:E83" si="11">SUM(D81:D82)</f>
        <v>19415</v>
      </c>
      <c r="E83" s="62">
        <f t="shared" si="11"/>
        <v>19415</v>
      </c>
      <c r="F83" s="63">
        <f t="shared" si="4"/>
        <v>1</v>
      </c>
    </row>
    <row r="84" spans="1:6" ht="18" customHeight="1" thickTop="1" thickBot="1" x14ac:dyDescent="0.4">
      <c r="A84" s="64">
        <v>71</v>
      </c>
      <c r="B84" s="61" t="s">
        <v>119</v>
      </c>
      <c r="C84" s="65">
        <f>C80+C83</f>
        <v>400794</v>
      </c>
      <c r="D84" s="65">
        <f t="shared" ref="D84:E84" si="12">D80+D83</f>
        <v>448778</v>
      </c>
      <c r="E84" s="65">
        <f t="shared" si="12"/>
        <v>241506</v>
      </c>
      <c r="F84" s="63">
        <f t="shared" si="4"/>
        <v>0.53814135274010755</v>
      </c>
    </row>
    <row r="85" spans="1:6" ht="13.5" thickTop="1" x14ac:dyDescent="0.35"/>
    <row r="86" spans="1:6" ht="13.5" customHeight="1" x14ac:dyDescent="0.35"/>
    <row r="87" spans="1:6" ht="18" customHeight="1" x14ac:dyDescent="0.35"/>
    <row r="88" spans="1:6" ht="18" customHeight="1" x14ac:dyDescent="0.35"/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scale="99" orientation="portrait" horizontalDpi="300" verticalDpi="300" r:id="rId1"/>
  <headerFooter alignWithMargins="0"/>
  <rowBreaks count="1" manualBreakCount="1">
    <brk id="4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2016-05-26T13:53:14Z</dcterms:created>
  <dcterms:modified xsi:type="dcterms:W3CDTF">2016-06-01T15:05:19Z</dcterms:modified>
</cp:coreProperties>
</file>