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JT\NK 2021\05.25\NK ÖR7\"/>
    </mc:Choice>
  </mc:AlternateContent>
  <xr:revisionPtr revIDLastSave="0" documentId="13_ncr:1_{2898D54D-70FA-4610-B361-A089BC792F3B}" xr6:coauthVersionLast="46" xr6:coauthVersionMax="46" xr10:uidLastSave="{00000000-0000-0000-0000-000000000000}"/>
  <bookViews>
    <workbookView xWindow="-120" yWindow="-120" windowWidth="29040" windowHeight="15840" tabRatio="899" firstSheet="4" activeTab="18" xr2:uid="{00000000-000D-0000-FFFF-FFFF00000000}"/>
  </bookViews>
  <sheets>
    <sheet name="1. melléklet" sheetId="60" r:id="rId1"/>
    <sheet name="2. melléklet" sheetId="61" r:id="rId2"/>
    <sheet name="3. melléklet" sheetId="62" r:id="rId3"/>
    <sheet name="4. melléklet" sheetId="63" r:id="rId4"/>
    <sheet name="5. melléklet" sheetId="64" r:id="rId5"/>
    <sheet name="6. melléklet" sheetId="65" r:id="rId6"/>
    <sheet name="7. melléklet" sheetId="66" r:id="rId7"/>
    <sheet name="8 melléklet" sheetId="67" r:id="rId8"/>
    <sheet name="9 melléklet" sheetId="68" r:id="rId9"/>
    <sheet name="10 melléklet" sheetId="69" r:id="rId10"/>
    <sheet name="11 melléklet" sheetId="70" r:id="rId11"/>
    <sheet name="12 melléklet" sheetId="71" r:id="rId12"/>
    <sheet name="13A melléklet" sheetId="72" r:id="rId13"/>
    <sheet name="13B melléklet" sheetId="73" r:id="rId14"/>
    <sheet name="14 melléklet" sheetId="74" r:id="rId15"/>
    <sheet name="15. melléklet" sheetId="75" r:id="rId16"/>
    <sheet name="16 melléklet" sheetId="76" r:id="rId17"/>
    <sheet name="17 melléklet" sheetId="77" r:id="rId18"/>
    <sheet name="18. melléklet" sheetId="78" r:id="rId19"/>
    <sheet name="GÖRDÜLŐ" sheetId="55" state="hidden" r:id="rId20"/>
    <sheet name="MÉRLEG " sheetId="52" state="hidden" r:id="rId21"/>
    <sheet name="TÖBB ÉVES" sheetId="53" state="hidden" r:id="rId22"/>
    <sheet name="KÖZVETETT" sheetId="54" state="hidden" r:id="rId23"/>
    <sheet name="VAGYON" sheetId="56" state="hidden" r:id="rId24"/>
    <sheet name="PÉNZESZKÖZ VÁLTOZÁS" sheetId="57" state="hidden" r:id="rId25"/>
    <sheet name="Cofog kiadás" sheetId="83" state="hidden" r:id="rId26"/>
    <sheet name="Cofog bevétel" sheetId="84" state="hidden" r:id="rId27"/>
  </sheets>
  <externalReferences>
    <externalReference r:id="rId28"/>
  </externalReferences>
  <definedNames>
    <definedName name="_pr232" localSheetId="19">GÖRDÜLŐ!#REF!</definedName>
    <definedName name="_pr232" localSheetId="22">KÖZVETETT!$A$11</definedName>
    <definedName name="_pr232" localSheetId="20">'MÉRLEG '!$A$17</definedName>
    <definedName name="_pr232" localSheetId="21">'TÖBB ÉVES'!$A$17</definedName>
    <definedName name="_pr233" localSheetId="19">GÖRDÜLŐ!#REF!</definedName>
    <definedName name="_pr233" localSheetId="22">KÖZVETETT!$A$16</definedName>
    <definedName name="_pr233" localSheetId="20">'MÉRLEG '!$A$18</definedName>
    <definedName name="_pr233" localSheetId="21">'TÖBB ÉVES'!$A$18</definedName>
    <definedName name="_pr234" localSheetId="19">GÖRDÜLŐ!#REF!</definedName>
    <definedName name="_pr234" localSheetId="22">KÖZVETETT!$A$35</definedName>
    <definedName name="_pr234" localSheetId="20">'MÉRLEG '!$A$19</definedName>
    <definedName name="_pr234" localSheetId="21">'TÖBB ÉVES'!$A$19</definedName>
    <definedName name="_pr235" localSheetId="19">GÖRDÜLŐ!#REF!</definedName>
    <definedName name="_pr235" localSheetId="22">KÖZVETETT!$A$40</definedName>
    <definedName name="_pr235" localSheetId="20">'MÉRLEG '!$A$20</definedName>
    <definedName name="_pr235" localSheetId="21">'TÖBB ÉVES'!$A$20</definedName>
    <definedName name="_pr236" localSheetId="19">GÖRDÜLŐ!#REF!</definedName>
    <definedName name="_pr236" localSheetId="22">KÖZVETETT!$A$45</definedName>
    <definedName name="_pr236" localSheetId="20">'MÉRLEG '!$A$21</definedName>
    <definedName name="_pr236" localSheetId="21">'TÖBB ÉVES'!$A$21</definedName>
    <definedName name="_pr312" localSheetId="19">GÖRDÜLŐ!#REF!</definedName>
    <definedName name="_pr312" localSheetId="22">KÖZVETETT!#REF!</definedName>
    <definedName name="_pr312" localSheetId="20">'MÉRLEG '!$A$8</definedName>
    <definedName name="_pr312" localSheetId="21">'TÖBB ÉVES'!$A$8</definedName>
    <definedName name="_pr313" localSheetId="19">GÖRDÜLŐ!#REF!</definedName>
    <definedName name="_pr313" localSheetId="22">KÖZVETETT!#REF!</definedName>
    <definedName name="_pr313" localSheetId="20">'MÉRLEG '!$A$9</definedName>
    <definedName name="_pr313" localSheetId="21">'TÖBB ÉVES'!$A$3</definedName>
    <definedName name="_pr314" localSheetId="19">GÖRDÜLŐ!#REF!</definedName>
    <definedName name="_pr314" localSheetId="22">KÖZVETETT!$A$3</definedName>
    <definedName name="_pr314" localSheetId="20">'MÉRLEG '!$A$10</definedName>
    <definedName name="_pr314" localSheetId="21">'TÖBB ÉVES'!$A$10</definedName>
    <definedName name="_pr315" localSheetId="19">GÖRDÜLŐ!#REF!</definedName>
    <definedName name="_pr315" localSheetId="22">KÖZVETETT!#REF!</definedName>
    <definedName name="_pr315" localSheetId="20">'MÉRLEG '!$A$11</definedName>
    <definedName name="_pr315" localSheetId="21">'TÖBB ÉVES'!$A$11</definedName>
    <definedName name="foot_4_place" localSheetId="9">'10 melléklet'!$A$20</definedName>
    <definedName name="foot_5_place" localSheetId="9">'10 melléklet'!#REF!</definedName>
    <definedName name="foot_53_place" localSheetId="9">'10 melléklet'!$A$65</definedName>
    <definedName name="_xlnm.Print_Area" localSheetId="19">GÖRDÜLŐ!$A$2:$I$56</definedName>
    <definedName name="_xlnm.Print_Area" localSheetId="22">KÖZVETETT!$A$2:$E$46</definedName>
    <definedName name="_xlnm.Print_Area" localSheetId="20">'MÉRLEG '!$A$1:$E$154</definedName>
    <definedName name="_xlnm.Print_Area" localSheetId="24">'PÉNZESZKÖZ VÁLTOZÁS'!$A$2:$B$24</definedName>
    <definedName name="_xlnm.Print_Area" localSheetId="21">'TÖBB ÉVES'!$A$2:$K$32</definedName>
    <definedName name="_xlnm.Print_Area" localSheetId="23">VAGYON!$A$2:$D$5</definedName>
  </definedNames>
  <calcPr calcId="191029"/>
</workbook>
</file>

<file path=xl/calcChain.xml><?xml version="1.0" encoding="utf-8"?>
<calcChain xmlns="http://schemas.openxmlformats.org/spreadsheetml/2006/main">
  <c r="E26" i="75" l="1"/>
  <c r="C53" i="55"/>
  <c r="C52" i="55"/>
  <c r="C51" i="55"/>
  <c r="C54" i="55" s="1"/>
  <c r="C46" i="55"/>
  <c r="C50" i="55" s="1"/>
  <c r="C45" i="55"/>
  <c r="C44" i="55"/>
  <c r="C43" i="55"/>
  <c r="C42" i="55"/>
  <c r="C39" i="55"/>
  <c r="C38" i="55"/>
  <c r="C37" i="55"/>
  <c r="C40" i="55" s="1"/>
  <c r="C35" i="55"/>
  <c r="C34" i="55"/>
  <c r="C33" i="55"/>
  <c r="C32" i="55"/>
  <c r="C28" i="55"/>
  <c r="C29" i="55" s="1"/>
  <c r="C27" i="55"/>
  <c r="C26" i="55"/>
  <c r="C21" i="55"/>
  <c r="C20" i="55"/>
  <c r="C19" i="55"/>
  <c r="C18" i="55"/>
  <c r="C14" i="55"/>
  <c r="C16" i="55" s="1"/>
  <c r="C13" i="55"/>
  <c r="C11" i="55"/>
  <c r="C10" i="55"/>
  <c r="C9" i="55"/>
  <c r="C8" i="55"/>
  <c r="C7" i="55"/>
  <c r="C36" i="55" l="1"/>
  <c r="C41" i="55"/>
  <c r="C12" i="55"/>
  <c r="C55" i="55"/>
  <c r="C17" i="55"/>
  <c r="C30" i="55" s="1"/>
  <c r="N103" i="62" l="1"/>
  <c r="N94" i="62"/>
  <c r="M94" i="62"/>
  <c r="M103" i="62" s="1"/>
  <c r="L94" i="62"/>
  <c r="L103" i="62" s="1"/>
  <c r="N75" i="62"/>
  <c r="N104" i="62" s="1"/>
  <c r="M75" i="62"/>
  <c r="L75" i="62"/>
  <c r="N74" i="62"/>
  <c r="M74" i="62"/>
  <c r="L74" i="62"/>
  <c r="N55" i="62"/>
  <c r="M55" i="62"/>
  <c r="L55" i="62"/>
  <c r="C94" i="62"/>
  <c r="E55" i="62"/>
  <c r="D55" i="62"/>
  <c r="N130" i="64"/>
  <c r="M130" i="64"/>
  <c r="L130" i="64"/>
  <c r="N102" i="64"/>
  <c r="N131" i="64" s="1"/>
  <c r="M102" i="64"/>
  <c r="M131" i="64" s="1"/>
  <c r="L102" i="64"/>
  <c r="L131" i="64" s="1"/>
  <c r="N101" i="64"/>
  <c r="M101" i="64"/>
  <c r="L101" i="64"/>
  <c r="N77" i="64"/>
  <c r="M77" i="64"/>
  <c r="L77" i="64"/>
  <c r="C131" i="64"/>
  <c r="D130" i="64"/>
  <c r="E130" i="64"/>
  <c r="C130" i="64"/>
  <c r="C77" i="64"/>
  <c r="D77" i="64"/>
  <c r="E77" i="64"/>
  <c r="I50" i="55"/>
  <c r="I51" i="55" s="1"/>
  <c r="I54" i="55" s="1"/>
  <c r="H50" i="55"/>
  <c r="H51" i="55" s="1"/>
  <c r="H54" i="55" s="1"/>
  <c r="L104" i="62" l="1"/>
  <c r="M104" i="62"/>
  <c r="E18" i="75"/>
  <c r="D33" i="74"/>
  <c r="E33" i="74"/>
  <c r="C33" i="74"/>
  <c r="D17" i="74"/>
  <c r="E17" i="74"/>
  <c r="C17" i="74"/>
  <c r="D15" i="74"/>
  <c r="E15" i="74"/>
  <c r="C15" i="74"/>
  <c r="D13" i="74"/>
  <c r="E13" i="74"/>
  <c r="C13" i="74"/>
  <c r="D12" i="74"/>
  <c r="E12" i="74"/>
  <c r="C12" i="74"/>
  <c r="D9" i="74"/>
  <c r="E9" i="74"/>
  <c r="C9" i="74"/>
  <c r="D55" i="61"/>
  <c r="E55" i="61"/>
  <c r="D56" i="61"/>
  <c r="E56" i="61"/>
  <c r="D57" i="61"/>
  <c r="E57" i="61"/>
  <c r="D58" i="61"/>
  <c r="E58" i="61"/>
  <c r="D59" i="61"/>
  <c r="E59" i="61"/>
  <c r="D60" i="61"/>
  <c r="E60" i="61"/>
  <c r="D61" i="61"/>
  <c r="E61" i="61"/>
  <c r="D62" i="61"/>
  <c r="E62" i="61"/>
  <c r="D63" i="61"/>
  <c r="E63" i="61"/>
  <c r="D64" i="61"/>
  <c r="E64" i="61"/>
  <c r="D65" i="61"/>
  <c r="E65" i="61"/>
  <c r="D66" i="61"/>
  <c r="E66" i="61"/>
  <c r="D67" i="61"/>
  <c r="E67" i="61"/>
  <c r="D68" i="61"/>
  <c r="E68" i="61"/>
  <c r="D69" i="61"/>
  <c r="E69" i="61"/>
  <c r="D70" i="61"/>
  <c r="E70" i="61"/>
  <c r="D71" i="61"/>
  <c r="E71" i="61"/>
  <c r="D72" i="61"/>
  <c r="E72" i="61"/>
  <c r="C56" i="61"/>
  <c r="C57" i="61"/>
  <c r="C58" i="61"/>
  <c r="C59" i="61"/>
  <c r="C60" i="61"/>
  <c r="C61" i="61"/>
  <c r="C62" i="61"/>
  <c r="C63" i="61"/>
  <c r="C64" i="61"/>
  <c r="C65" i="61"/>
  <c r="C66" i="61"/>
  <c r="C67" i="61"/>
  <c r="C68" i="61"/>
  <c r="C69" i="61"/>
  <c r="C70" i="61"/>
  <c r="C71" i="61"/>
  <c r="C72" i="61"/>
  <c r="C55" i="61"/>
  <c r="E15" i="61"/>
  <c r="E16" i="61"/>
  <c r="E17" i="61"/>
  <c r="E18" i="61"/>
  <c r="E19" i="61"/>
  <c r="E20" i="61"/>
  <c r="E21" i="61"/>
  <c r="E22" i="61"/>
  <c r="E23" i="61"/>
  <c r="E24" i="61"/>
  <c r="E25" i="61"/>
  <c r="E26" i="61"/>
  <c r="E27" i="61"/>
  <c r="E28" i="61"/>
  <c r="E29" i="61"/>
  <c r="E30" i="61"/>
  <c r="E31" i="61"/>
  <c r="E32" i="61"/>
  <c r="E33" i="61"/>
  <c r="E34" i="61"/>
  <c r="E35" i="61"/>
  <c r="E36" i="61"/>
  <c r="E37" i="61"/>
  <c r="E38" i="61"/>
  <c r="E39" i="61"/>
  <c r="E40" i="61"/>
  <c r="E41" i="61"/>
  <c r="E42" i="61"/>
  <c r="E43" i="61"/>
  <c r="E44" i="61"/>
  <c r="E45" i="61"/>
  <c r="E46" i="61"/>
  <c r="E47" i="61"/>
  <c r="E48" i="61"/>
  <c r="E49" i="61"/>
  <c r="E50" i="61"/>
  <c r="E51" i="61"/>
  <c r="E52" i="61"/>
  <c r="E53" i="61"/>
  <c r="D16" i="61"/>
  <c r="D17" i="61"/>
  <c r="D18" i="61"/>
  <c r="D19" i="61"/>
  <c r="D20" i="61"/>
  <c r="D21" i="61"/>
  <c r="D22" i="61"/>
  <c r="D23" i="61"/>
  <c r="D24" i="61"/>
  <c r="D25" i="61"/>
  <c r="D26" i="61"/>
  <c r="D27" i="61"/>
  <c r="D28" i="61"/>
  <c r="D29" i="61"/>
  <c r="D30" i="61"/>
  <c r="D31" i="61"/>
  <c r="D32" i="61"/>
  <c r="D33" i="61"/>
  <c r="D34" i="61"/>
  <c r="D35" i="61"/>
  <c r="D36" i="61"/>
  <c r="D37" i="61"/>
  <c r="D38" i="61"/>
  <c r="D39" i="61"/>
  <c r="D40" i="61"/>
  <c r="D41" i="61"/>
  <c r="D42" i="61"/>
  <c r="D43" i="61"/>
  <c r="D44" i="61"/>
  <c r="D45" i="61"/>
  <c r="D46" i="61"/>
  <c r="D47" i="61"/>
  <c r="D48" i="61"/>
  <c r="D49" i="61"/>
  <c r="D50" i="61"/>
  <c r="D51" i="61"/>
  <c r="D52" i="61"/>
  <c r="D53" i="61"/>
  <c r="C22" i="61"/>
  <c r="C23" i="61"/>
  <c r="C24" i="61"/>
  <c r="C25" i="61"/>
  <c r="C26" i="61"/>
  <c r="C27" i="61"/>
  <c r="C28" i="61"/>
  <c r="C29" i="61"/>
  <c r="C30" i="61"/>
  <c r="C31" i="61"/>
  <c r="C32" i="61"/>
  <c r="C33" i="61"/>
  <c r="C34" i="61"/>
  <c r="C35" i="61"/>
  <c r="C36" i="61"/>
  <c r="C37" i="61"/>
  <c r="C38" i="61"/>
  <c r="C39" i="61"/>
  <c r="C40" i="61"/>
  <c r="C41" i="61"/>
  <c r="C42" i="61"/>
  <c r="C43" i="61"/>
  <c r="C44" i="61"/>
  <c r="C45" i="61"/>
  <c r="C46" i="61"/>
  <c r="C47" i="61"/>
  <c r="C48" i="61"/>
  <c r="C49" i="61"/>
  <c r="C50" i="61"/>
  <c r="C51" i="61"/>
  <c r="C52" i="61"/>
  <c r="C53" i="61"/>
  <c r="C17" i="61"/>
  <c r="C18" i="61"/>
  <c r="C19" i="61"/>
  <c r="C20" i="61"/>
  <c r="C21" i="61"/>
  <c r="C74" i="61" s="1"/>
  <c r="C16" i="61"/>
  <c r="D15" i="61"/>
  <c r="C15" i="61"/>
  <c r="E14" i="61"/>
  <c r="D14" i="61"/>
  <c r="C14" i="61"/>
  <c r="E11" i="61"/>
  <c r="D11" i="61"/>
  <c r="C11" i="61"/>
  <c r="E74" i="62"/>
  <c r="D74" i="62"/>
  <c r="C74" i="62"/>
  <c r="D75" i="62"/>
  <c r="E75" i="62"/>
  <c r="C75" i="62"/>
  <c r="C55" i="62"/>
  <c r="C9" i="63"/>
  <c r="D9" i="63"/>
  <c r="E9" i="63"/>
  <c r="C10" i="63"/>
  <c r="D10" i="63"/>
  <c r="E10" i="63"/>
  <c r="C11" i="63"/>
  <c r="D11" i="63"/>
  <c r="E11" i="63"/>
  <c r="C12" i="63"/>
  <c r="D12" i="63"/>
  <c r="E12" i="63"/>
  <c r="C13" i="63"/>
  <c r="D13" i="63"/>
  <c r="E13" i="63"/>
  <c r="C14" i="63"/>
  <c r="D14" i="63"/>
  <c r="E14" i="63"/>
  <c r="C15" i="63"/>
  <c r="D15" i="63"/>
  <c r="E15" i="63"/>
  <c r="C16" i="63"/>
  <c r="D16" i="63"/>
  <c r="E16" i="63"/>
  <c r="C17" i="63"/>
  <c r="D17" i="63"/>
  <c r="E17" i="63"/>
  <c r="C18" i="63"/>
  <c r="D18" i="63"/>
  <c r="E18" i="63"/>
  <c r="C19" i="63"/>
  <c r="D19" i="63"/>
  <c r="E19" i="63"/>
  <c r="C20" i="63"/>
  <c r="D20" i="63"/>
  <c r="E20" i="63"/>
  <c r="C21" i="63"/>
  <c r="D21" i="63"/>
  <c r="E21" i="63"/>
  <c r="C23" i="63"/>
  <c r="D23" i="63"/>
  <c r="D26" i="63" s="1"/>
  <c r="E23" i="63"/>
  <c r="C24" i="63"/>
  <c r="D24" i="63"/>
  <c r="E24" i="63"/>
  <c r="E26" i="63" s="1"/>
  <c r="C25" i="63"/>
  <c r="D25" i="63"/>
  <c r="E25" i="63"/>
  <c r="C26" i="63"/>
  <c r="C28" i="63"/>
  <c r="D28" i="63"/>
  <c r="E28" i="63"/>
  <c r="C29" i="63"/>
  <c r="D29" i="63"/>
  <c r="E29" i="63"/>
  <c r="C30" i="63"/>
  <c r="D30" i="63"/>
  <c r="E30" i="63"/>
  <c r="C31" i="63"/>
  <c r="D31" i="63"/>
  <c r="E31" i="63"/>
  <c r="C33" i="63"/>
  <c r="D33" i="63"/>
  <c r="D35" i="63" s="1"/>
  <c r="E33" i="63"/>
  <c r="C34" i="63"/>
  <c r="D34" i="63"/>
  <c r="E34" i="63"/>
  <c r="C36" i="63"/>
  <c r="D36" i="63"/>
  <c r="E36" i="63"/>
  <c r="C37" i="63"/>
  <c r="D37" i="63"/>
  <c r="E37" i="63"/>
  <c r="C38" i="63"/>
  <c r="D38" i="63"/>
  <c r="E38" i="63"/>
  <c r="C39" i="63"/>
  <c r="D39" i="63"/>
  <c r="E39" i="63"/>
  <c r="C40" i="63"/>
  <c r="D40" i="63"/>
  <c r="E40" i="63"/>
  <c r="C41" i="63"/>
  <c r="D41" i="63"/>
  <c r="E41" i="63"/>
  <c r="C42" i="63"/>
  <c r="D42" i="63"/>
  <c r="E42" i="63"/>
  <c r="C44" i="63"/>
  <c r="D44" i="63"/>
  <c r="E44" i="63"/>
  <c r="C45" i="63"/>
  <c r="D45" i="63"/>
  <c r="E45" i="63"/>
  <c r="C47" i="63"/>
  <c r="D47" i="63"/>
  <c r="E47" i="63"/>
  <c r="C48" i="63"/>
  <c r="D48" i="63"/>
  <c r="E48" i="63"/>
  <c r="C49" i="63"/>
  <c r="D49" i="63"/>
  <c r="E49" i="63"/>
  <c r="C50" i="63"/>
  <c r="D50" i="63"/>
  <c r="E50" i="63"/>
  <c r="C51" i="63"/>
  <c r="D51" i="63"/>
  <c r="E51" i="63"/>
  <c r="C54" i="63"/>
  <c r="D54" i="63"/>
  <c r="E54" i="63"/>
  <c r="C55" i="63"/>
  <c r="D55" i="63"/>
  <c r="E55" i="63"/>
  <c r="C56" i="63"/>
  <c r="D56" i="63"/>
  <c r="E56" i="63"/>
  <c r="C57" i="63"/>
  <c r="D57" i="63"/>
  <c r="E57" i="63"/>
  <c r="C58" i="63"/>
  <c r="D58" i="63"/>
  <c r="E58" i="63"/>
  <c r="C59" i="63"/>
  <c r="D59" i="63"/>
  <c r="E59" i="63"/>
  <c r="C60" i="63"/>
  <c r="D60" i="63"/>
  <c r="E60" i="63"/>
  <c r="C61" i="63"/>
  <c r="D61" i="63"/>
  <c r="E61" i="63"/>
  <c r="C63" i="63"/>
  <c r="D63" i="63"/>
  <c r="E63" i="63"/>
  <c r="C64" i="63"/>
  <c r="D64" i="63"/>
  <c r="E64" i="63"/>
  <c r="C65" i="63"/>
  <c r="D65" i="63"/>
  <c r="E65" i="63"/>
  <c r="C66" i="63"/>
  <c r="D66" i="63"/>
  <c r="E66" i="63"/>
  <c r="C67" i="63"/>
  <c r="D67" i="63"/>
  <c r="E67" i="63"/>
  <c r="C68" i="63"/>
  <c r="D68" i="63"/>
  <c r="E68" i="63"/>
  <c r="C69" i="63"/>
  <c r="D69" i="63"/>
  <c r="E69" i="63"/>
  <c r="C70" i="63"/>
  <c r="D70" i="63"/>
  <c r="E70" i="63"/>
  <c r="C71" i="63"/>
  <c r="D71" i="63"/>
  <c r="E71" i="63"/>
  <c r="C72" i="63"/>
  <c r="D72" i="63"/>
  <c r="E72" i="63"/>
  <c r="C73" i="63"/>
  <c r="D73" i="63"/>
  <c r="E73" i="63"/>
  <c r="C74" i="63"/>
  <c r="D74" i="63"/>
  <c r="E74" i="63"/>
  <c r="C75" i="63"/>
  <c r="D75" i="63"/>
  <c r="E75" i="63"/>
  <c r="C78" i="63"/>
  <c r="D78" i="63"/>
  <c r="E78" i="63"/>
  <c r="C79" i="63"/>
  <c r="D79" i="63"/>
  <c r="E79" i="63"/>
  <c r="C80" i="63"/>
  <c r="D80" i="63"/>
  <c r="E80" i="63"/>
  <c r="C81" i="63"/>
  <c r="D81" i="63"/>
  <c r="E81" i="63"/>
  <c r="C82" i="63"/>
  <c r="D82" i="63"/>
  <c r="E82" i="63"/>
  <c r="C83" i="63"/>
  <c r="D83" i="63"/>
  <c r="E83" i="63"/>
  <c r="C84" i="63"/>
  <c r="D84" i="63"/>
  <c r="E84" i="63"/>
  <c r="C86" i="63"/>
  <c r="D86" i="63"/>
  <c r="E86" i="63"/>
  <c r="C87" i="63"/>
  <c r="C90" i="63" s="1"/>
  <c r="D87" i="63"/>
  <c r="E87" i="63"/>
  <c r="C88" i="63"/>
  <c r="D88" i="63"/>
  <c r="E88" i="63"/>
  <c r="C89" i="63"/>
  <c r="D89" i="63"/>
  <c r="E89" i="63"/>
  <c r="C91" i="63"/>
  <c r="D91" i="63"/>
  <c r="E91" i="63"/>
  <c r="C92" i="63"/>
  <c r="D92" i="63"/>
  <c r="E92" i="63"/>
  <c r="C93" i="63"/>
  <c r="D93" i="63"/>
  <c r="E93" i="63"/>
  <c r="C94" i="63"/>
  <c r="D94" i="63"/>
  <c r="E94" i="63"/>
  <c r="C95" i="63"/>
  <c r="D95" i="63"/>
  <c r="E95" i="63"/>
  <c r="C96" i="63"/>
  <c r="D96" i="63"/>
  <c r="E96" i="63"/>
  <c r="C97" i="63"/>
  <c r="D97" i="63"/>
  <c r="E97" i="63"/>
  <c r="C98" i="63"/>
  <c r="D98" i="63"/>
  <c r="E98" i="63"/>
  <c r="C99" i="63"/>
  <c r="D99" i="63"/>
  <c r="E99" i="63"/>
  <c r="C103" i="63"/>
  <c r="D103" i="63"/>
  <c r="E103" i="63"/>
  <c r="C104" i="63"/>
  <c r="D104" i="63"/>
  <c r="E104" i="63"/>
  <c r="C105" i="63"/>
  <c r="D105" i="63"/>
  <c r="E105" i="63"/>
  <c r="C107" i="63"/>
  <c r="D107" i="63"/>
  <c r="E107" i="63"/>
  <c r="C108" i="63"/>
  <c r="D108" i="63"/>
  <c r="E108" i="63"/>
  <c r="C109" i="63"/>
  <c r="D109" i="63"/>
  <c r="E109" i="63"/>
  <c r="C110" i="63"/>
  <c r="D110" i="63"/>
  <c r="E110" i="63"/>
  <c r="C111" i="63"/>
  <c r="D111" i="63"/>
  <c r="E111" i="63"/>
  <c r="C112" i="63"/>
  <c r="D112" i="63"/>
  <c r="E112" i="63"/>
  <c r="C114" i="63"/>
  <c r="D114" i="63"/>
  <c r="E114" i="63"/>
  <c r="C115" i="63"/>
  <c r="D115" i="63"/>
  <c r="E115" i="63"/>
  <c r="C116" i="63"/>
  <c r="D116" i="63"/>
  <c r="E116" i="63"/>
  <c r="C117" i="63"/>
  <c r="D117" i="63"/>
  <c r="E117" i="63"/>
  <c r="C118" i="63"/>
  <c r="D118" i="63"/>
  <c r="E118" i="63"/>
  <c r="C119" i="63"/>
  <c r="D119" i="63"/>
  <c r="E119" i="63"/>
  <c r="C120" i="63"/>
  <c r="D120" i="63"/>
  <c r="E120" i="63"/>
  <c r="C122" i="63"/>
  <c r="D122" i="63"/>
  <c r="E122" i="63"/>
  <c r="C123" i="63"/>
  <c r="D123" i="63"/>
  <c r="E123" i="63"/>
  <c r="C124" i="63"/>
  <c r="D124" i="63"/>
  <c r="E124" i="63"/>
  <c r="C125" i="63"/>
  <c r="D125" i="63"/>
  <c r="E125" i="63"/>
  <c r="C126" i="63"/>
  <c r="D126" i="63"/>
  <c r="E126" i="63"/>
  <c r="C128" i="63"/>
  <c r="D128" i="63"/>
  <c r="E128" i="63"/>
  <c r="C129" i="63"/>
  <c r="D129" i="63"/>
  <c r="E129" i="63"/>
  <c r="E101" i="63"/>
  <c r="D101" i="63"/>
  <c r="C101" i="63"/>
  <c r="D102" i="64"/>
  <c r="E102" i="64"/>
  <c r="E131" i="64" s="1"/>
  <c r="C102" i="64"/>
  <c r="C101" i="64"/>
  <c r="D101" i="64"/>
  <c r="E101" i="64"/>
  <c r="F134" i="52"/>
  <c r="E38" i="55"/>
  <c r="F38" i="55"/>
  <c r="D38" i="55"/>
  <c r="C23" i="74" l="1"/>
  <c r="C62" i="63"/>
  <c r="E100" i="63"/>
  <c r="D127" i="63"/>
  <c r="C106" i="63"/>
  <c r="C121" i="63" s="1"/>
  <c r="C130" i="63" s="1"/>
  <c r="E76" i="63"/>
  <c r="D43" i="63"/>
  <c r="E35" i="63"/>
  <c r="E90" i="63"/>
  <c r="D90" i="63"/>
  <c r="D46" i="63"/>
  <c r="E32" i="63"/>
  <c r="C22" i="63"/>
  <c r="E52" i="63"/>
  <c r="C46" i="63"/>
  <c r="D76" i="63"/>
  <c r="C27" i="63"/>
  <c r="E127" i="63"/>
  <c r="D113" i="63"/>
  <c r="D85" i="63"/>
  <c r="C76" i="63"/>
  <c r="D52" i="63"/>
  <c r="C43" i="63"/>
  <c r="D32" i="63"/>
  <c r="D53" i="63" s="1"/>
  <c r="C113" i="63"/>
  <c r="D100" i="63"/>
  <c r="E62" i="63"/>
  <c r="D62" i="63"/>
  <c r="C52" i="63"/>
  <c r="D22" i="63"/>
  <c r="D27" i="63" s="1"/>
  <c r="E113" i="63"/>
  <c r="E85" i="63"/>
  <c r="C85" i="63"/>
  <c r="E43" i="63"/>
  <c r="C32" i="63"/>
  <c r="C127" i="63"/>
  <c r="E106" i="63"/>
  <c r="D106" i="63"/>
  <c r="D121" i="63" s="1"/>
  <c r="D130" i="63" s="1"/>
  <c r="C100" i="63"/>
  <c r="E46" i="63"/>
  <c r="C35" i="63"/>
  <c r="E22" i="63"/>
  <c r="E27" i="63" s="1"/>
  <c r="E52" i="52"/>
  <c r="F52" i="52"/>
  <c r="D52" i="52"/>
  <c r="D34" i="74"/>
  <c r="E34" i="74"/>
  <c r="C34" i="74"/>
  <c r="D23" i="74"/>
  <c r="E23" i="74"/>
  <c r="D11" i="74"/>
  <c r="E11" i="74"/>
  <c r="C11" i="74"/>
  <c r="D96" i="72"/>
  <c r="E96" i="72"/>
  <c r="C96" i="72"/>
  <c r="G65" i="70"/>
  <c r="G66" i="70"/>
  <c r="G67" i="70"/>
  <c r="G64" i="70"/>
  <c r="E65" i="70"/>
  <c r="E66" i="70"/>
  <c r="E67" i="70"/>
  <c r="E64" i="70"/>
  <c r="D71" i="70"/>
  <c r="F71" i="70"/>
  <c r="H71" i="70"/>
  <c r="C65" i="70"/>
  <c r="C66" i="70"/>
  <c r="C67" i="70"/>
  <c r="C64" i="70"/>
  <c r="G61" i="70"/>
  <c r="G60" i="70"/>
  <c r="G59" i="70"/>
  <c r="G58" i="70"/>
  <c r="E61" i="70"/>
  <c r="E60" i="70"/>
  <c r="E59" i="70"/>
  <c r="E58" i="70"/>
  <c r="C61" i="70"/>
  <c r="C60" i="70"/>
  <c r="C59" i="70"/>
  <c r="C58" i="70"/>
  <c r="G56" i="70"/>
  <c r="G54" i="70"/>
  <c r="G53" i="70"/>
  <c r="G51" i="70"/>
  <c r="E56" i="70"/>
  <c r="E53" i="70"/>
  <c r="E54" i="70"/>
  <c r="E51" i="70"/>
  <c r="D57" i="70"/>
  <c r="F57" i="70"/>
  <c r="H57" i="70"/>
  <c r="C56" i="70"/>
  <c r="C54" i="70"/>
  <c r="C53" i="70"/>
  <c r="C51" i="70"/>
  <c r="G48" i="70"/>
  <c r="G47" i="70"/>
  <c r="E48" i="70"/>
  <c r="E47" i="70"/>
  <c r="C48" i="70"/>
  <c r="C47" i="70"/>
  <c r="D50" i="70"/>
  <c r="F50" i="70"/>
  <c r="H50" i="70"/>
  <c r="G45" i="70"/>
  <c r="E45" i="70"/>
  <c r="C45" i="70"/>
  <c r="G33" i="70"/>
  <c r="G34" i="70"/>
  <c r="G32" i="70"/>
  <c r="G36" i="70"/>
  <c r="E36" i="70"/>
  <c r="E33" i="70"/>
  <c r="E34" i="70"/>
  <c r="E32" i="70"/>
  <c r="D41" i="70"/>
  <c r="F41" i="70"/>
  <c r="H41" i="70"/>
  <c r="C36" i="70"/>
  <c r="C33" i="70"/>
  <c r="C34" i="70"/>
  <c r="C32" i="70"/>
  <c r="G29" i="70"/>
  <c r="G30" i="70"/>
  <c r="G28" i="70"/>
  <c r="E29" i="70"/>
  <c r="E30" i="70"/>
  <c r="E28" i="70"/>
  <c r="C29" i="70"/>
  <c r="C30" i="70"/>
  <c r="C28" i="70"/>
  <c r="G27" i="70"/>
  <c r="G26" i="70"/>
  <c r="E27" i="70"/>
  <c r="E26" i="70"/>
  <c r="C27" i="70"/>
  <c r="C26" i="70"/>
  <c r="G22" i="70"/>
  <c r="G21" i="70"/>
  <c r="G19" i="70"/>
  <c r="E22" i="70"/>
  <c r="E21" i="70"/>
  <c r="E19" i="70"/>
  <c r="C22" i="70"/>
  <c r="C21" i="70"/>
  <c r="C19" i="70"/>
  <c r="D25" i="70"/>
  <c r="F25" i="70"/>
  <c r="H25" i="70"/>
  <c r="G16" i="70"/>
  <c r="E16" i="70"/>
  <c r="C16" i="70"/>
  <c r="D15" i="70"/>
  <c r="F15" i="70"/>
  <c r="H15" i="70"/>
  <c r="E8" i="70"/>
  <c r="G8" i="70"/>
  <c r="E11" i="70"/>
  <c r="G11" i="70"/>
  <c r="E12" i="70"/>
  <c r="G12" i="70"/>
  <c r="C12" i="70"/>
  <c r="C11" i="70"/>
  <c r="C8" i="70"/>
  <c r="D9" i="78"/>
  <c r="E9" i="78"/>
  <c r="C9" i="78"/>
  <c r="E121" i="63" l="1"/>
  <c r="E130" i="63" s="1"/>
  <c r="E53" i="63"/>
  <c r="E77" i="63" s="1"/>
  <c r="E102" i="63"/>
  <c r="E131" i="63" s="1"/>
  <c r="D77" i="63"/>
  <c r="H31" i="70"/>
  <c r="E41" i="70"/>
  <c r="C53" i="63"/>
  <c r="C102" i="63" s="1"/>
  <c r="C131" i="63" s="1"/>
  <c r="C50" i="70"/>
  <c r="G50" i="70"/>
  <c r="D102" i="63"/>
  <c r="D131" i="63" s="1"/>
  <c r="G41" i="70"/>
  <c r="G57" i="70"/>
  <c r="C15" i="70"/>
  <c r="E15" i="70"/>
  <c r="C25" i="70"/>
  <c r="F31" i="70"/>
  <c r="G15" i="70"/>
  <c r="E25" i="70"/>
  <c r="E31" i="70" s="1"/>
  <c r="D31" i="70"/>
  <c r="C41" i="70"/>
  <c r="C57" i="70"/>
  <c r="C71" i="70"/>
  <c r="E71" i="70"/>
  <c r="G71" i="70"/>
  <c r="E50" i="70"/>
  <c r="E57" i="70"/>
  <c r="G25" i="70"/>
  <c r="D10" i="67"/>
  <c r="C10" i="67"/>
  <c r="D24" i="65"/>
  <c r="E24" i="65"/>
  <c r="D26" i="65"/>
  <c r="E26" i="65"/>
  <c r="D28" i="65"/>
  <c r="E28" i="65"/>
  <c r="D30" i="65"/>
  <c r="E30" i="65"/>
  <c r="C30" i="65"/>
  <c r="C28" i="65"/>
  <c r="C26" i="65"/>
  <c r="C24" i="65"/>
  <c r="D9" i="65"/>
  <c r="E9" i="65"/>
  <c r="D11" i="65"/>
  <c r="E11" i="65"/>
  <c r="D13" i="65"/>
  <c r="E13" i="65"/>
  <c r="D15" i="65"/>
  <c r="E15" i="65"/>
  <c r="D17" i="65"/>
  <c r="E17" i="65"/>
  <c r="D19" i="65"/>
  <c r="E19" i="65"/>
  <c r="D21" i="65"/>
  <c r="E21" i="65"/>
  <c r="C21" i="65"/>
  <c r="C19" i="65"/>
  <c r="C17" i="65"/>
  <c r="C15" i="65"/>
  <c r="C13" i="65"/>
  <c r="C11" i="65"/>
  <c r="C9" i="65"/>
  <c r="D74" i="52"/>
  <c r="E74" i="52"/>
  <c r="F74" i="52"/>
  <c r="D75" i="52"/>
  <c r="E75" i="52"/>
  <c r="F75" i="52"/>
  <c r="D76" i="52"/>
  <c r="E76" i="52"/>
  <c r="F76" i="52"/>
  <c r="D56" i="52"/>
  <c r="E56" i="52"/>
  <c r="F56" i="52"/>
  <c r="D57" i="52"/>
  <c r="E57" i="52"/>
  <c r="F57" i="52"/>
  <c r="D59" i="52"/>
  <c r="E59" i="52"/>
  <c r="F59" i="52"/>
  <c r="D41" i="52"/>
  <c r="E41" i="52"/>
  <c r="F41" i="52"/>
  <c r="D42" i="52"/>
  <c r="E42" i="52"/>
  <c r="F42" i="52"/>
  <c r="D43" i="52"/>
  <c r="E43" i="52"/>
  <c r="F43" i="52"/>
  <c r="D44" i="52"/>
  <c r="E44" i="52"/>
  <c r="F44" i="52"/>
  <c r="D45" i="52"/>
  <c r="E45" i="52"/>
  <c r="F45" i="52"/>
  <c r="D46" i="52"/>
  <c r="E46" i="52"/>
  <c r="F46" i="52"/>
  <c r="D27" i="52"/>
  <c r="E27" i="52"/>
  <c r="F27" i="52"/>
  <c r="D28" i="52"/>
  <c r="E28" i="52"/>
  <c r="F28" i="52"/>
  <c r="D32" i="52"/>
  <c r="E32" i="52"/>
  <c r="F32" i="52"/>
  <c r="D34" i="52"/>
  <c r="E34" i="52"/>
  <c r="F34" i="52"/>
  <c r="D35" i="52"/>
  <c r="E35" i="52"/>
  <c r="F35" i="52"/>
  <c r="D37" i="52"/>
  <c r="E37" i="52"/>
  <c r="F37" i="52"/>
  <c r="D18" i="52"/>
  <c r="E18" i="52"/>
  <c r="F18" i="52"/>
  <c r="D19" i="52"/>
  <c r="E19" i="52"/>
  <c r="F19" i="52"/>
  <c r="D21" i="52"/>
  <c r="E21" i="52"/>
  <c r="F21" i="52"/>
  <c r="D23" i="52"/>
  <c r="E23" i="52"/>
  <c r="F23" i="52"/>
  <c r="E101" i="61"/>
  <c r="D101" i="61"/>
  <c r="C101" i="61"/>
  <c r="E100" i="61"/>
  <c r="D100" i="61"/>
  <c r="C100" i="61"/>
  <c r="C95" i="61"/>
  <c r="D147" i="52" s="1"/>
  <c r="D95" i="61"/>
  <c r="E147" i="52" s="1"/>
  <c r="E95" i="61"/>
  <c r="F147" i="52" s="1"/>
  <c r="C96" i="61"/>
  <c r="D148" i="52" s="1"/>
  <c r="D96" i="61"/>
  <c r="E148" i="52" s="1"/>
  <c r="E96" i="61"/>
  <c r="F148" i="52" s="1"/>
  <c r="C97" i="61"/>
  <c r="D149" i="52" s="1"/>
  <c r="D97" i="61"/>
  <c r="E149" i="52" s="1"/>
  <c r="E97" i="61"/>
  <c r="F149" i="52" s="1"/>
  <c r="C98" i="61"/>
  <c r="D98" i="61"/>
  <c r="E98" i="61"/>
  <c r="E94" i="61"/>
  <c r="D94" i="61"/>
  <c r="C94" i="61"/>
  <c r="C88" i="61"/>
  <c r="D141" i="52" s="1"/>
  <c r="D88" i="61"/>
  <c r="E141" i="52" s="1"/>
  <c r="E88" i="61"/>
  <c r="F141" i="52" s="1"/>
  <c r="C89" i="61"/>
  <c r="D142" i="52" s="1"/>
  <c r="D89" i="61"/>
  <c r="E142" i="52" s="1"/>
  <c r="E89" i="61"/>
  <c r="F142" i="52" s="1"/>
  <c r="C90" i="61"/>
  <c r="D143" i="52" s="1"/>
  <c r="D90" i="61"/>
  <c r="E143" i="52" s="1"/>
  <c r="E90" i="61"/>
  <c r="F143" i="52" s="1"/>
  <c r="C91" i="61"/>
  <c r="D144" i="52" s="1"/>
  <c r="D91" i="61"/>
  <c r="E144" i="52" s="1"/>
  <c r="E91" i="61"/>
  <c r="F144" i="52" s="1"/>
  <c r="C92" i="61"/>
  <c r="D92" i="61"/>
  <c r="E92" i="61"/>
  <c r="E87" i="61"/>
  <c r="F140" i="52" s="1"/>
  <c r="D87" i="61"/>
  <c r="E140" i="52" s="1"/>
  <c r="C87" i="61"/>
  <c r="D140" i="52" s="1"/>
  <c r="E85" i="61"/>
  <c r="F137" i="52" s="1"/>
  <c r="D85" i="61"/>
  <c r="C85" i="61"/>
  <c r="E84" i="61"/>
  <c r="D84" i="61"/>
  <c r="C84" i="61"/>
  <c r="C80" i="61"/>
  <c r="D80" i="61"/>
  <c r="E80" i="61"/>
  <c r="C81" i="61"/>
  <c r="D81" i="61"/>
  <c r="E81" i="61"/>
  <c r="C82" i="61"/>
  <c r="D82" i="61"/>
  <c r="E82" i="61"/>
  <c r="C79" i="61"/>
  <c r="E79" i="61"/>
  <c r="D79" i="61"/>
  <c r="C76" i="61"/>
  <c r="D45" i="55" s="1"/>
  <c r="D76" i="61"/>
  <c r="E76" i="61"/>
  <c r="F45" i="55" s="1"/>
  <c r="C77" i="61"/>
  <c r="D77" i="61"/>
  <c r="E77" i="61"/>
  <c r="E75" i="61"/>
  <c r="D75" i="61"/>
  <c r="E44" i="55" s="1"/>
  <c r="C75" i="61"/>
  <c r="D117" i="73"/>
  <c r="E117" i="73"/>
  <c r="E106" i="73"/>
  <c r="D106" i="73"/>
  <c r="D125" i="52"/>
  <c r="D120" i="52"/>
  <c r="E120" i="52"/>
  <c r="F120" i="52"/>
  <c r="D121" i="52"/>
  <c r="E121" i="52"/>
  <c r="F121" i="52"/>
  <c r="D122" i="52"/>
  <c r="E122" i="52"/>
  <c r="F122" i="52"/>
  <c r="D123" i="52"/>
  <c r="E123" i="52"/>
  <c r="F123" i="52"/>
  <c r="F119" i="52"/>
  <c r="E119" i="52"/>
  <c r="D119" i="52"/>
  <c r="D114" i="52"/>
  <c r="E114" i="52"/>
  <c r="F114" i="52"/>
  <c r="F113" i="52"/>
  <c r="E113" i="52"/>
  <c r="D113" i="52"/>
  <c r="E108" i="52"/>
  <c r="D97" i="52"/>
  <c r="E97" i="52"/>
  <c r="F97" i="52"/>
  <c r="D98" i="52"/>
  <c r="E98" i="52"/>
  <c r="F98" i="52"/>
  <c r="D99" i="52"/>
  <c r="E99" i="52"/>
  <c r="F99" i="52"/>
  <c r="D100" i="52"/>
  <c r="E100" i="52"/>
  <c r="F100" i="52"/>
  <c r="D101" i="52"/>
  <c r="E101" i="52"/>
  <c r="F101" i="52"/>
  <c r="D102" i="52"/>
  <c r="E102" i="52"/>
  <c r="F102" i="52"/>
  <c r="D103" i="52"/>
  <c r="E103" i="52"/>
  <c r="F103" i="52"/>
  <c r="D104" i="52"/>
  <c r="E104" i="52"/>
  <c r="F104" i="52"/>
  <c r="D105" i="52"/>
  <c r="E105" i="52"/>
  <c r="F105" i="52"/>
  <c r="D106" i="52"/>
  <c r="E106" i="52"/>
  <c r="F106" i="52"/>
  <c r="E96" i="52"/>
  <c r="F96" i="52"/>
  <c r="D96" i="52"/>
  <c r="D93" i="52"/>
  <c r="E93" i="52"/>
  <c r="F93" i="52"/>
  <c r="D94" i="52"/>
  <c r="E94" i="52"/>
  <c r="D92" i="52"/>
  <c r="E92" i="52"/>
  <c r="F92" i="52"/>
  <c r="D89" i="52"/>
  <c r="E89" i="52"/>
  <c r="F89" i="52"/>
  <c r="D90" i="52"/>
  <c r="E90" i="52"/>
  <c r="F90" i="52"/>
  <c r="D91" i="52"/>
  <c r="E91" i="52"/>
  <c r="F91" i="52"/>
  <c r="D84" i="52"/>
  <c r="E84" i="52"/>
  <c r="F84" i="52"/>
  <c r="E83" i="52"/>
  <c r="F83" i="52"/>
  <c r="D83" i="52"/>
  <c r="C9" i="61"/>
  <c r="D9" i="61"/>
  <c r="E9" i="61"/>
  <c r="C10" i="61"/>
  <c r="D10" i="61"/>
  <c r="E10" i="61"/>
  <c r="C12" i="61"/>
  <c r="D12" i="61"/>
  <c r="E12" i="61"/>
  <c r="C13" i="61"/>
  <c r="D13" i="61"/>
  <c r="E13" i="61"/>
  <c r="D8" i="61"/>
  <c r="E8" i="61"/>
  <c r="C8" i="61"/>
  <c r="C77" i="63" l="1"/>
  <c r="E82" i="52"/>
  <c r="G31" i="70"/>
  <c r="C31" i="70"/>
  <c r="D12" i="52"/>
  <c r="F64" i="52"/>
  <c r="D8" i="52"/>
  <c r="D11" i="52"/>
  <c r="E13" i="52"/>
  <c r="D14" i="52"/>
  <c r="F15" i="52"/>
  <c r="E64" i="52"/>
  <c r="D65" i="52"/>
  <c r="D86" i="52"/>
  <c r="C29" i="73"/>
  <c r="C95" i="73"/>
  <c r="D110" i="52"/>
  <c r="E109" i="52"/>
  <c r="D84" i="73"/>
  <c r="F116" i="52"/>
  <c r="E62" i="73"/>
  <c r="E48" i="71"/>
  <c r="F24" i="52"/>
  <c r="C28" i="71"/>
  <c r="D22" i="52"/>
  <c r="E36" i="52"/>
  <c r="D63" i="72"/>
  <c r="E33" i="52"/>
  <c r="D52" i="72"/>
  <c r="F30" i="52"/>
  <c r="E29" i="72"/>
  <c r="D87" i="52"/>
  <c r="C40" i="73"/>
  <c r="F85" i="52"/>
  <c r="E18" i="73"/>
  <c r="F94" i="52"/>
  <c r="D109" i="52"/>
  <c r="C84" i="73"/>
  <c r="E116" i="52"/>
  <c r="D62" i="73"/>
  <c r="D99" i="61"/>
  <c r="E146" i="52"/>
  <c r="D7" i="52"/>
  <c r="D10" i="52"/>
  <c r="D8" i="55"/>
  <c r="E14" i="52"/>
  <c r="E24" i="52"/>
  <c r="D48" i="71"/>
  <c r="E20" i="52"/>
  <c r="D16" i="71"/>
  <c r="F31" i="52"/>
  <c r="E40" i="72"/>
  <c r="E40" i="52"/>
  <c r="F58" i="52"/>
  <c r="E107" i="72"/>
  <c r="E71" i="52"/>
  <c r="E25" i="55"/>
  <c r="D24" i="55"/>
  <c r="D70" i="52"/>
  <c r="E21" i="55"/>
  <c r="E67" i="52"/>
  <c r="F73" i="52"/>
  <c r="D82" i="52"/>
  <c r="F86" i="52"/>
  <c r="E29" i="73"/>
  <c r="E85" i="52"/>
  <c r="D18" i="73"/>
  <c r="F110" i="52"/>
  <c r="E95" i="73"/>
  <c r="D73" i="73"/>
  <c r="E117" i="52"/>
  <c r="C62" i="73"/>
  <c r="D116" i="52"/>
  <c r="D127" i="52"/>
  <c r="C117" i="73"/>
  <c r="D78" i="61"/>
  <c r="E133" i="52" s="1"/>
  <c r="E45" i="55"/>
  <c r="E86" i="61"/>
  <c r="E93" i="61" s="1"/>
  <c r="F135" i="52"/>
  <c r="F46" i="55"/>
  <c r="E99" i="61"/>
  <c r="F146" i="52"/>
  <c r="F7" i="52"/>
  <c r="F8" i="52"/>
  <c r="F10" i="52"/>
  <c r="F8" i="55"/>
  <c r="F11" i="52"/>
  <c r="E12" i="52"/>
  <c r="F14" i="52"/>
  <c r="D15" i="52"/>
  <c r="E17" i="52"/>
  <c r="D24" i="52"/>
  <c r="C48" i="71"/>
  <c r="F22" i="52"/>
  <c r="E28" i="71"/>
  <c r="D20" i="52"/>
  <c r="C16" i="71"/>
  <c r="E26" i="52"/>
  <c r="E31" i="52"/>
  <c r="D40" i="72"/>
  <c r="C29" i="72"/>
  <c r="D30" i="52"/>
  <c r="F40" i="52"/>
  <c r="E14" i="55"/>
  <c r="E53" i="52"/>
  <c r="D107" i="72"/>
  <c r="E58" i="52"/>
  <c r="E85" i="72"/>
  <c r="F55" i="52"/>
  <c r="E54" i="52"/>
  <c r="D74" i="72"/>
  <c r="D66" i="52"/>
  <c r="D20" i="55"/>
  <c r="D25" i="55"/>
  <c r="D71" i="52"/>
  <c r="F69" i="52"/>
  <c r="F23" i="55"/>
  <c r="E68" i="52"/>
  <c r="E22" i="55"/>
  <c r="D67" i="52"/>
  <c r="D21" i="55"/>
  <c r="D78" i="52"/>
  <c r="D28" i="55"/>
  <c r="C22" i="65"/>
  <c r="D34" i="55"/>
  <c r="D107" i="52"/>
  <c r="E115" i="52"/>
  <c r="D51" i="73"/>
  <c r="D83" i="61"/>
  <c r="E134" i="52" s="1"/>
  <c r="C86" i="61"/>
  <c r="D135" i="52"/>
  <c r="D46" i="55"/>
  <c r="D86" i="61"/>
  <c r="E137" i="52"/>
  <c r="C99" i="61"/>
  <c r="D146" i="52"/>
  <c r="F20" i="52"/>
  <c r="E16" i="71"/>
  <c r="F108" i="52"/>
  <c r="F117" i="52"/>
  <c r="E73" i="73"/>
  <c r="D115" i="52"/>
  <c r="C51" i="73"/>
  <c r="E78" i="61"/>
  <c r="F133" i="52" s="1"/>
  <c r="F44" i="55"/>
  <c r="E46" i="55"/>
  <c r="E135" i="52"/>
  <c r="F151" i="52"/>
  <c r="F53" i="55"/>
  <c r="E11" i="52"/>
  <c r="F13" i="52"/>
  <c r="D17" i="52"/>
  <c r="D26" i="52"/>
  <c r="C63" i="72"/>
  <c r="D36" i="52"/>
  <c r="D33" i="52"/>
  <c r="C52" i="72"/>
  <c r="E30" i="52"/>
  <c r="D29" i="72"/>
  <c r="D29" i="52"/>
  <c r="C18" i="72"/>
  <c r="D14" i="55"/>
  <c r="D53" i="52"/>
  <c r="D60" i="52"/>
  <c r="C118" i="72"/>
  <c r="F54" i="52"/>
  <c r="E74" i="72"/>
  <c r="F68" i="52"/>
  <c r="F22" i="55"/>
  <c r="C31" i="65"/>
  <c r="F87" i="52"/>
  <c r="E40" i="73"/>
  <c r="E86" i="52"/>
  <c r="D29" i="73"/>
  <c r="D85" i="52"/>
  <c r="C18" i="73"/>
  <c r="D108" i="52"/>
  <c r="E110" i="52"/>
  <c r="D95" i="73"/>
  <c r="F109" i="52"/>
  <c r="E84" i="73"/>
  <c r="D117" i="52"/>
  <c r="C73" i="73"/>
  <c r="F115" i="52"/>
  <c r="E51" i="73"/>
  <c r="D126" i="52"/>
  <c r="C106" i="73"/>
  <c r="C78" i="61"/>
  <c r="D133" i="52" s="1"/>
  <c r="D44" i="55"/>
  <c r="D137" i="52"/>
  <c r="D48" i="55"/>
  <c r="D151" i="52"/>
  <c r="D53" i="55"/>
  <c r="E7" i="52"/>
  <c r="E10" i="52"/>
  <c r="E8" i="55"/>
  <c r="F12" i="52"/>
  <c r="D13" i="52"/>
  <c r="E15" i="52"/>
  <c r="F17" i="52"/>
  <c r="E22" i="52"/>
  <c r="D28" i="71"/>
  <c r="F26" i="52"/>
  <c r="F36" i="52"/>
  <c r="E63" i="72"/>
  <c r="F33" i="52"/>
  <c r="E52" i="72"/>
  <c r="D31" i="52"/>
  <c r="C40" i="72"/>
  <c r="F29" i="52"/>
  <c r="E18" i="72"/>
  <c r="F14" i="55"/>
  <c r="F53" i="52"/>
  <c r="F60" i="52"/>
  <c r="E118" i="72"/>
  <c r="D58" i="52"/>
  <c r="C107" i="72"/>
  <c r="E55" i="52"/>
  <c r="D85" i="72"/>
  <c r="D54" i="52"/>
  <c r="C74" i="72"/>
  <c r="E66" i="52"/>
  <c r="E20" i="55"/>
  <c r="F70" i="52"/>
  <c r="F24" i="55"/>
  <c r="E69" i="52"/>
  <c r="E23" i="55"/>
  <c r="D68" i="52"/>
  <c r="D22" i="55"/>
  <c r="D73" i="52"/>
  <c r="E78" i="52"/>
  <c r="E28" i="55"/>
  <c r="D40" i="73"/>
  <c r="E87" i="52"/>
  <c r="E151" i="52"/>
  <c r="E53" i="55"/>
  <c r="E29" i="52"/>
  <c r="D18" i="72"/>
  <c r="D40" i="52"/>
  <c r="E60" i="52"/>
  <c r="D118" i="72"/>
  <c r="D55" i="52"/>
  <c r="C85" i="72"/>
  <c r="F66" i="52"/>
  <c r="F20" i="55"/>
  <c r="F71" i="52"/>
  <c r="F25" i="55"/>
  <c r="E70" i="52"/>
  <c r="E24" i="55"/>
  <c r="D69" i="52"/>
  <c r="D23" i="55"/>
  <c r="F67" i="52"/>
  <c r="F21" i="55"/>
  <c r="E73" i="52"/>
  <c r="F78" i="52"/>
  <c r="F28" i="55"/>
  <c r="C83" i="61"/>
  <c r="D134" i="52" s="1"/>
  <c r="D124" i="52"/>
  <c r="F124" i="52"/>
  <c r="E124" i="52"/>
  <c r="D93" i="61"/>
  <c r="C93" i="61"/>
  <c r="E11" i="78"/>
  <c r="D11" i="78"/>
  <c r="C11" i="78"/>
  <c r="F63" i="75"/>
  <c r="E61" i="75"/>
  <c r="D61" i="75"/>
  <c r="C61" i="75"/>
  <c r="B61" i="75"/>
  <c r="F60" i="75"/>
  <c r="F59" i="75"/>
  <c r="F57" i="75"/>
  <c r="E54" i="75"/>
  <c r="D54" i="75"/>
  <c r="C54" i="75"/>
  <c r="B54" i="75"/>
  <c r="F53" i="75"/>
  <c r="F52" i="75"/>
  <c r="E51" i="75"/>
  <c r="D51" i="75"/>
  <c r="C51" i="75"/>
  <c r="B51" i="75"/>
  <c r="F50" i="75"/>
  <c r="F49" i="75"/>
  <c r="E48" i="75"/>
  <c r="D48" i="75"/>
  <c r="C48" i="75"/>
  <c r="B48" i="75"/>
  <c r="F47" i="75"/>
  <c r="F46" i="75"/>
  <c r="F45" i="75"/>
  <c r="E44" i="75"/>
  <c r="D44" i="75"/>
  <c r="C44" i="75"/>
  <c r="B44" i="75"/>
  <c r="F43" i="75"/>
  <c r="F42" i="75"/>
  <c r="E40" i="75"/>
  <c r="D40" i="75"/>
  <c r="C40" i="75"/>
  <c r="B40" i="75"/>
  <c r="F39" i="75"/>
  <c r="F38" i="75"/>
  <c r="F37" i="75"/>
  <c r="F36" i="75"/>
  <c r="F35" i="75"/>
  <c r="F34" i="75"/>
  <c r="F33" i="75"/>
  <c r="E32" i="75"/>
  <c r="D32" i="75"/>
  <c r="C32" i="75"/>
  <c r="B32" i="75"/>
  <c r="F31" i="75"/>
  <c r="F30" i="75"/>
  <c r="F29" i="75"/>
  <c r="F28" i="75"/>
  <c r="F27" i="75"/>
  <c r="E25" i="75"/>
  <c r="D25" i="75"/>
  <c r="C25" i="75"/>
  <c r="B25" i="75"/>
  <c r="F24" i="75"/>
  <c r="F23" i="75"/>
  <c r="E22" i="75"/>
  <c r="D22" i="75"/>
  <c r="C22" i="75"/>
  <c r="B22" i="75"/>
  <c r="F21" i="75"/>
  <c r="F20" i="75"/>
  <c r="F19" i="75"/>
  <c r="D18" i="75"/>
  <c r="C18" i="75"/>
  <c r="B18" i="75"/>
  <c r="F17" i="75"/>
  <c r="F16" i="75"/>
  <c r="F15" i="75"/>
  <c r="F14" i="75"/>
  <c r="F13" i="75"/>
  <c r="E12" i="75"/>
  <c r="D12" i="75"/>
  <c r="C12" i="75"/>
  <c r="B12" i="75"/>
  <c r="F11" i="75"/>
  <c r="F10" i="75"/>
  <c r="F9" i="75"/>
  <c r="B34" i="66"/>
  <c r="B28" i="66"/>
  <c r="B24" i="66"/>
  <c r="B20" i="66"/>
  <c r="B12" i="66"/>
  <c r="E31" i="65"/>
  <c r="D31" i="65"/>
  <c r="E22" i="65"/>
  <c r="D22" i="65"/>
  <c r="K101" i="64"/>
  <c r="J101" i="64"/>
  <c r="I101" i="64"/>
  <c r="H101" i="64"/>
  <c r="G101" i="64"/>
  <c r="F101" i="64"/>
  <c r="K77" i="64"/>
  <c r="J77" i="64"/>
  <c r="I77" i="64"/>
  <c r="H77" i="64"/>
  <c r="G77" i="64"/>
  <c r="F77" i="64"/>
  <c r="D131" i="64"/>
  <c r="E94" i="62"/>
  <c r="E103" i="62" s="1"/>
  <c r="E104" i="62" s="1"/>
  <c r="D94" i="62"/>
  <c r="D103" i="62" s="1"/>
  <c r="C103" i="62"/>
  <c r="D102" i="61"/>
  <c r="E88" i="52" l="1"/>
  <c r="F82" i="52"/>
  <c r="F18" i="55"/>
  <c r="F72" i="52"/>
  <c r="F79" i="52"/>
  <c r="E18" i="55"/>
  <c r="D19" i="55"/>
  <c r="F9" i="52"/>
  <c r="C54" i="61"/>
  <c r="D112" i="52" s="1"/>
  <c r="D73" i="61"/>
  <c r="E129" i="52" s="1"/>
  <c r="E74" i="61"/>
  <c r="F41" i="55" s="1"/>
  <c r="E73" i="61"/>
  <c r="F129" i="52" s="1"/>
  <c r="D54" i="61"/>
  <c r="E112" i="52" s="1"/>
  <c r="F145" i="52"/>
  <c r="F51" i="55"/>
  <c r="F107" i="52"/>
  <c r="F34" i="55"/>
  <c r="D18" i="55"/>
  <c r="D64" i="52"/>
  <c r="F139" i="52"/>
  <c r="F50" i="55"/>
  <c r="F33" i="55"/>
  <c r="F95" i="52"/>
  <c r="F18" i="75"/>
  <c r="D88" i="52"/>
  <c r="D32" i="55"/>
  <c r="F37" i="55"/>
  <c r="F118" i="52"/>
  <c r="E118" i="52"/>
  <c r="E37" i="55"/>
  <c r="D95" i="52"/>
  <c r="D33" i="55"/>
  <c r="F7" i="55"/>
  <c r="E27" i="55"/>
  <c r="E77" i="52"/>
  <c r="D47" i="52"/>
  <c r="D13" i="55"/>
  <c r="F38" i="52"/>
  <c r="F11" i="55"/>
  <c r="F25" i="52"/>
  <c r="F10" i="55"/>
  <c r="E49" i="71"/>
  <c r="D38" i="52"/>
  <c r="D11" i="55"/>
  <c r="F111" i="52"/>
  <c r="F35" i="55"/>
  <c r="D150" i="52"/>
  <c r="D52" i="55"/>
  <c r="F47" i="52"/>
  <c r="F13" i="55"/>
  <c r="F150" i="52"/>
  <c r="F52" i="55"/>
  <c r="F27" i="55"/>
  <c r="F77" i="52"/>
  <c r="E47" i="52"/>
  <c r="E13" i="55"/>
  <c r="F39" i="55"/>
  <c r="F128" i="52"/>
  <c r="F88" i="52"/>
  <c r="F32" i="55"/>
  <c r="D145" i="52"/>
  <c r="D51" i="55"/>
  <c r="E95" i="52"/>
  <c r="E33" i="55"/>
  <c r="D39" i="55"/>
  <c r="D128" i="52"/>
  <c r="F26" i="55"/>
  <c r="F61" i="52"/>
  <c r="F15" i="55"/>
  <c r="E128" i="52"/>
  <c r="E39" i="55"/>
  <c r="D111" i="52"/>
  <c r="D35" i="55"/>
  <c r="D61" i="52"/>
  <c r="D15" i="55"/>
  <c r="D139" i="52"/>
  <c r="D50" i="55"/>
  <c r="F65" i="52"/>
  <c r="F19" i="55"/>
  <c r="E61" i="52"/>
  <c r="E15" i="55"/>
  <c r="E52" i="55"/>
  <c r="E150" i="52"/>
  <c r="D118" i="52"/>
  <c r="D37" i="55"/>
  <c r="D7" i="55"/>
  <c r="D9" i="52"/>
  <c r="E65" i="52"/>
  <c r="E19" i="55"/>
  <c r="E152" i="52"/>
  <c r="E54" i="55"/>
  <c r="E54" i="61"/>
  <c r="F112" i="52" s="1"/>
  <c r="E102" i="61"/>
  <c r="C73" i="61"/>
  <c r="D129" i="52" s="1"/>
  <c r="D74" i="61"/>
  <c r="D103" i="61" s="1"/>
  <c r="E145" i="52"/>
  <c r="E51" i="55"/>
  <c r="E111" i="52"/>
  <c r="E35" i="55"/>
  <c r="E34" i="55"/>
  <c r="E107" i="52"/>
  <c r="D77" i="52"/>
  <c r="D27" i="55"/>
  <c r="D25" i="52"/>
  <c r="C49" i="71"/>
  <c r="D10" i="55"/>
  <c r="E139" i="52"/>
  <c r="E50" i="55"/>
  <c r="E38" i="52"/>
  <c r="E11" i="55"/>
  <c r="E25" i="52"/>
  <c r="E10" i="55"/>
  <c r="D49" i="71"/>
  <c r="E8" i="52"/>
  <c r="E32" i="55"/>
  <c r="D104" i="62"/>
  <c r="C63" i="70"/>
  <c r="F54" i="75"/>
  <c r="E63" i="70"/>
  <c r="G63" i="70"/>
  <c r="E41" i="75"/>
  <c r="F51" i="75"/>
  <c r="C104" i="62"/>
  <c r="D55" i="75"/>
  <c r="B26" i="75"/>
  <c r="F40" i="75"/>
  <c r="C55" i="75"/>
  <c r="E55" i="75"/>
  <c r="E8" i="75" s="1"/>
  <c r="B29" i="66"/>
  <c r="C26" i="75"/>
  <c r="F32" i="75"/>
  <c r="C41" i="75"/>
  <c r="F48" i="75"/>
  <c r="F12" i="75"/>
  <c r="F22" i="75"/>
  <c r="D26" i="75"/>
  <c r="D41" i="75"/>
  <c r="F44" i="75"/>
  <c r="F25" i="75"/>
  <c r="B41" i="75"/>
  <c r="B55" i="75"/>
  <c r="F26" i="75" l="1"/>
  <c r="F130" i="52"/>
  <c r="E103" i="61"/>
  <c r="F153" i="52" s="1"/>
  <c r="D40" i="55"/>
  <c r="E40" i="55"/>
  <c r="F29" i="55"/>
  <c r="D39" i="52"/>
  <c r="D62" i="52"/>
  <c r="E153" i="52"/>
  <c r="E55" i="55"/>
  <c r="D36" i="55"/>
  <c r="E9" i="52"/>
  <c r="E7" i="55"/>
  <c r="E39" i="52"/>
  <c r="F16" i="55"/>
  <c r="F9" i="55"/>
  <c r="F12" i="55" s="1"/>
  <c r="F16" i="52"/>
  <c r="F39" i="52"/>
  <c r="D130" i="52"/>
  <c r="D41" i="55"/>
  <c r="D16" i="52"/>
  <c r="D9" i="55"/>
  <c r="D12" i="55" s="1"/>
  <c r="F152" i="52"/>
  <c r="F54" i="55"/>
  <c r="E16" i="52"/>
  <c r="E9" i="55"/>
  <c r="E36" i="55"/>
  <c r="E72" i="52"/>
  <c r="E26" i="55"/>
  <c r="E130" i="52"/>
  <c r="E41" i="55"/>
  <c r="F36" i="55"/>
  <c r="E16" i="55"/>
  <c r="D72" i="52"/>
  <c r="D26" i="55"/>
  <c r="D16" i="55"/>
  <c r="F40" i="55"/>
  <c r="F55" i="75"/>
  <c r="D8" i="75"/>
  <c r="F41" i="75"/>
  <c r="C8" i="75"/>
  <c r="B8" i="75"/>
  <c r="F8" i="75" l="1"/>
  <c r="F55" i="55"/>
  <c r="E12" i="55"/>
  <c r="E29" i="55"/>
  <c r="E79" i="52"/>
  <c r="D17" i="55"/>
  <c r="D63" i="52"/>
  <c r="F63" i="52"/>
  <c r="F17" i="55"/>
  <c r="D79" i="52"/>
  <c r="D29" i="55"/>
  <c r="E63" i="52"/>
  <c r="E17" i="55"/>
  <c r="F80" i="52" l="1"/>
  <c r="F30" i="55"/>
  <c r="E80" i="52"/>
  <c r="E30" i="55"/>
  <c r="D80" i="52"/>
  <c r="D30" i="55"/>
  <c r="G41" i="55"/>
  <c r="G40" i="55"/>
  <c r="G36" i="55"/>
  <c r="G17" i="55"/>
  <c r="G16" i="55"/>
  <c r="G12" i="55"/>
  <c r="G42" i="55" l="1"/>
  <c r="G43" i="55"/>
  <c r="H29" i="55" l="1"/>
  <c r="I29" i="55"/>
  <c r="G29" i="55"/>
  <c r="F131" i="52" l="1"/>
  <c r="E131" i="52"/>
  <c r="F62" i="52"/>
  <c r="E62" i="52"/>
  <c r="D131" i="52"/>
  <c r="E132" i="52" l="1"/>
  <c r="D132" i="52"/>
  <c r="F132" i="52"/>
  <c r="H38" i="55"/>
  <c r="I38" i="55" s="1"/>
  <c r="H39" i="55"/>
  <c r="I39" i="55" s="1"/>
  <c r="H37" i="55"/>
  <c r="I37" i="55" s="1"/>
  <c r="I35" i="55"/>
  <c r="H33" i="55"/>
  <c r="I33" i="55" s="1"/>
  <c r="H34" i="55"/>
  <c r="I34" i="55" s="1"/>
  <c r="H35" i="55"/>
  <c r="H32" i="55"/>
  <c r="I32" i="55" s="1"/>
  <c r="H14" i="55"/>
  <c r="I14" i="55" s="1"/>
  <c r="H15" i="55"/>
  <c r="I15" i="55" s="1"/>
  <c r="H13" i="55"/>
  <c r="I13" i="55" s="1"/>
  <c r="H8" i="55"/>
  <c r="I8" i="55" s="1"/>
  <c r="H9" i="55"/>
  <c r="I9" i="55" s="1"/>
  <c r="H10" i="55"/>
  <c r="I10" i="55" s="1"/>
  <c r="H11" i="55"/>
  <c r="I11" i="55" s="1"/>
  <c r="H7" i="55"/>
  <c r="I7" i="55" s="1"/>
  <c r="G54" i="55" l="1"/>
  <c r="H41" i="55"/>
  <c r="H55" i="55" s="1"/>
  <c r="G30" i="55"/>
  <c r="H17" i="55"/>
  <c r="H30" i="55" s="1"/>
  <c r="G55" i="55" l="1"/>
  <c r="I17" i="55"/>
  <c r="I30" i="55" s="1"/>
  <c r="I41" i="55"/>
  <c r="I55" i="55" s="1"/>
  <c r="C102" i="61"/>
  <c r="C103" i="61" l="1"/>
  <c r="D54" i="55"/>
  <c r="D152" i="52"/>
  <c r="D153" i="52" l="1"/>
  <c r="D55" i="55"/>
</calcChain>
</file>

<file path=xl/sharedStrings.xml><?xml version="1.0" encoding="utf-8"?>
<sst xmlns="http://schemas.openxmlformats.org/spreadsheetml/2006/main" count="3517" uniqueCount="1826">
  <si>
    <t>eredeti ei. Működési célú</t>
  </si>
  <si>
    <t>eredeti ei. Felhalmozási célú</t>
  </si>
  <si>
    <t xml:space="preserve">Intézményi ellátottak pénzbeli juttatásai </t>
  </si>
  <si>
    <t xml:space="preserve">Lakhatással kapcsolatos ellátások </t>
  </si>
  <si>
    <t xml:space="preserve">Foglalkoztatással, munkanélküliséggel kapcsolatos ellátások </t>
  </si>
  <si>
    <t>Rovat-
szám</t>
  </si>
  <si>
    <t>Összesen</t>
  </si>
  <si>
    <t>353/2011. (XII. 30.) Korm. rendelet</t>
  </si>
  <si>
    <r>
      <t>2. §</t>
    </r>
    <r>
      <rPr>
        <sz val="12"/>
        <color indexed="8"/>
        <rFont val="Times New Roman"/>
        <family val="1"/>
        <charset val="238"/>
      </rPr>
      <t xml:space="preserve"> (1) Az önkormányzat saját bevételének minősül</t>
    </r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</si>
  <si>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</si>
  <si>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</si>
  <si>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</si>
  <si>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</si>
  <si>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</si>
  <si>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</si>
  <si>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353/2011. (XII. 30.) Korm. Rendelet értelmében az önkormányzat saját bevételének minősül</t>
  </si>
  <si>
    <t>módosított ei.</t>
  </si>
  <si>
    <t>teljesítés</t>
  </si>
  <si>
    <t xml:space="preserve">KÖLTSÉGVETÉSI ENGEDÉLYEZETT LÉTSZÁMKERETBE NEM TARTOZÓ FOGLALKOZTATOTTAK LÉTSZÁMA AZ IDŐSZAK VÉGÉN ÖSSZESEN </t>
  </si>
  <si>
    <t>A/I/1        Vagyoni értékű jogok</t>
  </si>
  <si>
    <t>A/I/2        Szellemi termékek</t>
  </si>
  <si>
    <t>A/I/3        Immateriális javak értékhelyesbítése</t>
  </si>
  <si>
    <t>A/II/1        Ingatlanok és a kapcsolódó vagyoni értékű jogok</t>
  </si>
  <si>
    <t>A/II/2        Gépek, berendezések, felszerelések, járművek</t>
  </si>
  <si>
    <t>A/II/3        Tenyészállatok</t>
  </si>
  <si>
    <t>A/II/4        Beruházások, felújítások</t>
  </si>
  <si>
    <t>A/II/5        Tárgyi eszközök értékhelyesbítése</t>
  </si>
  <si>
    <t>A/III/3        Befektetett pénzügyi eszközök értékhelyesbítése</t>
  </si>
  <si>
    <t>A/IV/1        Koncesszióba, vagyonkezelésbe adott eszközök</t>
  </si>
  <si>
    <t>A/IV/2        Koncesszióba, vagyonkezelésbe adott eszközök értékhelyesbítése</t>
  </si>
  <si>
    <t>B/I/1        Vásárolt készletek</t>
  </si>
  <si>
    <t>B/I/2        Átsorolt, követelés fejében átvett készletek</t>
  </si>
  <si>
    <t>B/I/3        Egyéb készletek</t>
  </si>
  <si>
    <t>B/I/4        Befejezetlen termelés, félkész termékek, késztermékek</t>
  </si>
  <si>
    <t>B/I/5        Növendék-, hízó és egyéb állatok</t>
  </si>
  <si>
    <t>B/II/1        Nem tartós részesedések</t>
  </si>
  <si>
    <t>B/II/2a        - ebből: kárpótlási jegyek</t>
  </si>
  <si>
    <t>B/II/2b        - ebből: kincstárjegyek</t>
  </si>
  <si>
    <t>B/II/2c        - ebből: államkötvények</t>
  </si>
  <si>
    <t>B/II/2d        - ebből: helyi önkormányzatok kötvényei</t>
  </si>
  <si>
    <t>B/II/2e        - ebből: befektetési jegyek</t>
  </si>
  <si>
    <t>C/I        Hosszú lejáratú betétek</t>
  </si>
  <si>
    <t>C/II        Pénztárak, csekkek, betétkönyvek</t>
  </si>
  <si>
    <t>C/III        Forintszámlák</t>
  </si>
  <si>
    <t>C/IV        Devizaszámlák</t>
  </si>
  <si>
    <t xml:space="preserve">A/III/1        Tartós részesedések </t>
  </si>
  <si>
    <t xml:space="preserve">A/III/2        Tartós hitelviszonyt megtestesítő értékpapírok </t>
  </si>
  <si>
    <t xml:space="preserve">A/III        Befektetett pénzügyi eszközök </t>
  </si>
  <si>
    <t xml:space="preserve">A/I        Immateriális javak </t>
  </si>
  <si>
    <t xml:space="preserve">A/II        Tárgyi eszközök </t>
  </si>
  <si>
    <t xml:space="preserve">A)        NEMZETI VAGYONBA TARTOZÓ BEFEKTETETT ESZKÖZÖK </t>
  </si>
  <si>
    <t xml:space="preserve">B/II/2        Forgatási célú hitelviszonyt megtestesítő értékpapírok </t>
  </si>
  <si>
    <t xml:space="preserve">B/II        Értékpapírok </t>
  </si>
  <si>
    <t xml:space="preserve">C)        PÉNZESZKÖZÖK </t>
  </si>
  <si>
    <t xml:space="preserve">kiadási módosított  előirányzat </t>
  </si>
  <si>
    <t xml:space="preserve">teljesített kiadás </t>
  </si>
  <si>
    <t>ebből teljesített kiadás fedezete-saját forrás</t>
  </si>
  <si>
    <t>ebből teljesített kiadás fedezete-adósságot keletkeztető ügylet</t>
  </si>
  <si>
    <t>bel- vagy külföldi irányú kötelezettség</t>
  </si>
  <si>
    <t>módosított ei. Működési célú</t>
  </si>
  <si>
    <t>módosított ei. Felhalmozási célú</t>
  </si>
  <si>
    <t>Teljesítés Működési célú</t>
  </si>
  <si>
    <t>Teljesítés Felhalmozási célú</t>
  </si>
  <si>
    <t>ESZKÖZÖK</t>
  </si>
  <si>
    <t>Módosítások</t>
  </si>
  <si>
    <t>A/IV        Koncesszióba, vagyonkezelésbe adott eszközök</t>
  </si>
  <si>
    <t>B/I        Készletek</t>
  </si>
  <si>
    <t>B)        NEMZETI VAGYONBA TARTOZÓ FORGÓESZKÖZÖK</t>
  </si>
  <si>
    <t>ÖNKORMÁNYZAT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</si>
  <si>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</si>
  <si>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</si>
  <si>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</si>
  <si>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</si>
  <si>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</si>
  <si>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</si>
  <si>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</si>
  <si>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</si>
  <si>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</si>
  <si>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</si>
  <si>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</si>
  <si>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</si>
  <si>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</si>
  <si>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</si>
  <si>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C)        Összes maradvány (=A+B)</t>
  </si>
  <si>
    <t>D)        Alaptevékenység kötelezettségvállalással terhelt maradványa</t>
  </si>
  <si>
    <t>E)        Alaptevékenység szabad maradványa (=A-D)</t>
  </si>
  <si>
    <t>G)        Vállalkozási tevékenység felhasználható maradványa (=B-F)</t>
  </si>
  <si>
    <t>K1-8. Költségvetési kiadások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</si>
  <si>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</si>
  <si>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</si>
  <si>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</si>
  <si>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</si>
  <si>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</si>
  <si>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</si>
  <si>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</si>
  <si>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</si>
  <si>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K9. Finanszírozási kiadások</t>
  </si>
  <si>
    <t>B1-7. Költségvetési bevételek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</si>
  <si>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</si>
  <si>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</si>
  <si>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</si>
  <si>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</si>
  <si>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</si>
  <si>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</si>
  <si>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</si>
  <si>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B8. Finanszírozási bevételek</t>
  </si>
  <si>
    <t>Rovat megnevezése</t>
  </si>
  <si>
    <t>Rovat-szám</t>
  </si>
  <si>
    <t>K1101</t>
  </si>
  <si>
    <t>K1102</t>
  </si>
  <si>
    <t>K1103</t>
  </si>
  <si>
    <t>K1104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</si>
  <si>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</si>
  <si>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</si>
  <si>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</si>
  <si>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</si>
  <si>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</si>
  <si>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</si>
  <si>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</si>
  <si>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</si>
  <si>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</si>
  <si>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K1111</t>
  </si>
  <si>
    <t>K1112</t>
  </si>
  <si>
    <t>K1113</t>
  </si>
  <si>
    <t>K11</t>
  </si>
  <si>
    <t>K121</t>
  </si>
  <si>
    <t>Munkavégzésre irányuló egyéb jogviszonyban nem saját foglalkoztatottnak fizetett juttatások</t>
  </si>
  <si>
    <t>K122</t>
  </si>
  <si>
    <t>K123</t>
  </si>
  <si>
    <t>K12</t>
  </si>
  <si>
    <t>K1</t>
  </si>
  <si>
    <t>K2</t>
  </si>
  <si>
    <t>K311</t>
  </si>
  <si>
    <t>K312</t>
  </si>
  <si>
    <t>K313</t>
  </si>
  <si>
    <t>K31</t>
  </si>
  <si>
    <t>Informatikai szolgáltatások igénybevétele</t>
  </si>
  <si>
    <t>K321</t>
  </si>
  <si>
    <t>K322</t>
  </si>
  <si>
    <t>K32</t>
  </si>
  <si>
    <t>K331</t>
  </si>
  <si>
    <t>K332</t>
  </si>
  <si>
    <t>K333</t>
  </si>
  <si>
    <t>Karbantartási, kisjavítási szolgáltatások</t>
  </si>
  <si>
    <t>K334</t>
  </si>
  <si>
    <t>K335</t>
  </si>
  <si>
    <t xml:space="preserve">Szakmai tevékenységet segítő szolgáltatások </t>
  </si>
  <si>
    <t>K336</t>
  </si>
  <si>
    <t>K337</t>
  </si>
  <si>
    <t>K33</t>
  </si>
  <si>
    <t>Kiküldetések kiadásai</t>
  </si>
  <si>
    <t>K341</t>
  </si>
  <si>
    <t>Reklám- és propagandakiadások</t>
  </si>
  <si>
    <t>K342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</si>
  <si>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</si>
  <si>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</si>
  <si>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</si>
  <si>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</si>
  <si>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</si>
  <si>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>K353</t>
  </si>
  <si>
    <t>K354</t>
  </si>
  <si>
    <t>Egyéb dologi kiadások</t>
  </si>
  <si>
    <t>K355</t>
  </si>
  <si>
    <t>K35</t>
  </si>
  <si>
    <t>K3</t>
  </si>
  <si>
    <t>Társadalombiztosítási ellátások</t>
  </si>
  <si>
    <t>K41</t>
  </si>
  <si>
    <t>K42</t>
  </si>
  <si>
    <t>K43</t>
  </si>
  <si>
    <t>K44</t>
  </si>
  <si>
    <t>K45</t>
  </si>
  <si>
    <t>K46</t>
  </si>
  <si>
    <t>K47</t>
  </si>
  <si>
    <t>K48</t>
  </si>
  <si>
    <t>K4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</si>
  <si>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</si>
  <si>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</si>
  <si>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</si>
  <si>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</si>
  <si>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</si>
  <si>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K504</t>
  </si>
  <si>
    <t>K505</t>
  </si>
  <si>
    <t>K506</t>
  </si>
  <si>
    <t>K507</t>
  </si>
  <si>
    <t>K508</t>
  </si>
  <si>
    <t>Árkiegészítések, ártámogatások</t>
  </si>
  <si>
    <t>K509</t>
  </si>
  <si>
    <t>Kamattámogatások</t>
  </si>
  <si>
    <t>K510</t>
  </si>
  <si>
    <t>K512</t>
  </si>
  <si>
    <t>K5</t>
  </si>
  <si>
    <t>Immateriális javak beszerzése, létesítése</t>
  </si>
  <si>
    <t>K61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</si>
  <si>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</si>
  <si>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</si>
  <si>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</si>
  <si>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</si>
  <si>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</si>
  <si>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</si>
  <si>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</si>
  <si>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</si>
  <si>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</si>
  <si>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</si>
  <si>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</si>
  <si>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</si>
  <si>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</si>
  <si>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</si>
  <si>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</si>
  <si>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</si>
  <si>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</si>
  <si>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</si>
  <si>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</si>
  <si>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</si>
  <si>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K7</t>
  </si>
  <si>
    <t>Felhalmozási célú garancia- és kezességvállalásból származó kifizetés államháztartáson belülre</t>
  </si>
  <si>
    <t>K81</t>
  </si>
  <si>
    <t>K82</t>
  </si>
  <si>
    <t>K83</t>
  </si>
  <si>
    <t>K84</t>
  </si>
  <si>
    <t>K85</t>
  </si>
  <si>
    <t>K86</t>
  </si>
  <si>
    <t>Lakástámogatás</t>
  </si>
  <si>
    <t>K87</t>
  </si>
  <si>
    <t>K88</t>
  </si>
  <si>
    <t>K8</t>
  </si>
  <si>
    <t>K1-K8</t>
  </si>
  <si>
    <t>K9111</t>
  </si>
  <si>
    <t>ebből: pénzügyi vállalkozás</t>
  </si>
  <si>
    <t>ebből: fedezeti ügyletek nettó kiadásai</t>
  </si>
  <si>
    <t>Likviditási célú hitelek, kölcsönök törlesztése pénzügyi vállalkozásnak</t>
  </si>
  <si>
    <t>K9112</t>
  </si>
  <si>
    <t>K9113</t>
  </si>
  <si>
    <t xml:space="preserve"> K9113</t>
  </si>
  <si>
    <t>K911</t>
  </si>
  <si>
    <t>K9121</t>
  </si>
  <si>
    <t>ebből: befektetési jegyek</t>
  </si>
  <si>
    <t>ebből: kárpótlási jegyek</t>
  </si>
  <si>
    <t>K9122</t>
  </si>
  <si>
    <t>Befektetési célú belföldi értékpapírok vásárlása</t>
  </si>
  <si>
    <t>K9123</t>
  </si>
  <si>
    <t>K9124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</si>
  <si>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</si>
  <si>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</si>
  <si>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</si>
  <si>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</si>
  <si>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</si>
  <si>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</si>
  <si>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</si>
  <si>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</si>
  <si>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</si>
  <si>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</si>
  <si>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</si>
  <si>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</si>
  <si>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</si>
  <si>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</si>
  <si>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</si>
  <si>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</si>
  <si>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</si>
  <si>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</si>
  <si>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K923</t>
  </si>
  <si>
    <t>K924</t>
  </si>
  <si>
    <t>ebből: nemzetközi fejlesztési szervezetek</t>
  </si>
  <si>
    <t>ebből: más kormányok</t>
  </si>
  <si>
    <t>ebből: külföldi pénzintézetek</t>
  </si>
  <si>
    <t>K92</t>
  </si>
  <si>
    <t>Adóssághoz nem kapcsolódó származékos ügyletek kiadásai</t>
  </si>
  <si>
    <t>K93</t>
  </si>
  <si>
    <t>K9</t>
  </si>
  <si>
    <t>B111</t>
  </si>
  <si>
    <t>B112</t>
  </si>
  <si>
    <t>B114</t>
  </si>
  <si>
    <t>B115</t>
  </si>
  <si>
    <t>B116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</si>
  <si>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</si>
  <si>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</si>
  <si>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</si>
  <si>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</si>
  <si>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</si>
  <si>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B14</t>
  </si>
  <si>
    <t>B15</t>
  </si>
  <si>
    <t>B16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</si>
  <si>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</si>
  <si>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</si>
  <si>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</si>
  <si>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</si>
  <si>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</si>
  <si>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B23</t>
  </si>
  <si>
    <t>B24</t>
  </si>
  <si>
    <t>B25</t>
  </si>
  <si>
    <t>B2</t>
  </si>
  <si>
    <t>B311</t>
  </si>
  <si>
    <t>B312</t>
  </si>
  <si>
    <t>B31</t>
  </si>
  <si>
    <t>B32</t>
  </si>
  <si>
    <t>B33</t>
  </si>
  <si>
    <t>B34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</si>
  <si>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</si>
  <si>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</si>
  <si>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</si>
  <si>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B352</t>
  </si>
  <si>
    <t xml:space="preserve">Pénzügyi monopóliumok nyereségét terhelő adók </t>
  </si>
  <si>
    <t>B353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</si>
  <si>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</si>
  <si>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</si>
  <si>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</si>
  <si>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</si>
  <si>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</si>
  <si>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>B355</t>
  </si>
  <si>
    <t xml:space="preserve">ebből: tartózkodás után fizetett idegenforgalmi adó </t>
  </si>
  <si>
    <t>ebből: talajterhelési díj</t>
  </si>
  <si>
    <t>B35</t>
  </si>
  <si>
    <t>B36</t>
  </si>
  <si>
    <t>B3</t>
  </si>
  <si>
    <t>Áru- és készletértékesítés ellenértéke</t>
  </si>
  <si>
    <t>B401</t>
  </si>
  <si>
    <t>B402</t>
  </si>
  <si>
    <t>B403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</si>
  <si>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</si>
  <si>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</si>
  <si>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</si>
  <si>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</si>
  <si>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</si>
  <si>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</si>
  <si>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</si>
  <si>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B408</t>
  </si>
  <si>
    <t>B409</t>
  </si>
  <si>
    <t>B410</t>
  </si>
  <si>
    <t>B4</t>
  </si>
  <si>
    <t>B51</t>
  </si>
  <si>
    <t>B52</t>
  </si>
  <si>
    <t>Egyéb tárgyi eszközök értékesítése</t>
  </si>
  <si>
    <t>B53</t>
  </si>
  <si>
    <t>B54</t>
  </si>
  <si>
    <t>Részesedések megszűnéséhez kapcsolódó bevételek</t>
  </si>
  <si>
    <t>B55</t>
  </si>
  <si>
    <t>B5</t>
  </si>
  <si>
    <t>Működési célú garancia- és kezességvállalásból származó megtérülések államháztartáson kívülről</t>
  </si>
  <si>
    <t>B61</t>
  </si>
  <si>
    <t>B62</t>
  </si>
  <si>
    <t>B6</t>
  </si>
  <si>
    <t>Felhalmozási célú garancia- és kezességvállalásból származó megtérülések államháztartáson kívülről</t>
  </si>
  <si>
    <t>B71</t>
  </si>
  <si>
    <t>B72</t>
  </si>
  <si>
    <t>B73</t>
  </si>
  <si>
    <t>B7</t>
  </si>
  <si>
    <t>B1-B7</t>
  </si>
  <si>
    <t>B8111</t>
  </si>
  <si>
    <t>Likviditási célú hitelek, kölcsönök felvétele pénzügyi vállalkozástól</t>
  </si>
  <si>
    <t>B8112</t>
  </si>
  <si>
    <t>B8113</t>
  </si>
  <si>
    <t>B811</t>
  </si>
  <si>
    <t>B8121</t>
  </si>
  <si>
    <t>Forgatási célú belföldi értékpapírok kibocsátása</t>
  </si>
  <si>
    <t>B8122</t>
  </si>
  <si>
    <t>B8123</t>
  </si>
  <si>
    <t>Befektetési célú belföldi értékpapírok kibocsátása</t>
  </si>
  <si>
    <t>B8124</t>
  </si>
  <si>
    <t>B812</t>
  </si>
  <si>
    <t>B8131</t>
  </si>
  <si>
    <t>B8132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</si>
  <si>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</si>
  <si>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</si>
  <si>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</si>
  <si>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</si>
  <si>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</si>
  <si>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</si>
  <si>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</si>
  <si>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</si>
  <si>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</si>
  <si>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B818</t>
  </si>
  <si>
    <t>ebből: tulajdonosi kölcsönök visszatérülése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</si>
  <si>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</si>
  <si>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</si>
  <si>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</si>
  <si>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</si>
  <si>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</si>
  <si>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</si>
  <si>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</si>
  <si>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B824</t>
  </si>
  <si>
    <t>B82</t>
  </si>
  <si>
    <t>Adóssághoz nem kapcsolódó származékos ügyletek bevételei</t>
  </si>
  <si>
    <t>B83</t>
  </si>
  <si>
    <t>B8</t>
  </si>
  <si>
    <t xml:space="preserve">Foglalkoztatottak személyi juttatásai </t>
  </si>
  <si>
    <t xml:space="preserve">Külső személyi juttatások </t>
  </si>
  <si>
    <t xml:space="preserve">Készletbeszerzés </t>
  </si>
  <si>
    <t xml:space="preserve">Szolgáltatási kiadások </t>
  </si>
  <si>
    <t xml:space="preserve">Kiküldetések, reklám- és propagandakiadások </t>
  </si>
  <si>
    <t xml:space="preserve">Különféle befizetések és egyéb dologi kiadások </t>
  </si>
  <si>
    <t xml:space="preserve">Dologi kiadások </t>
  </si>
  <si>
    <t>Családi támogatások</t>
  </si>
  <si>
    <t xml:space="preserve">Egyéb nem intézményi ellátások </t>
  </si>
  <si>
    <t xml:space="preserve">Ellátottak pénzbeli juttatásai </t>
  </si>
  <si>
    <t>Működési célú visszatérítendő támogatások, kölcsönök nyújtása államháztartáson belülre</t>
  </si>
  <si>
    <t xml:space="preserve">Működési célú visszatérítendő támogatások, kölcsönök törlesztése államháztartáson belülre </t>
  </si>
  <si>
    <t>Egyéb működési célú támogatások államháztartáson belülre</t>
  </si>
  <si>
    <t xml:space="preserve">Működési célú visszatérítendő támogatások, kölcsönök nyújtása államháztartáson kívülre </t>
  </si>
  <si>
    <t xml:space="preserve">Egyéb működési célú támogatások államháztartáson kívülre </t>
  </si>
  <si>
    <t xml:space="preserve">Egyéb működési célú kiadások </t>
  </si>
  <si>
    <t xml:space="preserve">Ingatlanok beszerzése, létesítése </t>
  </si>
  <si>
    <t xml:space="preserve">Beruházások </t>
  </si>
  <si>
    <t xml:space="preserve">Felújítások </t>
  </si>
  <si>
    <t xml:space="preserve">Egyéb felhalmozási célú kiadások </t>
  </si>
  <si>
    <t xml:space="preserve">Felhalmozási célú visszatérítendő támogatások, kölcsönök nyújtása államháztartáson kívülre </t>
  </si>
  <si>
    <t xml:space="preserve">Egyéb felhalmozási célú támogatások államháztartáson belülre </t>
  </si>
  <si>
    <t xml:space="preserve">Felhalmozási célú visszatérítendő támogatások, kölcsönök törlesztése államháztartáson belülre </t>
  </si>
  <si>
    <t xml:space="preserve">Felhalmozási célú visszatérítendő támogatások, kölcsönök nyújtása államháztartáson belülre </t>
  </si>
  <si>
    <t xml:space="preserve">Hitel-, kölcsöntörlesztés államháztartáson kívülre </t>
  </si>
  <si>
    <t xml:space="preserve">Rövid lejáratú hitelek, kölcsönök törlesztése  </t>
  </si>
  <si>
    <t xml:space="preserve">Hosszú lejáratú hitelek, kölcsönök törlesztése  </t>
  </si>
  <si>
    <t xml:space="preserve">Belföldi értékpapírok kiadásai </t>
  </si>
  <si>
    <t xml:space="preserve">Belföldi finanszírozás kiadásai </t>
  </si>
  <si>
    <t xml:space="preserve">Forgatási célú belföldi értékpapírok vásárlása </t>
  </si>
  <si>
    <t>Forgatási célú belföldi értékpapírok beváltása</t>
  </si>
  <si>
    <t xml:space="preserve">Befektetési célú belföldi értékpapírok beváltása </t>
  </si>
  <si>
    <t xml:space="preserve">Külföldi értékpapírok beváltása </t>
  </si>
  <si>
    <t>Külföldi hitelek, kölcsönök törlesztése</t>
  </si>
  <si>
    <t xml:space="preserve">Külföldi finanszírozás kiadásai </t>
  </si>
  <si>
    <t>Foglalkoztatottak egyéb személyi juttatásai</t>
  </si>
  <si>
    <t xml:space="preserve">Munkaadókat terhelő járulékok és szociális hozzájárulási adó                                                                            </t>
  </si>
  <si>
    <t>Egyéb szolgáltatások</t>
  </si>
  <si>
    <t xml:space="preserve">Kamatkiadások </t>
  </si>
  <si>
    <t>Egyéb pénzügyi műveletek kiadásai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</si>
  <si>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</si>
  <si>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</si>
  <si>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</si>
  <si>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</si>
  <si>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</si>
  <si>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</si>
  <si>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Nemzetközi kötelezettségek</t>
  </si>
  <si>
    <t>Működési célú visszatérítendő támogatások, kölcsönök törlesztése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</si>
  <si>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</si>
  <si>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</si>
  <si>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Egyéb működési célú támogatások államháztartáson kívülre</t>
  </si>
  <si>
    <t>Ingatlanok beszerzése, létesítése</t>
  </si>
  <si>
    <t>Felhalmozási célú visszatérítendő támogatások, kölcsönök nyújtása államháztartáson belülre</t>
  </si>
  <si>
    <t>Felhalmozási célú visszatérítendő támogatások, kölcsönök törlesztése államháztartáson belülre</t>
  </si>
  <si>
    <t>Egyéb felhalmozási célú támogatások államháztartáson belülre</t>
  </si>
  <si>
    <t>Felhalmozási célú garancia- és kezességvállalásból származó kifizetés államháztartáson kívülre</t>
  </si>
  <si>
    <t>Felhalmozási célú visszatérítendő támogatások, kölcsönök nyújtása államháztartáson kívülre</t>
  </si>
  <si>
    <t xml:space="preserve">Egyéb felhalmozási célú támogatások államháztartáson kívülre </t>
  </si>
  <si>
    <t>Külföldi értékpapírok beváltása</t>
  </si>
  <si>
    <t xml:space="preserve">Személyi juttatások </t>
  </si>
  <si>
    <t xml:space="preserve">Kommunikációs szolgáltatások </t>
  </si>
  <si>
    <t xml:space="preserve">Költségvetési kiadások </t>
  </si>
  <si>
    <t xml:space="preserve">Finanszírozási kiadások </t>
  </si>
  <si>
    <t>Működési célú visszatérítendő támogatások, kölcsönök visszatérülése államháztartáson belülről</t>
  </si>
  <si>
    <t>Működési célú visszatérítendő támogatások, kölcsönök igénybevétele államháztartáson belülről</t>
  </si>
  <si>
    <t>Egyéb működési célú támogatások bevételei államháztartáson belülről</t>
  </si>
  <si>
    <t>Felhalmozási célú visszatérítendő támogatások, kölcsönök visszatérülése államháztartáson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</si>
  <si>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</si>
  <si>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</si>
  <si>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Szociális hozzájárulási adó és járulékok</t>
  </si>
  <si>
    <t>Bérhez és foglalkoztatáshoz kapcsolódó adók</t>
  </si>
  <si>
    <t xml:space="preserve">Vagyoni tipusú adók </t>
  </si>
  <si>
    <t xml:space="preserve">Értékesítési és forgalmi adók </t>
  </si>
  <si>
    <t xml:space="preserve">Fogyasztási adók </t>
  </si>
  <si>
    <t>Gépjárműadók</t>
  </si>
  <si>
    <t xml:space="preserve">Egyéb közhatalmi bevételek </t>
  </si>
  <si>
    <t>Szolgáltatások ellenértéke</t>
  </si>
  <si>
    <t>Közvetített szolgáltatások értéke</t>
  </si>
  <si>
    <t>Tulajdonosi bevételek</t>
  </si>
  <si>
    <t>Kamatbevételek</t>
  </si>
  <si>
    <t>Egyéb pénzügyi műveletek bevételei</t>
  </si>
  <si>
    <t>Egyéb működési bevételek</t>
  </si>
  <si>
    <t>Immateriális javak értékesítése</t>
  </si>
  <si>
    <t>Ingatlanok értékesítése</t>
  </si>
  <si>
    <t>Részesedések értékesítése</t>
  </si>
  <si>
    <t>Működési célú visszatérítendő támogatások, kölcsönök visszatérülése államháztartáson kívülről</t>
  </si>
  <si>
    <t>Egyéb működési célú átvett pénzeszközök</t>
  </si>
  <si>
    <t>Felhalmozási célú visszatérítendő támogatások, kölcsönök visszatérülése államháztartáson kívülről</t>
  </si>
  <si>
    <t>Egyéb felhalmozási célú átvett pénzeszközök</t>
  </si>
  <si>
    <t xml:space="preserve">Hosszú lejáratú hitelek, kölcsönök felvétele </t>
  </si>
  <si>
    <t>Központi költségvetés sajátos finanszírozási bevételei</t>
  </si>
  <si>
    <t xml:space="preserve">Külföldi hitelek, kölcsönök felvétele </t>
  </si>
  <si>
    <t>KIADÁSOK ÖSSZESEN (K1-9)</t>
  </si>
  <si>
    <t>BEVÉTELEK ÖSSZESEN (B1-8)</t>
  </si>
  <si>
    <t>Az egységes rovatrend szerint a kiemelt kiadási és bevételi jogcímek</t>
  </si>
  <si>
    <t xml:space="preserve">Önkormányzatok működési támogatásai </t>
  </si>
  <si>
    <t>Működési célú támogatások államháztartáson belülről</t>
  </si>
  <si>
    <t xml:space="preserve">Felhalmozási célú támogatások államháztartáson belülről </t>
  </si>
  <si>
    <t xml:space="preserve">Jövedelemadók </t>
  </si>
  <si>
    <t xml:space="preserve">Termékek és szolgáltatások adói </t>
  </si>
  <si>
    <t xml:space="preserve">Közhatalmi bevételek </t>
  </si>
  <si>
    <t xml:space="preserve">Működési bevételek </t>
  </si>
  <si>
    <t xml:space="preserve">Felhalmozási bevételek </t>
  </si>
  <si>
    <t xml:space="preserve">Működési célú átvett pénzeszközök </t>
  </si>
  <si>
    <t xml:space="preserve">Költségvetési bevételek </t>
  </si>
  <si>
    <t xml:space="preserve">Felhalmozási célú átvett pénzeszközök </t>
  </si>
  <si>
    <t xml:space="preserve">Hitel-, kölcsönfelvétel államháztartáson kívülről </t>
  </si>
  <si>
    <t xml:space="preserve">Belföldi értékpapírok bevételei </t>
  </si>
  <si>
    <t xml:space="preserve">Maradvány igénybevétele </t>
  </si>
  <si>
    <t xml:space="preserve">Belföldi finanszírozás bevételei </t>
  </si>
  <si>
    <t xml:space="preserve">Külföldi finanszírozás bevételei </t>
  </si>
  <si>
    <t xml:space="preserve">Finanszírozási bevételek </t>
  </si>
  <si>
    <t xml:space="preserve">Felhalmozási célú visszatérítendő támogatások, kölcsönök visszatérülése államháztartáson belülről </t>
  </si>
  <si>
    <t xml:space="preserve">Egyéb működési célú támogatások bevételei államháztartáson belülről </t>
  </si>
  <si>
    <t xml:space="preserve">Működési célú visszatérítendő támogatások, kölcsönök igénybevétele államháztartáson belülről </t>
  </si>
  <si>
    <t xml:space="preserve">Felhalmozási célú visszatérítendő támogatások, kölcsönök igénybevétele államháztartáson belülről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</si>
  <si>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</si>
  <si>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</si>
  <si>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</si>
  <si>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</si>
  <si>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 xml:space="preserve">Egyéb áruhasználati és szolgáltatási adók  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</si>
  <si>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</si>
  <si>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</si>
  <si>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</si>
  <si>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</si>
  <si>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</si>
  <si>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</si>
  <si>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</si>
  <si>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</si>
  <si>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</si>
  <si>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 xml:space="preserve">Működési célú visszatérítendő támogatások, kölcsönök visszatérülése államháztartáson kívülről 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</si>
  <si>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</si>
  <si>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</si>
  <si>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</si>
  <si>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Rövid lejáratú hitelek, kölcsönök felvétele</t>
  </si>
  <si>
    <t xml:space="preserve">Forgatási célú belföldi értékpapírok beváltása, értékesítése </t>
  </si>
  <si>
    <t xml:space="preserve">Befektetési célú belföldi értékpapírok beváltása, értékesítése 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</si>
  <si>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</si>
  <si>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</si>
  <si>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</si>
  <si>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</si>
  <si>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</si>
  <si>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</si>
  <si>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</si>
  <si>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</si>
  <si>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</si>
  <si>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</si>
  <si>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</si>
  <si>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>fizikai alkalmazott,
a költségvetési szerveknél foglalkoztatott egyéb munkavállaló  (fizikai alkalmazott)</t>
  </si>
  <si>
    <t>ösztöndíjas foglalkoztatott</t>
  </si>
  <si>
    <t>közfoglalkoztatott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</si>
  <si>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</si>
  <si>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</si>
  <si>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</si>
  <si>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prémiumévek programról és a különleges foglalkoztatási állományról szóló 2004. évi CXXII. törvény alapján foglalkoztatott prémiumévesek </t>
  </si>
  <si>
    <t>prémiumévek programról és a különleges foglalkoztatási állományról szóló 2004. évi CXXII. törvény alapján foglalkoztatott különleges foglalkoztatási állományba helyezettek létszáma</t>
  </si>
  <si>
    <t>ösztöndíjas foglalkoztatottak (Pftv, illetve Magyar Közigazgatási Ösztöndíjról szóló 228/2011. (X. 28.) Korm. rendelet)</t>
  </si>
  <si>
    <t>munkaerőpiactól tartósan távol lévő személyek</t>
  </si>
  <si>
    <t>KÖZTISZTVISELŐK, KORMÁNYTISZTVISELŐK ÖSSZESEN</t>
  </si>
  <si>
    <t xml:space="preserve">KÖZALKALMAZOTTAK ÖSSZESEN </t>
  </si>
  <si>
    <t xml:space="preserve">EGYÉB BÉRRENDSZER ÖSSZESEN </t>
  </si>
  <si>
    <t xml:space="preserve">VÁLASZTOTT TISZTSÉGVISELŐK ÖSSZESEN </t>
  </si>
  <si>
    <t xml:space="preserve">KÖLTSÉGVETÉSI ENGEDÉLYEZETT LÉTSZÁMKERETBE TARTOZÓ FOGLALKOZTATOTTAK LÉTSZÁMA MINDÖSSZESEN </t>
  </si>
  <si>
    <t>MEGNEVEZÉS</t>
  </si>
  <si>
    <t>Foglalkoztatottak létszáma (fő)</t>
  </si>
  <si>
    <t xml:space="preserve">Felhalmozási költségvetés előirányzat csoport </t>
  </si>
  <si>
    <t>Működési költségvetés előirányzat csoport</t>
  </si>
  <si>
    <t>kötelező feladatok</t>
  </si>
  <si>
    <t>önként vállalt feladatok</t>
  </si>
  <si>
    <t xml:space="preserve">állami (államigazgatási) feladatok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</si>
  <si>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</si>
  <si>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</si>
  <si>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</si>
  <si>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</si>
  <si>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</si>
  <si>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</si>
  <si>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</si>
  <si>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</si>
  <si>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</si>
  <si>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</si>
  <si>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</si>
  <si>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</si>
  <si>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</si>
  <si>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</si>
  <si>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</si>
  <si>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</si>
  <si>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</si>
  <si>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</si>
  <si>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</si>
  <si>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</si>
  <si>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>Európai Unió  részére</t>
  </si>
  <si>
    <t>központi költségvetési szervektől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</si>
  <si>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</si>
  <si>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</si>
  <si>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</si>
  <si>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</si>
  <si>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 központi költségvetési szervektől</t>
  </si>
  <si>
    <t>elkülönített állami pénzalapoktól</t>
  </si>
  <si>
    <t>társadalombiztosítás pénzügyi alapjaitól</t>
  </si>
  <si>
    <t>egyéb fejezeti kezelésű előirányzatoktól</t>
  </si>
  <si>
    <t>központi kezelésű előirányzatoktól</t>
  </si>
  <si>
    <t>fejezeti kezelésű előirányzatok EU-s programokra és azok hazai társfinanszírozásától</t>
  </si>
  <si>
    <t>egyházi jogi személyektől</t>
  </si>
  <si>
    <t>egyéb civil szervezetektől</t>
  </si>
  <si>
    <t>kormányok és nemzetközi szervezetektől</t>
  </si>
  <si>
    <t>egyéb külföldiektől</t>
  </si>
  <si>
    <t>Európai Uniótól</t>
  </si>
  <si>
    <t>egyéb vállalkozásoktól</t>
  </si>
  <si>
    <t>önkormányzati többségi tulajdonú nem pénzügyi vállalkozásoktól</t>
  </si>
  <si>
    <t>állami többségi tulajdonú nem pénzügyi vállalkozásoktól</t>
  </si>
  <si>
    <t>pénzügyi vállalkozásoktól</t>
  </si>
  <si>
    <t>háztartásoktól</t>
  </si>
  <si>
    <t xml:space="preserve">Európai Uniótól </t>
  </si>
  <si>
    <t xml:space="preserve">Költségvetési engedélyezett létszámkeret (álláshely) (fő) ÖNKORMÁNYZAT </t>
  </si>
  <si>
    <t>Előző év vállalkozási maradványának igénybevétele MŰKÖDÉSRE</t>
  </si>
  <si>
    <t>Előző év vállalkozási maradványának igénybevétele FELHALMOZÁSRA</t>
  </si>
  <si>
    <t>Előző év költségvetési maradványának igénybevétele MŰKÖDÉSRE</t>
  </si>
  <si>
    <t>Előző év költségvetési maradványának igénybevétele FELHALMOZÁSRA</t>
  </si>
  <si>
    <t>költségvetési egyenleg  MŰKÖDÉSI</t>
  </si>
  <si>
    <t>költségvetési egyenleg FELHALMOZÁSI</t>
  </si>
  <si>
    <t>Tartalékok-általános</t>
  </si>
  <si>
    <t>Megnevezés</t>
  </si>
  <si>
    <t xml:space="preserve">kiadási eredeti előirányzat </t>
  </si>
  <si>
    <t>adósságot keletkeztető ügylet kezdő időpontja</t>
  </si>
  <si>
    <t>adósságot keletkeztető ügylet lejárati időpontja</t>
  </si>
  <si>
    <t>adósságot keletkeztető ügylet fajtája</t>
  </si>
  <si>
    <t>adósságot keletkeztető ügylet- várható visszatérítendő összege (kamattal) leáratig mindösszesen</t>
  </si>
  <si>
    <t xml:space="preserve">adósságot keletkeztető ügyletekből és kezességvállalásokból fennálló kötelezettségek </t>
  </si>
  <si>
    <t>a)4 hitel, kölcsön felvétele, átvállalása a folyósítás, átvállalás napjától a végtörlesztés napjáig, és annak aktuális tőketartozása,</t>
  </si>
  <si>
    <t>g)5 hitelintézetek által, származékos műveletek különbözeteként az Államadósság Kezelő Központ Zrt.-nél (a továbbiakban: ÁKK Zrt.) elhelyezett fedezeti betétek, és azok összege.</t>
  </si>
  <si>
    <t>adósságot keletkeztető ügylet rovatszáma (B8)</t>
  </si>
  <si>
    <t>hitel/lízing/kölcsön/értékpapír</t>
  </si>
  <si>
    <r>
      <t>b)</t>
    </r>
    <r>
      <rPr>
        <sz val="12"/>
        <color indexed="8"/>
        <rFont val="Bookman Old Style"/>
        <family val="1"/>
        <charset val="238"/>
      </rPr>
      <t xml:space="preserve"> a számvitelről szóló törvény (a továbbiakban: Szt.) szerinti hitelviszonyt megtestesítő értékpapír forgalomba hozatala a forgalomba hozatal napjától a beváltás napjáig, kamatozó értékpapír esetén annak névértéke, egyéb értékpapír esetén annak vételára,</t>
    </r>
  </si>
  <si>
    <r>
      <t>c)</t>
    </r>
    <r>
      <rPr>
        <sz val="12"/>
        <color indexed="8"/>
        <rFont val="Bookman Old Style"/>
        <family val="1"/>
        <charset val="238"/>
      </rPr>
      <t xml:space="preserve"> váltó kibocsátása a kibocsátás napjától a beváltás napjáig, és annak a váltóval kiváltott kötelezettséggel megegyező, kamatot nem tartalmazó értéke,</t>
    </r>
  </si>
  <si>
    <r>
      <t>d)</t>
    </r>
    <r>
      <rPr>
        <sz val="12"/>
        <color indexed="8"/>
        <rFont val="Bookman Old Style"/>
        <family val="1"/>
        <charset val="238"/>
      </rPr>
      <t xml:space="preserve"> az Szt. szerint pénzügyi lízing lízingbevevői félként történő megkötése a lízing futamideje alatt, és a lízingszerződésben kikötött tőkerész hátralévő összege,</t>
    </r>
  </si>
  <si>
    <r>
      <t>e)</t>
    </r>
    <r>
      <rPr>
        <sz val="12"/>
        <color indexed="8"/>
        <rFont val="Bookman Old Style"/>
        <family val="1"/>
        <charset val="238"/>
      </rPr>
      <t xml:space="preserve"> a visszavásárlási kötelezettség kikötésével megkötött adásvételi szerződés eladói félként történő megkötése – ideértve az Szt. szerinti valódi penziós és óvadéki repóügyleteket is – a visszavásárlásig, és a kikötött visszavásárlási ár,</t>
    </r>
  </si>
  <si>
    <r>
      <t>f)</t>
    </r>
    <r>
      <rPr>
        <sz val="12"/>
        <color indexed="8"/>
        <rFont val="Bookman Old Style"/>
        <family val="1"/>
        <charset val="238"/>
      </rPr>
      <t xml:space="preserve"> a szerződésben kapott, legalább háromszázhatvanöt nap időtartamú halasztott fizetés, részletfizetés, és a még ki nem fizetett ellenérték,</t>
    </r>
  </si>
  <si>
    <t>Stabilitási tv.10. § (3):  Az önkormányzat 3. § (1) bekezdése szerinti adósságot keletkeztető ügyletből származó tárgyévi összes fizetési kötelezettsége az adósságot keletkeztető ügylet futamidejének végéig egyik évben sem haladja meg az önkormányzat adott évi saját bevételeinek 50%-át.</t>
  </si>
  <si>
    <t>d)53 törvény alapján az önkormányzatot megillető illeték, bírság, díj;</t>
  </si>
  <si>
    <r>
      <t>Mötv. 106. §</t>
    </r>
    <r>
      <rPr>
        <sz val="12"/>
        <color indexed="8"/>
        <rFont val="Bookman Old Style"/>
        <family val="1"/>
        <charset val="238"/>
      </rPr>
      <t xml:space="preserve"> (1) E törvény alkalmazásában saját bevétel:</t>
    </r>
  </si>
  <si>
    <r>
      <t>a)</t>
    </r>
    <r>
      <rPr>
        <sz val="12"/>
        <color indexed="8"/>
        <rFont val="Bookman Old Style"/>
        <family val="1"/>
        <charset val="238"/>
      </rPr>
      <t xml:space="preserve"> a helyi adók;</t>
    </r>
  </si>
  <si>
    <r>
      <t>b)</t>
    </r>
    <r>
      <rPr>
        <sz val="12"/>
        <color indexed="8"/>
        <rFont val="Bookman Old Style"/>
        <family val="1"/>
        <charset val="238"/>
      </rPr>
      <t xml:space="preserve"> saját tevékenységből, vállalkozásból és az önkormányzati vagyon hasznosításából származó bevétel, nyereség, osztalék, kamat és bérleti díj;</t>
    </r>
  </si>
  <si>
    <r>
      <t>c)</t>
    </r>
    <r>
      <rPr>
        <sz val="12"/>
        <color indexed="8"/>
        <rFont val="Bookman Old Style"/>
        <family val="1"/>
        <charset val="238"/>
      </rPr>
      <t xml:space="preserve"> átvett pénzeszközök;</t>
    </r>
  </si>
  <si>
    <r>
      <t>e)</t>
    </r>
    <r>
      <rPr>
        <sz val="12"/>
        <color indexed="8"/>
        <rFont val="Bookman Old Style"/>
        <family val="1"/>
        <charset val="238"/>
      </rPr>
      <t xml:space="preserve"> az önkormányzat és intézményei egyéb sajátos bevételei.</t>
    </r>
  </si>
  <si>
    <t xml:space="preserve">Központi költségvetés sajátos finanszírozási bevételei </t>
  </si>
  <si>
    <t>ÖNKORMÁNYZATI ELŐIRÁNYZATOK</t>
  </si>
  <si>
    <t>ÖSSZESEN</t>
  </si>
  <si>
    <t>ÖSSZESEN:</t>
  </si>
  <si>
    <t>eredeti ei.</t>
  </si>
  <si>
    <t>B65</t>
  </si>
  <si>
    <t>G) Kulturális javak és régészeti leletek</t>
  </si>
  <si>
    <t>F) 01.-02. számlacsoportban nyilvántartott eszközök</t>
  </si>
  <si>
    <t>E) Használatban lévő eszközök</t>
  </si>
  <si>
    <t>E/IV. Használatban lévő készletek</t>
  </si>
  <si>
    <t>E/III. Használatban lévő tárgyi eszközök</t>
  </si>
  <si>
    <t>E/II. Használatban lévő tárgyi eszközök</t>
  </si>
  <si>
    <t xml:space="preserve">E/I. Használatban lévő kisértékű immateriális javak </t>
  </si>
  <si>
    <t>D) " 0"-ra leírt eszközök</t>
  </si>
  <si>
    <t>C/IV/2. Kincstárban vezetett devizaszámlák</t>
  </si>
  <si>
    <t>C/ IV/1. Kincstáron kívüli devizaszámlák</t>
  </si>
  <si>
    <t>C/III/2. Kincstárban vezetett forintszámlák</t>
  </si>
  <si>
    <t>C/III/1. Kincstáron kívüli forintszámlák</t>
  </si>
  <si>
    <t>C/II/3. Betétkönyvek, csekkek, elektronikus pénzeszközök</t>
  </si>
  <si>
    <t>C/II/2. Valutapénztár</t>
  </si>
  <si>
    <t>C/II/1. Forintpénztár</t>
  </si>
  <si>
    <t xml:space="preserve">C/I/2. Éven túli lejáratú deviza lekötött bankbetétek </t>
  </si>
  <si>
    <t xml:space="preserve">C/I/1. Éven túli lejáratú forint lekötött bankbetétek </t>
  </si>
  <si>
    <t>Mindösszesen</t>
  </si>
  <si>
    <t>Üzleti vagyon</t>
  </si>
  <si>
    <t>Korlátozottan forgalomképes vagyon</t>
  </si>
  <si>
    <t>Nemzetgazdasági szempontból kiemelt jelentőségű törzsvagyon</t>
  </si>
  <si>
    <t>Forgalom-képtelen törzsvagyon</t>
  </si>
  <si>
    <t>Kiadások ( Ft)</t>
  </si>
  <si>
    <t>Kiadások (Ft)</t>
  </si>
  <si>
    <t>Bevételek (Ft)</t>
  </si>
  <si>
    <t>Beruházások és felújítások (Ft)</t>
  </si>
  <si>
    <t>Általános- és céltartalékok (Ft)</t>
  </si>
  <si>
    <t>A költségvetési év azon fejlesztései, amelyek megvalósításához a Gst. 3. § (1) bekezdése szerinti adósságot keletkeztető ügylet megkötése vált szükségessé (Ft)</t>
  </si>
  <si>
    <t>A Gst. 3. § (1) bekezdése szerinti adósságot keletkeztető ügyletekből és kezességvállalásokból fennálló kötelezettségek az adósságot keletkeztető ügyletek futamidejének végéig, illetve a kezesség érvényesíthetőségéig, és a Gst. 45. § (1) bekezdés a) pontja felhatalmazása alapján kiadott jogszabályban meghatározottak szerinti saját bevételek (Ft)</t>
  </si>
  <si>
    <t>A költségvetési hiány külső finanszírozására vagy a költségvetési többlet felhasználására szolgáló finanszírozási bevételek és kiadások működési és felhalmozási cél szerinti tagolásban (Ft)</t>
  </si>
  <si>
    <t>Lakosságnak juttatott támogatások, szociális, rászorultsági jellegű ellátások (Ft)</t>
  </si>
  <si>
    <t>Támogatások, kölcsönök nyújtása és törlesztése (Ft)</t>
  </si>
  <si>
    <t>Támogatások, kölcsönök bevételei (Ft)</t>
  </si>
  <si>
    <t>Helyi adó és egyéb közhatalmi bevételek (Ft)</t>
  </si>
  <si>
    <t>A helyi önkormányzat pénzmaradvány kimutatása (Ft)</t>
  </si>
  <si>
    <t>A helyi önkormányzat eredménykimutatása (Ft)</t>
  </si>
  <si>
    <t>A helyi önkormányzat vagyonkimutatása (Ft)</t>
  </si>
  <si>
    <t>K513</t>
  </si>
  <si>
    <t>08 Felhalmozási célú támogatások eredményszemléletű bevételei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</si>
  <si>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</si>
  <si>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</si>
  <si>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</si>
  <si>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</si>
  <si>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04 Saját termelésű készletek állományváltozása</t>
  </si>
  <si>
    <t>05 Saját előállítású eszközök aktivált értéke</t>
  </si>
  <si>
    <t>II Aktivált saját teljesítmények értéke (=±04+05)</t>
  </si>
  <si>
    <t>06 Központi működési célú támogatások eredményszemléletű bevételei</t>
  </si>
  <si>
    <t>07 Egyéb működési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</si>
  <si>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</si>
  <si>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</si>
  <si>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</si>
  <si>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</si>
  <si>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12 Eladott áruk beszerzési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</si>
  <si>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</si>
  <si>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</si>
  <si>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</si>
  <si>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</si>
  <si>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</si>
  <si>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</si>
  <si>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</si>
  <si>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</si>
  <si>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</si>
  <si>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17 Kapott (járó) osztalék és részesedés</t>
  </si>
  <si>
    <t>18 Részesedésekből származó eredményszemléletű bevételek, árfolyamnyereségek</t>
  </si>
  <si>
    <t>19 Befektetett pénzügyi eszközökből származó eredményszemléletű bevételek, árfolyamnyereségek</t>
  </si>
  <si>
    <t>20 Egyéb kapott (járó) kamatok és kamatjellegű eredményszemléletű bevételek</t>
  </si>
  <si>
    <t>21 Pénzügyi műveletek egyéb eredményszemléletű bevételei (&gt;=21a+21b)</t>
  </si>
  <si>
    <t>21a - ebből: lekötött bankbetétek mérlegfordulónapi értékelése során megállapított (nem realizált) árfolyamnyeresége</t>
  </si>
  <si>
    <t>21b - ebből: egyéb pénzeszközök és sajátos elszámolások mérlegfordulónapi értékelése során megállapított (nem realizált) árfolyamnyeresége</t>
  </si>
  <si>
    <t>VIII Pénzügyi műveletek eredményszemléletű bevételei (=17+18+19+20+21)</t>
  </si>
  <si>
    <t>22 Részesedésekből származó ráfordítások, árfolyamveszteségek</t>
  </si>
  <si>
    <t>23 Befektetett pénzügyi eszközökből (értékpapírokból, kölcsönökből) származó ráfordítások, árfolyamveszteségek</t>
  </si>
  <si>
    <t>24 Fizetendő kamatok és kamatjellegű ráfordítások</t>
  </si>
  <si>
    <t>25 Részesedések, értékpapírok, pénzeszközök értékvesztése (&gt;=25a+25b)</t>
  </si>
  <si>
    <t>25a - ebből: lekötött bankbetétek értékvesztése</t>
  </si>
  <si>
    <t>25b - ebből: Kincstáron kívüli forint- és devizaszámlák értékvesztése</t>
  </si>
  <si>
    <t>26 Pénzügyi műveletek egyéb ráfordításai (&gt;=26a+26b)</t>
  </si>
  <si>
    <t>26a - ebből: lekötött bankbetétek mérlegfordulónapi értékelése során megállapított (nem realizált) árfolyamvesztesége</t>
  </si>
  <si>
    <t>IX Pénzügyi műveletek ráfordításai (=22+23+24+25+26)</t>
  </si>
  <si>
    <t>B)  PÉNZÜGYI MŰVELETEK EREDMÉNYE (=VIII-IX)</t>
  </si>
  <si>
    <t>C)  MÉRLEG SZERINTI EREDMÉNY (=±A±B)</t>
  </si>
  <si>
    <t>A zárszámadási rendelettervezet előterjesztésekor a képviselő-testület részére tájékoztatásul az előterjesztlésben kell bemutatni-nem a rendelet része</t>
  </si>
  <si>
    <t>A helyi önkormányzat költségvetési mérlege közgazdasági tagolásban (Ft)</t>
  </si>
  <si>
    <t>A többéves kihatással járó döntések számszerűsítése évenkénti bontásban és összesítve (Ft)</t>
  </si>
  <si>
    <t>Kötelezettségek megnevezése</t>
  </si>
  <si>
    <t>Köt.vállalás éve</t>
  </si>
  <si>
    <t>Tárgyév előtti kifizetés</t>
  </si>
  <si>
    <t>Működési célú hiteltörlesztések összesen:</t>
  </si>
  <si>
    <t>Felhalmozási célú hiteltörlesztések</t>
  </si>
  <si>
    <t>Beruházások összesen:</t>
  </si>
  <si>
    <t>Felújítások összesen:</t>
  </si>
  <si>
    <t>MINDÖSSZESEN:</t>
  </si>
  <si>
    <t>A közvetett támogatások (Ft)</t>
  </si>
  <si>
    <t>teljesített bevétel</t>
  </si>
  <si>
    <t>közvetett támogatás</t>
  </si>
  <si>
    <t>elvárt bevétel</t>
  </si>
  <si>
    <t>az ellátottak térítési díjának, kártérítésének méltányossági alapon történő elengedésének összege</t>
  </si>
  <si>
    <t>a lakosság részére lakásépítéshez, lakásfelújításhoz nyújtott kölcsönök elengedésének összege</t>
  </si>
  <si>
    <t>ebből adóelengedés</t>
  </si>
  <si>
    <t>ebből adókedvezmény</t>
  </si>
  <si>
    <t>a helyi adónál, gépjárműadónál biztosított kedvezmény, mentesség összege adónemenként</t>
  </si>
  <si>
    <t>B3, B7</t>
  </si>
  <si>
    <t>a helyiségek, eszközök hasznosításából származó bevételből nyújtott kedvezmény, mentesség összege</t>
  </si>
  <si>
    <t>B4, B5</t>
  </si>
  <si>
    <t>az egyéb nyújtott kedvezmény vagy kölcsön elengedésének összege</t>
  </si>
  <si>
    <t>A költségvetési évet követő három év tervezett bevételi előirányzatainak és kiadási előirányzatainak keretszámai (Ft)</t>
  </si>
  <si>
    <t>ÖNKORMÁNYZAT ÉS KÖLTSÉGVETÉSI SZERVEI ELŐIRÁNYZATA MINDÖSSZESEN</t>
  </si>
  <si>
    <t>2020. évi eredeti ei.</t>
  </si>
  <si>
    <t>ÖNKORMÁNYZAT ÉS KÖLTSÉGVETÉSI SZERVEK ÖSSZESEN</t>
  </si>
  <si>
    <t>FORRÁSOK</t>
  </si>
  <si>
    <t>FORRÁSOK ÖSSZESEN</t>
  </si>
  <si>
    <t>A pénzeszközök változása (Ft)</t>
  </si>
  <si>
    <t>(E Ft)</t>
  </si>
  <si>
    <t>B411</t>
  </si>
  <si>
    <t xml:space="preserve">Biztosító által fizetett kártérítés </t>
  </si>
  <si>
    <t>nonprofit gazdasági társaságok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</si>
  <si>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</si>
  <si>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</si>
  <si>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</si>
  <si>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</si>
  <si>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</si>
  <si>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</si>
  <si>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</si>
  <si>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</si>
  <si>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</si>
  <si>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</si>
  <si>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</si>
  <si>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</si>
  <si>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</si>
  <si>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</si>
  <si>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</si>
  <si>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</si>
  <si>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</si>
  <si>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</si>
  <si>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 xml:space="preserve">Törvény szerinti illetmények, munkabérek </t>
  </si>
  <si>
    <t xml:space="preserve">Normatív jutalmak </t>
  </si>
  <si>
    <t xml:space="preserve">Céljuttatás, projektprémium </t>
  </si>
  <si>
    <t xml:space="preserve">Készenléti, ügyeleti, helyettesítési díj, túlóra, túlszolgálat </t>
  </si>
  <si>
    <t xml:space="preserve">Végkielégítés </t>
  </si>
  <si>
    <t xml:space="preserve">Jubileumi jutalom </t>
  </si>
  <si>
    <t xml:space="preserve">Közlekedési költségtérítés </t>
  </si>
  <si>
    <t xml:space="preserve">Lakhatási támogatások </t>
  </si>
  <si>
    <t xml:space="preserve">Szociális támogatások </t>
  </si>
  <si>
    <t xml:space="preserve">Választott tisztségviselők juttatásai </t>
  </si>
  <si>
    <t xml:space="preserve">Egyéb külső személyi juttatások </t>
  </si>
  <si>
    <t>Munkaadókat terhelő járulékok és szociális hozzájárulási adó</t>
  </si>
  <si>
    <t xml:space="preserve">Szakmai anyagok beszerzése </t>
  </si>
  <si>
    <t xml:space="preserve">Üzemeltetési anyagok beszerzése </t>
  </si>
  <si>
    <t xml:space="preserve">Árubeszerzés </t>
  </si>
  <si>
    <t>Készletbeszerzés</t>
  </si>
  <si>
    <t xml:space="preserve">Egyéb kommunikációs szolgáltatások </t>
  </si>
  <si>
    <t xml:space="preserve">Közüzemi díjak </t>
  </si>
  <si>
    <t xml:space="preserve">Vásárolt élelmezés </t>
  </si>
  <si>
    <t xml:space="preserve">Bérleti és lízing díjak </t>
  </si>
  <si>
    <t xml:space="preserve">Közvetített szolgáltatások </t>
  </si>
  <si>
    <t>Kiküldetések, reklám- és propagandakiadások</t>
  </si>
  <si>
    <t>Különféle befizetések és egyéb dologi kiadások</t>
  </si>
  <si>
    <t xml:space="preserve">Társadalombiztosítási ellátások </t>
  </si>
  <si>
    <t xml:space="preserve">Családi támogatások </t>
  </si>
  <si>
    <t xml:space="preserve">Pénzbeli kárpótlások, kártérítések </t>
  </si>
  <si>
    <t>Ellátottak pénzbeli juttatásai</t>
  </si>
  <si>
    <t xml:space="preserve">Nemzetközi kötelezettségek </t>
  </si>
  <si>
    <t xml:space="preserve">Elvonások és befizetések </t>
  </si>
  <si>
    <t xml:space="preserve">Működési célú visszatérítendő támogatások, kölcsönök nyújtása államháztartáson belülre </t>
  </si>
  <si>
    <t xml:space="preserve">Működési célú támogatások az Európai Uniónak </t>
  </si>
  <si>
    <t>K511</t>
  </si>
  <si>
    <t>Tartalékok</t>
  </si>
  <si>
    <t>Egyéb működési célú kiadások</t>
  </si>
  <si>
    <t xml:space="preserve">Immateriális javak beszerzése, létesítése </t>
  </si>
  <si>
    <t xml:space="preserve">Ingatlanok felújítása </t>
  </si>
  <si>
    <t>Egyéb tárgyi eszközök felújítása</t>
  </si>
  <si>
    <t>Felújítások</t>
  </si>
  <si>
    <t>K89</t>
  </si>
  <si>
    <t>Felhalmozási célú támogatások az Európai Uniónak</t>
  </si>
  <si>
    <t>Egyéb felhalmozási célú támogatások államháztartáson kívülre</t>
  </si>
  <si>
    <t>Egyéb felhalmozási célú kiadások</t>
  </si>
  <si>
    <t>Felhalmozási költségvetés előirányzat csoport</t>
  </si>
  <si>
    <t>Költségvetési kiadások</t>
  </si>
  <si>
    <t xml:space="preserve">Hosszú lejáratú hitelek, kölcsönök törlesztése pénzügyi vállalkozásnak </t>
  </si>
  <si>
    <t xml:space="preserve">Likviditási célú hitelek, kölcsönök törlesztése pénzügyi vállalkozásnak </t>
  </si>
  <si>
    <t>Rövid lejáratú hitelek, kölcsönök törlesztése pénzügyi vállalkozásnak</t>
  </si>
  <si>
    <t>Hitel-, kölcsöntörlesztés államháztartáson kívülre</t>
  </si>
  <si>
    <t>K9125</t>
  </si>
  <si>
    <t>K9126</t>
  </si>
  <si>
    <t xml:space="preserve">Befektetési célú belföldi értékpapírok vásárlása </t>
  </si>
  <si>
    <t>Kincstárjegyek beváltása</t>
  </si>
  <si>
    <t xml:space="preserve">Éven belüli lejáratú belföldi értékpapírok beváltása </t>
  </si>
  <si>
    <t xml:space="preserve">Belföldi kötvények beváltása </t>
  </si>
  <si>
    <t xml:space="preserve">Éven túli lejáratú belföldi értékpapírok beváltása </t>
  </si>
  <si>
    <t>Belföldi értékpapírok kiadásai</t>
  </si>
  <si>
    <t>K919</t>
  </si>
  <si>
    <t>Pénzeszközök lekötött bankbetétként elhelyezése</t>
  </si>
  <si>
    <t>Tulajdonosi kölcsönök kiadásai</t>
  </si>
  <si>
    <t>Belföldi finanszírozás kiadásai</t>
  </si>
  <si>
    <t>K925</t>
  </si>
  <si>
    <t>K94</t>
  </si>
  <si>
    <t>Kiadások összesen</t>
  </si>
  <si>
    <t>K1-K9</t>
  </si>
  <si>
    <t xml:space="preserve">Befektetési célú külföldi értékpapírok vásárlása </t>
  </si>
  <si>
    <t>Hitelek, kölcsönök törlesztése külföldi kormányoknak és nemzetközi szervezeteknek</t>
  </si>
  <si>
    <t xml:space="preserve">Hitelek, kölcsönök törlesztése külföldi pénzintézeteknek </t>
  </si>
  <si>
    <t>Váltókiadások</t>
  </si>
  <si>
    <t xml:space="preserve">Helyi önkormányzatok működésének általános támogatása </t>
  </si>
  <si>
    <t xml:space="preserve">Települési önkormányzatok egyes köznevelési feladatainak támogatása </t>
  </si>
  <si>
    <t xml:space="preserve">Települési önkormányzatok kulturális feladatainak támogatása </t>
  </si>
  <si>
    <t>Működési célú költségvetési támogatások és kiegészítő támogatások</t>
  </si>
  <si>
    <t xml:space="preserve">Elszámolásból származó bevételek </t>
  </si>
  <si>
    <t xml:space="preserve">Elvonások és befizetések bevételei </t>
  </si>
  <si>
    <t>Magánszemélyek jövedelemadó</t>
  </si>
  <si>
    <t>Társaságok jövedelemadói</t>
  </si>
  <si>
    <t>Jövedelemadók</t>
  </si>
  <si>
    <t xml:space="preserve">Szociális hozzájárulási adó és járulékok </t>
  </si>
  <si>
    <t>Termékek és szolgáltatások adói</t>
  </si>
  <si>
    <t>Egyéb közhatalmi bevételek</t>
  </si>
  <si>
    <t>Közhatalmi bevételek</t>
  </si>
  <si>
    <t>Készletértékesítés ellenértéke</t>
  </si>
  <si>
    <t xml:space="preserve">Közvetített szolgáltatások ellenértéke </t>
  </si>
  <si>
    <t xml:space="preserve">Általános forgalmi adó visszatérítése </t>
  </si>
  <si>
    <t xml:space="preserve">Kamatbevételek és más nyereségjellegű bevételek </t>
  </si>
  <si>
    <t xml:space="preserve">Egyéb pénzügyi műveletek bevételei </t>
  </si>
  <si>
    <t xml:space="preserve">Működési célú visszatérítendő támogatások, kölcsönök visszatérülése az Európai Uniótól </t>
  </si>
  <si>
    <t xml:space="preserve">Működési célú visszatérítendő támogatások, kölcsönök visszatérülése kormányoktól és más nemzetközi szervezetektől </t>
  </si>
  <si>
    <t>B63</t>
  </si>
  <si>
    <t>B64</t>
  </si>
  <si>
    <t>Működési célú átvett pénzeszközök</t>
  </si>
  <si>
    <t>Felhalmozási célú támogatások államháztartáson belülről</t>
  </si>
  <si>
    <t xml:space="preserve">Immateriális javak értékesítése </t>
  </si>
  <si>
    <t xml:space="preserve">Egyéb tárgyi eszközök értékesítése </t>
  </si>
  <si>
    <t xml:space="preserve">Részesedések értékesítése </t>
  </si>
  <si>
    <t xml:space="preserve">Felhalmozási célú visszatérítendő támogatások, kölcsönök visszatérülése az Európai Uniótól </t>
  </si>
  <si>
    <t xml:space="preserve">Felhalmozási célú visszatérítendő támogatások, kölcsönök visszatérülése kormányoktól és más nemzetközi szervezetektől </t>
  </si>
  <si>
    <t>B74</t>
  </si>
  <si>
    <t>B75</t>
  </si>
  <si>
    <t>Költségvetési bevételek</t>
  </si>
  <si>
    <t xml:space="preserve">Hosszú lejáratú hitelek, kölcsönök felvétele pénzügyi vállalkozástól </t>
  </si>
  <si>
    <t xml:space="preserve">Likviditási célú hitelek, kölcsönök felvétele pénzügyi vállalkozástól </t>
  </si>
  <si>
    <t>Rövid lejáratú hitelek, kölcsönök felvétele pénzügyi vállalkozástól</t>
  </si>
  <si>
    <t>Hitel-, kölcsönfelvétel pénzügyi vállalkozástól</t>
  </si>
  <si>
    <t xml:space="preserve">Forgatási célú belföldi értékpapírok beváltása, értékesítése  </t>
  </si>
  <si>
    <t xml:space="preserve">Éven belüli lejáratú belföldi értékpapírok kibocsátása </t>
  </si>
  <si>
    <t>Éven túli lejáratú belföldi értékpapírok kibocsátása</t>
  </si>
  <si>
    <t xml:space="preserve">Előző év költségvetési maradványának igénybevétele </t>
  </si>
  <si>
    <t xml:space="preserve">Előző év vállalkozási maradványának igénybevétele </t>
  </si>
  <si>
    <t>B819</t>
  </si>
  <si>
    <t xml:space="preserve">Államháztartáson belüli megelőlegezések </t>
  </si>
  <si>
    <t xml:space="preserve">Központi, irányító szervi támogatás </t>
  </si>
  <si>
    <t>Lekötött bankbetétek megszüntetése</t>
  </si>
  <si>
    <t xml:space="preserve">Tulajdonosi kölcsönök bevételei </t>
  </si>
  <si>
    <t>B825</t>
  </si>
  <si>
    <t xml:space="preserve">Külföldi értékpapírok kibocsátása </t>
  </si>
  <si>
    <t xml:space="preserve">Hitelek, kölcsönök felvétele külföldi kormányoktól és nemzetközi szervezetektől </t>
  </si>
  <si>
    <t xml:space="preserve">Hitelek, kölcsönök felvétele külföldi pénzintézetektől </t>
  </si>
  <si>
    <t xml:space="preserve">Adóssághoz nem kapcsolódó származékos ügyletek bevételei </t>
  </si>
  <si>
    <t>B84</t>
  </si>
  <si>
    <t>B1-B8</t>
  </si>
  <si>
    <t>Váltóbevételek</t>
  </si>
  <si>
    <t xml:space="preserve">Finanszírozási bevételek  </t>
  </si>
  <si>
    <t>Bevételek összesen</t>
  </si>
  <si>
    <t>ebből: nemzeti gondozotti ellátások (K48)</t>
  </si>
  <si>
    <t>Ellátottak pénzbeli juttatásai (K4)</t>
  </si>
  <si>
    <t>Egyéb nem intézményi ellátások(K48)</t>
  </si>
  <si>
    <t>ebből: egészségügyi szolgáltatási jogosultságra való jogosultság szociális rászorultság alapján [Szoctv. 54. §-a]</t>
  </si>
  <si>
    <t xml:space="preserve">ebből: cukorbetegek támogatása </t>
  </si>
  <si>
    <t>ebből: közgyógyellátás [Szoctv.50.§ (1)-(2) bekezdése]</t>
  </si>
  <si>
    <t xml:space="preserve">ebből: megváltozott munkaképességűek illetve egészségkárosodottak kereset-kiegészítése </t>
  </si>
  <si>
    <t xml:space="preserve">ebből: mozgáskorlátozottak szerzési és átalakítási támogatása </t>
  </si>
  <si>
    <t>ebből: kivételes rokkantsági ellátás</t>
  </si>
  <si>
    <t>ebből: fogyatékossági támogatás és vakok személyi járadéka</t>
  </si>
  <si>
    <t>ebből: ápolási díj</t>
  </si>
  <si>
    <t xml:space="preserve"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</t>
  </si>
  <si>
    <t xml:space="preserve">ebből: korhatár előtti ellátás és a fegyveres testületek volt tagjai szolgálati járandósága </t>
  </si>
  <si>
    <t xml:space="preserve">ebből: átmeneti bányászjáradék </t>
  </si>
  <si>
    <t>ebből: szénjárandóság pénzbeli megváltása</t>
  </si>
  <si>
    <t xml:space="preserve">ebből: mecseki bányászatban munkát végzők bányászati kereset-kiegészítése </t>
  </si>
  <si>
    <t>ebből: mezőgazdasági járadék</t>
  </si>
  <si>
    <t xml:space="preserve">ebből: foglalkoztatást helyettesítő támogatás [Szoctv. 35. § (1) bek.] </t>
  </si>
  <si>
    <t xml:space="preserve">ebből: polgármesterek korhatár előtti ellátása  </t>
  </si>
  <si>
    <t xml:space="preserve">ebből: lakbértámogatás </t>
  </si>
  <si>
    <t>ebből: hozzájárulás a lakossági energiaköltségekhez</t>
  </si>
  <si>
    <t>Tárgyévi kifizetés (2018. évi ei.)</t>
  </si>
  <si>
    <t>Tárgyévi kifizetés (2018. évi mód. ei.)</t>
  </si>
  <si>
    <t>Tárgyévi kifizetés (2018. évi teljesítés)</t>
  </si>
  <si>
    <t>2019. évi kifizetés</t>
  </si>
  <si>
    <t>2020. évi kifizetés</t>
  </si>
  <si>
    <t>2021. évi kifizetés</t>
  </si>
  <si>
    <t>2022. év utáni kifizetések</t>
  </si>
  <si>
    <t>2021. évi eredeti ei.</t>
  </si>
  <si>
    <t>011130 Önkormányzatok és önkormányzati hivatalok jogalkotó és általános igazgatási tevékenysége</t>
  </si>
  <si>
    <t>013320 Köztemető-fenntartás és -működtetés</t>
  </si>
  <si>
    <t>018010 Önkormányzatok elszámolásai a központi költségvetéssel</t>
  </si>
  <si>
    <t>018030 Támogatási célú finanszírozási műveletek</t>
  </si>
  <si>
    <t>041233 Hosszabb időtartamú közfoglalkoztatás</t>
  </si>
  <si>
    <t>064010 Közvilágítás</t>
  </si>
  <si>
    <t>066020 Város-, községgazdálkodási egyéb szolgáltatások</t>
  </si>
  <si>
    <t>082091 Közművelődés - közösségi és társadalmi részvétel fejlesztése</t>
  </si>
  <si>
    <t>094260 Hallgatói és oktatói ösztöndíjak, egyéb juttatások</t>
  </si>
  <si>
    <t>107055 Falugondnoki, tanyagondnoki szolgáltatás</t>
  </si>
  <si>
    <t>107060 Egyéb szociális pénzbeli és természetbeni ellátások, támogatások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</si>
  <si>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</si>
  <si>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</si>
  <si>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</si>
  <si>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</si>
  <si>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</si>
  <si>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</si>
  <si>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</si>
  <si>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</si>
  <si>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</si>
  <si>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</si>
  <si>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</si>
  <si>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</si>
  <si>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</si>
  <si>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</si>
  <si>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</si>
  <si>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</si>
  <si>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</si>
  <si>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</si>
  <si>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</si>
  <si>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</si>
  <si>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(=22+…+27) (K2)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</si>
  <si>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</si>
  <si>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</si>
  <si>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</si>
  <si>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</si>
  <si>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</si>
  <si>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</si>
  <si>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</si>
  <si>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</si>
  <si>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</si>
  <si>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(=28+29+30) (K31)</t>
  </si>
  <si>
    <t>Informatikai szolgáltatások igénybevétele (K321)</t>
  </si>
  <si>
    <t>Egyéb kommunikációs szolgáltatások (K322)</t>
  </si>
  <si>
    <t>Kommunikációs szolgáltatások (=32+33) (K32)</t>
  </si>
  <si>
    <t>Közüzemi díjak (K331)</t>
  </si>
  <si>
    <t>Vásárolt élelmezés (K332)</t>
  </si>
  <si>
    <t>Bérleti és lízing díjak (&gt;=38)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</si>
  <si>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</si>
  <si>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</si>
  <si>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(&gt;=41) (K335)</t>
  </si>
  <si>
    <t>ebből: államháztartáson belül (K335)</t>
  </si>
  <si>
    <t>Szakmai tevékenységet segítő szolgáltatások  (K336)</t>
  </si>
  <si>
    <t>Egyéb szolgáltatások (&gt;=44)  (K337)</t>
  </si>
  <si>
    <t>ebből: biztosítási díjak (K337)</t>
  </si>
  <si>
    <t>Szolgáltatási kiadások (=35+36+37+39+40+42+43) (K33)</t>
  </si>
  <si>
    <t>Kiküldetések kiadásai (K341)</t>
  </si>
  <si>
    <t>Reklám- és propagandakiadások (K342)</t>
  </si>
  <si>
    <t>Kiküldetések, reklám- és propagandakiadások (=46+47) (K34)</t>
  </si>
  <si>
    <t>Működési célú előzetesen felszámított általános forgalmi adó (K351)</t>
  </si>
  <si>
    <t>Fizetendő általános forgalmi adó  (K352)</t>
  </si>
  <si>
    <t>Kamatkiadások (&gt;=52+53) (K353)</t>
  </si>
  <si>
    <t>ebből: államháztartáson belül (K353)</t>
  </si>
  <si>
    <t>ebből: fedezeti ügyletek kamatkiadásai (K353)</t>
  </si>
  <si>
    <t>Egyéb pénzügyi műveletek kiadásai (&gt;=55+…+57)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</si>
  <si>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</si>
  <si>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</si>
  <si>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</si>
  <si>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</si>
  <si>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(=49+50+51+54+58) (K35)</t>
  </si>
  <si>
    <t>Dologi kiadások (=31+34+45+48+59) (K3)</t>
  </si>
  <si>
    <t>Társadalombiztosítási ellátások (K41)</t>
  </si>
  <si>
    <t>Családi támogatások (=63+…+72)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</si>
  <si>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</si>
  <si>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</si>
  <si>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</si>
  <si>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</si>
  <si>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</si>
  <si>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</si>
  <si>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</si>
  <si>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</si>
  <si>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</si>
  <si>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 az egyéb pénzbeli és természetbeni gyermekvédelmi támogatások  (K42)</t>
  </si>
  <si>
    <t>Pénzbeli kárpótlások, kártérítések (K43)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</si>
  <si>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</si>
  <si>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</si>
  <si>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</si>
  <si>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</si>
  <si>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</si>
  <si>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</si>
  <si>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</si>
  <si>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</si>
  <si>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</si>
  <si>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</si>
  <si>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</si>
  <si>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</si>
  <si>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</si>
  <si>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</si>
  <si>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</si>
  <si>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</si>
  <si>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ebből: hozzájárulás a lakossági energiaköltségekhez (K46)</t>
  </si>
  <si>
    <t>ebből: lakbértámogatás (K46)</t>
  </si>
  <si>
    <t>ebből: állami gondozottak pénzbeli juttatásai (K47)</t>
  </si>
  <si>
    <t>ebből: oktatásban résztvevők pénzbeli juttatásai (K47)</t>
  </si>
  <si>
    <t>ebből:nemzeti gondozotti ellátások (K48)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</si>
  <si>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</si>
  <si>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</si>
  <si>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</si>
  <si>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</si>
  <si>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</si>
  <si>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</si>
  <si>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</si>
  <si>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</si>
  <si>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</si>
  <si>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</si>
  <si>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</si>
  <si>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</si>
  <si>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</si>
  <si>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</si>
  <si>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</si>
  <si>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</si>
  <si>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</si>
  <si>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</si>
  <si>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</si>
  <si>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</si>
  <si>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</si>
  <si>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</si>
  <si>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</si>
  <si>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</si>
  <si>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</si>
  <si>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</si>
  <si>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</si>
  <si>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</si>
  <si>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</si>
  <si>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</si>
  <si>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</si>
  <si>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</si>
  <si>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</si>
  <si>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</si>
  <si>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</si>
  <si>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ebből: állami vagy önkormányzati tulajdonban lévő gazdasági társaságok tartozásai miatti kifizetések (K507)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</si>
  <si>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</si>
  <si>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</si>
  <si>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</si>
  <si>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</si>
  <si>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</si>
  <si>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</si>
  <si>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</si>
  <si>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</si>
  <si>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</si>
  <si>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</si>
  <si>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</si>
  <si>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</si>
  <si>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</si>
  <si>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</si>
  <si>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</si>
  <si>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</si>
  <si>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</si>
  <si>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</si>
  <si>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</si>
  <si>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</si>
  <si>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</si>
  <si>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</si>
  <si>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</si>
  <si>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</si>
  <si>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</si>
  <si>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Immateriális javak beszerzése, létesítése (K61)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</si>
  <si>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</si>
  <si>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</si>
  <si>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</si>
  <si>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</si>
  <si>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</si>
  <si>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</si>
  <si>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</si>
  <si>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</si>
  <si>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</si>
  <si>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</si>
  <si>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Felhalmozási célú garancia- és kezességvállalásból származó kifizetés államháztartáson belülre (K81)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</si>
  <si>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</si>
  <si>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</si>
  <si>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</si>
  <si>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</si>
  <si>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</si>
  <si>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</si>
  <si>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</si>
  <si>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</si>
  <si>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</si>
  <si>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</si>
  <si>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</si>
  <si>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</si>
  <si>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</si>
  <si>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</si>
  <si>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</si>
  <si>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</si>
  <si>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</si>
  <si>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</si>
  <si>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</si>
  <si>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</si>
  <si>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</si>
  <si>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</si>
  <si>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</si>
  <si>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</si>
  <si>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</si>
  <si>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</si>
  <si>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</si>
  <si>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</si>
  <si>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</si>
  <si>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</si>
  <si>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ebből: állami vagy önkormányzati tulajdonban lévő gazdasági társaságok tartozásai miatti kifizetések (K85)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</si>
  <si>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</si>
  <si>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</si>
  <si>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</si>
  <si>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</si>
  <si>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</si>
  <si>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</si>
  <si>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</si>
  <si>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</si>
  <si>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</si>
  <si>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</si>
  <si>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</si>
  <si>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</si>
  <si>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</si>
  <si>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</si>
  <si>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</si>
  <si>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</si>
  <si>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</si>
  <si>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</si>
  <si>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</si>
  <si>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</si>
  <si>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</si>
  <si>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</si>
  <si>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</si>
  <si>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ebből: fedezeti ügyletek nettó kiadásai (K9111)</t>
  </si>
  <si>
    <t>Likviditási célú hitelek, kölcsönök törlesztése pénzügyi vállalkozásnak (K9112)</t>
  </si>
  <si>
    <t>ebből: fedezeti ügyletek nettó kiadásai (K9113)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</si>
  <si>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</si>
  <si>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</si>
  <si>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</si>
  <si>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</si>
  <si>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</si>
  <si>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</si>
  <si>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</si>
  <si>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</si>
  <si>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ebből: fedezeti ügyletek nettó kiadásai (K9126)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</si>
  <si>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</si>
  <si>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</si>
  <si>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</si>
  <si>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</si>
  <si>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</si>
  <si>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</si>
  <si>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</si>
  <si>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</si>
  <si>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Forgatási célú külföldi értékpapírok vásárlása (K921)</t>
  </si>
  <si>
    <t>Befektetési célú külföldi értékpapírok vásárlása (K922)</t>
  </si>
  <si>
    <t>ebből: fedezeti ügyletek nettó kiadásai (K923)</t>
  </si>
  <si>
    <t>Hitelek, kölcsönök törlesztése külföldi kormányoknak és nemzetközi szervezeteknek (K924)</t>
  </si>
  <si>
    <t>ebből: fedezeti ügyletek nettó kiadásai (K925)</t>
  </si>
  <si>
    <t>Adóssághoz nem kapcsolódó származékos ügyletek kiadásai (K93)</t>
  </si>
  <si>
    <t>Váltókiadások (K94)</t>
  </si>
  <si>
    <t>Átlagos statisztikai állományi létszám</t>
  </si>
  <si>
    <t>900020 Önkormányzatok funkcióra nem sorolható bevételei államháztartáson kívülről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</si>
  <si>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</si>
  <si>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</si>
  <si>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</si>
  <si>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</si>
  <si>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</si>
  <si>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</si>
  <si>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</si>
  <si>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</si>
  <si>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</si>
  <si>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</si>
  <si>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</si>
  <si>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</si>
  <si>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</si>
  <si>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</si>
  <si>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</si>
  <si>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</si>
  <si>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</si>
  <si>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</si>
  <si>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</si>
  <si>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</si>
  <si>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</si>
  <si>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</si>
  <si>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</si>
  <si>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</si>
  <si>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</si>
  <si>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</si>
  <si>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</si>
  <si>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</si>
  <si>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</si>
  <si>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</si>
  <si>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</si>
  <si>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</si>
  <si>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</si>
  <si>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</si>
  <si>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</si>
  <si>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</si>
  <si>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</si>
  <si>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Felhalmozási célú önkormányzati támogatások (B21)</t>
  </si>
  <si>
    <t>Felhalmozási célú garancia- és kezességvállalásból származó megtérülések államháztartáson belülről (B22)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</si>
  <si>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</si>
  <si>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</si>
  <si>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</si>
  <si>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</si>
  <si>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</si>
  <si>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</si>
  <si>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</si>
  <si>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</si>
  <si>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</si>
  <si>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</si>
  <si>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</si>
  <si>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</si>
  <si>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</si>
  <si>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</si>
  <si>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</si>
  <si>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</si>
  <si>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</si>
  <si>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</si>
  <si>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</si>
  <si>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</si>
  <si>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</si>
  <si>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</si>
  <si>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</si>
  <si>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</si>
  <si>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</si>
  <si>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</si>
  <si>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</si>
  <si>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</si>
  <si>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</si>
  <si>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</si>
  <si>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ebből: személyi jövedelemadó (B311)</t>
  </si>
  <si>
    <t>ebből: termőföld bérbeadásából származó jövedelem utáni személyi jövedelemadó (B311)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</si>
  <si>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</si>
  <si>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</si>
  <si>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</si>
  <si>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</si>
  <si>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</si>
  <si>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</si>
  <si>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</si>
  <si>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</si>
  <si>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</si>
  <si>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</si>
  <si>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</si>
  <si>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</si>
  <si>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</si>
  <si>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</si>
  <si>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</si>
  <si>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</si>
  <si>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</si>
  <si>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</si>
  <si>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</si>
  <si>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</si>
  <si>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</si>
  <si>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</si>
  <si>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(=110+…+115) (B34)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</si>
  <si>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</si>
  <si>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</si>
  <si>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</si>
  <si>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</si>
  <si>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</si>
  <si>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</si>
  <si>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</si>
  <si>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</si>
  <si>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</si>
  <si>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</si>
  <si>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</si>
  <si>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</si>
  <si>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</si>
  <si>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</si>
  <si>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</si>
  <si>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</si>
  <si>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</si>
  <si>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</si>
  <si>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</si>
  <si>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</si>
  <si>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</si>
  <si>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</si>
  <si>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</si>
  <si>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</si>
  <si>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</si>
  <si>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</si>
  <si>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</si>
  <si>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</si>
  <si>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</si>
  <si>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</si>
  <si>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</si>
  <si>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</si>
  <si>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</si>
  <si>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</si>
  <si>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</si>
  <si>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</si>
  <si>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</si>
  <si>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</si>
  <si>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</si>
  <si>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</si>
  <si>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</si>
  <si>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</si>
  <si>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</si>
  <si>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</si>
  <si>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</si>
  <si>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</si>
  <si>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</si>
  <si>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</si>
  <si>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</si>
  <si>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</si>
  <si>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ebből: cégnyilvántartás bevételei (B36)</t>
  </si>
  <si>
    <t>ebből: eljárási illetékek (B36)</t>
  </si>
  <si>
    <t>ebből: igazgatási szolgáltatási díjak (B36)</t>
  </si>
  <si>
    <t>ebből: felügyeleti díjak (B36)</t>
  </si>
  <si>
    <t>ebből: 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</si>
  <si>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</si>
  <si>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</si>
  <si>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</si>
  <si>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</si>
  <si>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</si>
  <si>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</si>
  <si>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</si>
  <si>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</si>
  <si>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</si>
  <si>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</si>
  <si>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</si>
  <si>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</si>
  <si>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Készletértékesítés ellenértéke (B401)</t>
  </si>
  <si>
    <t>ebből:tárgyi eszközök bérbeadásából származó bevétel (B402)</t>
  </si>
  <si>
    <t>ebből: utak használata ellenében beszedett használati díj, pótdíj, elektronikus útdíj (B402)</t>
  </si>
  <si>
    <t>ebből: államháztartáson belül (B403)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</si>
  <si>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</si>
  <si>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</si>
  <si>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</si>
  <si>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</si>
  <si>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</si>
  <si>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</si>
  <si>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</si>
  <si>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</si>
  <si>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</si>
  <si>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ebből: államháztartáson belül (B4081)</t>
  </si>
  <si>
    <t>ebből: hitelviszonyt megtestesítő értékpapírok értékesítési nyeresége (B4081)</t>
  </si>
  <si>
    <t>ebből: államháztartáson belül (B4082)</t>
  </si>
  <si>
    <t>ebből: fedezeti ügyletek kamatbevételei (B4082)</t>
  </si>
  <si>
    <t>Részesedésekből származó pénzügyi műveletek bevételei (B4091)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</si>
  <si>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</si>
  <si>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</si>
  <si>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</si>
  <si>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</si>
  <si>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</si>
  <si>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Biztosító által fizetett kártérítés (B410)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</si>
  <si>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</si>
  <si>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</si>
  <si>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ebből: kiotói egységek és kibocsátási egységek eladásából befolyt eladási ár (B51)</t>
  </si>
  <si>
    <t>ebből: termőföld-eladás bevételei (B52)</t>
  </si>
  <si>
    <t>Egyéb tárgyi eszközök értékesítése (B53)</t>
  </si>
  <si>
    <t>ebből: privatizációból származó bevétel (B54)</t>
  </si>
  <si>
    <t>Részesedések megszűnéséhez kapcsolódó bevételek (B55)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</si>
  <si>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</si>
  <si>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</si>
  <si>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</si>
  <si>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</si>
  <si>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</si>
  <si>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</si>
  <si>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</si>
  <si>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</si>
  <si>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</si>
  <si>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 önkormányzati többségi tulajdonú nem pénzügyi vállalkozások (B64)</t>
  </si>
  <si>
    <t>ebből: egyéb vállalkozások (B64)</t>
  </si>
  <si>
    <t>ebből: külföldi szervezetek, személyek (B64)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</si>
  <si>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</si>
  <si>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</si>
  <si>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</si>
  <si>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</si>
  <si>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</si>
  <si>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</si>
  <si>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 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</si>
  <si>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</si>
  <si>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</si>
  <si>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</si>
  <si>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</si>
  <si>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</si>
  <si>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</si>
  <si>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</si>
  <si>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</si>
  <si>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</si>
  <si>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</si>
  <si>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</si>
  <si>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</si>
  <si>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</si>
  <si>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 önkormányzati többségi tulajdonú nem pénzügyi vállalkozások (B74)</t>
  </si>
  <si>
    <t>ebből: egyéb vállalkozások (B74)</t>
  </si>
  <si>
    <t>ebből: külföldi szervezetek, személyek (B74)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</si>
  <si>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</si>
  <si>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</si>
  <si>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</si>
  <si>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</si>
  <si>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</si>
  <si>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</si>
  <si>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 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</si>
  <si>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</si>
  <si>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</si>
  <si>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</si>
  <si>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</si>
  <si>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</si>
  <si>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</si>
  <si>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</si>
  <si>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</si>
  <si>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</si>
  <si>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</si>
  <si>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</si>
  <si>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</si>
  <si>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Előző év költségvetési maradványának igénybevétele (B8131)</t>
  </si>
  <si>
    <t>Előző év vállalkozási maradványának igénybevétele (B8132)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</si>
  <si>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</si>
  <si>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</si>
  <si>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</si>
  <si>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</si>
  <si>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</si>
  <si>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</si>
  <si>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</si>
  <si>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</si>
  <si>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</si>
  <si>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</si>
  <si>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</si>
  <si>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</si>
  <si>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Adóssághoz nem kapcsolódó származékos ügyletek bevételei (B83)</t>
  </si>
  <si>
    <t>Váltóbevételek (B84)</t>
  </si>
  <si>
    <t>Irányító szervi támogatások folyósítása (Ft)</t>
  </si>
  <si>
    <t>Költségvetési szerv</t>
  </si>
  <si>
    <t>Központi, irányító szervi támogatások folyósítása működési célra</t>
  </si>
  <si>
    <t>Központi, irányító szervi támogatások folyósítása felhalmozási célra</t>
  </si>
  <si>
    <t>Előző időszak (2019. év)</t>
  </si>
  <si>
    <t>Tárgyi időszak (2020. év)</t>
  </si>
  <si>
    <t>saját bevételek 2019.</t>
  </si>
  <si>
    <t>saját bevételek 2020.</t>
  </si>
  <si>
    <t>saját bevételek 2021.</t>
  </si>
  <si>
    <t>saját bevételek 2022.</t>
  </si>
  <si>
    <t>Települési önkormányzatok gyermekétkeztetési feladatainak támogatása</t>
  </si>
  <si>
    <t>B1132</t>
  </si>
  <si>
    <t>B1131</t>
  </si>
  <si>
    <t>Települési önkormányzatok szociális, gyermekjóléti  feladatainak támogatása</t>
  </si>
  <si>
    <t>Települési önkormányzatok szociális, gyermekjóléti feladatainak támogatása</t>
  </si>
  <si>
    <t>késedelmi pótlék, talajterhelési díj</t>
  </si>
  <si>
    <t>2019. évi tény (teljesítés)</t>
  </si>
  <si>
    <t>2020. évi módosított ei.</t>
  </si>
  <si>
    <t>2020. évi tény (teljesítés)</t>
  </si>
  <si>
    <t>2022. évi eredeti ei.</t>
  </si>
  <si>
    <t>2023. évi eredeti ei.</t>
  </si>
  <si>
    <t>I. Az Áhsz. 17. számú melléklet 4. a) pontja szerinti kötelező egyezőség levezetése:</t>
  </si>
  <si>
    <t>A. 32-33. számlák nyitó tárgyidőszaki egyenlege összesen ( =2+3)</t>
  </si>
  <si>
    <t>32. számlák nyitó tárgyidőszaki egyenlege [+32]</t>
  </si>
  <si>
    <t>33. számlák nyitó tárgyidőszaki egyenlege [+(331-3318) + (332-3328)]</t>
  </si>
  <si>
    <t>B. Korrekciós tételek összesen: (5+6+7+8-9-10-11-12-13-14+15-16-23-30-31-32-33-34-35-36+39+42+43+44+45+46+47-50+51-52)</t>
  </si>
  <si>
    <t>Kiadások nyilvántartási ellenszámla  tárgyidőszaki egyenlege [-003]</t>
  </si>
  <si>
    <t>Bevételek nyilvántartási ellenszámla  tárgyidőszaki egyenlege [+005]</t>
  </si>
  <si>
    <t>Előző év költségvetési maradványának igénybevétele teljesítése tárgyidőszaki egyenlege [-0981313]</t>
  </si>
  <si>
    <t>Előző év vállalkozási maradványának igénybevétele teljesítése  tárgyidőszaki egyenlege [-0981323]</t>
  </si>
  <si>
    <t>Kincstáron kívüli forintszámlák értékvesztése és annak visszaírása tárgyidőszaki forgalma [+/-3318]</t>
  </si>
  <si>
    <t>Kincstáron kívül devizaszámlák értékvesztése és annak visszaírása tárgyidőszaki forgalma [+/-3328]</t>
  </si>
  <si>
    <t>Pénzeszközök átvezetési számla forgalma [+/-361]</t>
  </si>
  <si>
    <t>Azonosítás alatt álló tételek forgalma [+/-363]</t>
  </si>
  <si>
    <t>Adott előleghez kapcsolódó előzetesen felszámított levonható általános forgalmi adó tárgyidőszaki forgalma  [+/-36411]</t>
  </si>
  <si>
    <t>Adott előleghez kapcsolódó előzetesen felszámított nem levonható általános forgalmi adó tárgyidőszaki forgalma  [+/-36413]</t>
  </si>
  <si>
    <t>Kapott előleghez kapcsolódó fizetendő általános forgalmi adó tárgyidőszaki forgalma  [+/-36421]</t>
  </si>
  <si>
    <t>Adott előlegek számla  tárgyidőszaki forgalma összesen [+/-3651]</t>
  </si>
  <si>
    <t>Immateriális javakra adott előlegek tárgyidőszaki forgalma [+/-36511]</t>
  </si>
  <si>
    <t>Beruházásokra, felújításokra adott előlegek tárgyidőszaki forgalma [+/-36512]</t>
  </si>
  <si>
    <t>Készletekre adott előlegek tárgyidőszaki forgalma [+/-36513]</t>
  </si>
  <si>
    <t>Igénybevett szolgáltatásokra adott előlegek tárgyidőszaki forgalma [+/-36514]</t>
  </si>
  <si>
    <t>Foglalkoztatottaknak adott előlegek tárgyidőszaki forgalma [+/-36515]</t>
  </si>
  <si>
    <t>Túlfizetések, téves és visszajáró kifizetések tárgyidőszaki forgalma [+/-36516]</t>
  </si>
  <si>
    <t>Adott előlegek értékvesztése és annak visszaírása tárgyidőszaki forgalma összesen [+/-36518]</t>
  </si>
  <si>
    <t>Immateriális javakra adott előlegek értékvesztése és annak visszaírása tárgyidőszaki forgalma [+/-365181]</t>
  </si>
  <si>
    <t>Beruházásra adott előlegek értékvesztése és annak visszaírása tárgyidőszaki forgalma [+/-365182]</t>
  </si>
  <si>
    <t>Készletekre adott előlegek értékvesztése és annak visszaírása tárgyidőszaki forgalma [+/-365183]</t>
  </si>
  <si>
    <t>Igénybe vett szolgáltatásra adott előlegek értékvesztése és annak visszaírása tárgyidőszaki forgalma [+/-365184]</t>
  </si>
  <si>
    <t>Foglalkoztatottaknak adott előlegek értékvesztése és annak visszaírása tárgyidőszaki forgalma [+/-365185]</t>
  </si>
  <si>
    <t>Túlfizetések, téves és visszajáró kifizetések értékvesztése és annak visszaírása tárgyidőszaki forgalma [+/-365186]</t>
  </si>
  <si>
    <t>Továbbadási célból folyósított támogatások, ellátások elszámolása számla tárgyidőszaki forgalma [+/-3652]</t>
  </si>
  <si>
    <t>Más által beszedett bevételek elszámolása számla tárgyidőszaki forgalma [+/-3653]</t>
  </si>
  <si>
    <t>Forgótőke elszámolása számla tárgyidőszaki forgalma  [+/-3654]</t>
  </si>
  <si>
    <t>Nem társadalombiztosítás pénzügyi alapjait terhelő kifizetett ellátások és a társadalombiztosítás pénzügyi alapjai egymás közötti elszámolásai megtérítésének elszámolása tárgyidőszaki forgalma  [+/-3656]</t>
  </si>
  <si>
    <t>Folyósított, megelőlegezett társadalombiztosítási és családtámogatási ellátások elszámolása számla tárgyidőszaki forgalma [+/-3657]</t>
  </si>
  <si>
    <t>Letétre, megőrzésre, fedezetkezelésre átadott pénzeszközök, biztosítékok számla tárgyidőszaki forgalma  [+/-3659]</t>
  </si>
  <si>
    <t>Egyéb sajátos eszközoldali elszámolások tárgyidőszaki forgalma összesen [+/-366]</t>
  </si>
  <si>
    <t>December havi illetmények, munkabérek elszámolása számla tárgyidőszaki forgalma  [+/-3661]</t>
  </si>
  <si>
    <t>Utalványok, bérletek és más hasonló, készpénz-helyettesítő fizetési eszköznek nem minősülő eszközök elszámolásai tárgyidőszaki forgalma [+/-3662]</t>
  </si>
  <si>
    <t>Kapott előlegek tárgyidőszaki forgalma [+/-3671]</t>
  </si>
  <si>
    <t>Túlfizetések, téves és visszajáró befizetések tárgyidőszaki forgalma [+/-36711]</t>
  </si>
  <si>
    <t>Egyéb kapott előlegek tárgyidőszaki forgalma [+/-36712]</t>
  </si>
  <si>
    <t>Továbbadási célból folyósított támogatások, ellátások elszámolása számla tárgyidőszaki forgalma [+/-3672]</t>
  </si>
  <si>
    <t>Más szervezetet megillető bevételek elszámolása számla tárgyidőszaki forgalma [+/-3673]</t>
  </si>
  <si>
    <t>Forgótőke elszámolása (Kincstár) tárgyidőszaki forgalma [+/-3674]</t>
  </si>
  <si>
    <t>Nem társadalombiztosítás pénzügyi alapjait terhelő kifizetett ellátások és a társadalombiztosítás pénzügyi alapjai egymás közötti elszámolásai megtérítésének elszámolása tárgyidőszaki forgalma [+/-3676]</t>
  </si>
  <si>
    <t>Letétre, megőrzésre, fedezetkezelésre átvett pénzeszközök, biztosítékok tárgyidőszaki forgalma [+/-3678]</t>
  </si>
  <si>
    <t>Egyéb sajátos kötelezettség jellegű sajátos elszámolások [+/-3679]</t>
  </si>
  <si>
    <t>Nemzetközi támogatási programok pénzeszközei tárgyidőszaki forgalma [+/-36791]</t>
  </si>
  <si>
    <t>Államadósság Kezelő Központ Zrt.-nél elhelyezett fedezeti betétek forgalma [+/-36792]</t>
  </si>
  <si>
    <t>Egyéb pénzeszközök és sajátos elszámolások mérlegfordulónapi értékelése során megállapított (nem realizált) árfolyamvesztesége tárgyidőszaki egyenlege [+/-8552]</t>
  </si>
  <si>
    <t>Egyéb pénzeszközök és sajátos elszámolások mérlegfordulónapi értékelése során megállapított (nem realizált) árfolyamnyeresége tárgyidőszaki egyenlege [+/- 9352]</t>
  </si>
  <si>
    <t>Az Áhsz. 14. § (4a) bekezdés c) pontja által előírt számlák év végi egyenlegének összevezetéséből származó összeg (a Kincstár nyilvántartása alapján ez a sor kizárólag a 2020. 12. havi adatszolgáltatásban kerül kitöltésre)</t>
  </si>
  <si>
    <t>C. 32-33. számlák számított tárgyidőszaki záró egyenlege (A + B)</t>
  </si>
  <si>
    <t>D. 32-33. számlák főkönyvi kivonat szerinti záró tárgyidőszaki egyenlege [+32 + (331-3318) + (332-3328)]</t>
  </si>
  <si>
    <t>E. Eltérés (C - D)</t>
  </si>
  <si>
    <t>II. A lekötött bankbetétek pénzforgalmának egyeztetése az Áhsz. 17. számú melléklet 4. b) pontja szerinti kötelező egyezőség alapján:</t>
  </si>
  <si>
    <t>A. 31. számla nyitó tárgyidőszaki egyenlege [+ (311-3181)+ (312-3182)]</t>
  </si>
  <si>
    <t>B. Korrekciós tételek összesen: (+58+59-60)</t>
  </si>
  <si>
    <t>Pénzeszközök lekötött bankbetétként elhelyezése teljesítése tárgyidőszaki egyenlege [+059163]</t>
  </si>
  <si>
    <t>Lekötött bankbetétek megszüntetése teljesítése tárgyidőszaki egyenlege [- 098173]</t>
  </si>
  <si>
    <t>Lekötött bankbetétek értékvesztése és annak visszaírása tárgyidőszaki forgalma [+/-318]</t>
  </si>
  <si>
    <t>C. 31. számla számított tárgyidőszaki záróegyenlege (A + B)</t>
  </si>
  <si>
    <t>D. 31. számla főkönyvi kivonat szerinti záró tárgyidőszaki egyenlege [+ (311-3181) + (312-3182)]</t>
  </si>
  <si>
    <t>062020 Településfejlesztési projektek és támogatásuk</t>
  </si>
  <si>
    <t>Betegséggel kapcsolatos (nem társadalombiztosítási) ellátások (=75+…+84) (K44)</t>
  </si>
  <si>
    <t>ebből: tartós ápolást végzők időskori támogatása [Szoctv. 44/A. §](K44)</t>
  </si>
  <si>
    <t>ebből: gyermekek otthongondozási díja  [Szoctv. 38. §] (K44)</t>
  </si>
  <si>
    <t>Foglalkoztatással, munkanélküliséggel kapcsolatos ellátások (=86+…+93) (K45)</t>
  </si>
  <si>
    <t>Lakhatással kapcsolatos ellátások (=95+96) (K46)</t>
  </si>
  <si>
    <t>Intézményi ellátottak pénzbeli juttatásai (&gt;=98+99) (K47)</t>
  </si>
  <si>
    <t>Egyéb nem intézményi ellátások (&gt;=101+…+119) (K48)</t>
  </si>
  <si>
    <t>ebből: a Nemzet Színésze címet viselő színészek havi életjáradéka, művészeti nyugdíjsegélyek, művészjáradék,táncművészeti életjáradék, tudományos alkotói járadék (K48)</t>
  </si>
  <si>
    <t>ebből: idegenrendészeti szerv által folyósított ellátások (K48)</t>
  </si>
  <si>
    <t>Ellátottak pénzbeli juttatásai (=61+62+73+74+85+94+97+100) (K4)</t>
  </si>
  <si>
    <t>Nemzetközi kötelezettségek (&gt;=122) (K501)</t>
  </si>
  <si>
    <t>Elvonások és befizetések (=123+124+125) (K502)</t>
  </si>
  <si>
    <t>Működési célú visszatérítendő támogatások, kölcsönök nyújtása államháztartáson belülre (=129+…+138) (K504)</t>
  </si>
  <si>
    <t>Működési célú visszatérítendő támogatások, kölcsönök törlesztése államháztartáson belülre (=140+…+149) (K505)</t>
  </si>
  <si>
    <t>Egyéb működési célú támogatások államháztartáson belülre (=151+…+160) (K506)</t>
  </si>
  <si>
    <t>Működési célú garancia- és kezességvállalásból származó kifizetés államháztartáson kívülre (&gt;=162) (K507)</t>
  </si>
  <si>
    <t>Működési célú visszatérítendő támogatások, kölcsönök nyújtása államháztartáson kívülre (=164+…+174) (K508)</t>
  </si>
  <si>
    <t>Egyéb működési célú támogatások államháztartáson kívülre (=179+…+188) (K512)</t>
  </si>
  <si>
    <t>Egyéb működési célú kiadások (=121+126+127+128+139+150+161+163+175+176+177+178+189) (K5)</t>
  </si>
  <si>
    <t>Ingatlanok beszerzése, létesítése (&gt;=193) (K62)</t>
  </si>
  <si>
    <t>Beruházások (=191+192+194+…+198) (K6)</t>
  </si>
  <si>
    <t>Felújítások (=200+...+203) (K7)</t>
  </si>
  <si>
    <t>Felhalmozási célú visszatérítendő támogatások, kölcsönök nyújtása államháztartáson belülre (=207+…+216) (K82)</t>
  </si>
  <si>
    <t>Felhalmozási célú visszatérítendő támogatások, kölcsönök törlesztése államháztartáson belülre (=218+…+227) (K83)</t>
  </si>
  <si>
    <t>Egyéb felhalmozási célú támogatások államháztartáson belülre (=229+…+238) (K84)</t>
  </si>
  <si>
    <t>Felhalmozási célú garancia- és kezességvállalásból származó kifizetés államháztartáson kívülre (&gt;=240) (K85)</t>
  </si>
  <si>
    <t>Felhalmozási célú visszatérítendő támogatások, kölcsönök nyújtása államháztartáson kívülre (=242+…+252) (K86)</t>
  </si>
  <si>
    <t>Egyéb felhalmozási célú támogatások államháztartáson kívülre (=256+…+265) (K89)</t>
  </si>
  <si>
    <t>Egyéb felhalmozási célú kiadások (=205+206+217+228+239+241+253+254+255) (K8)</t>
  </si>
  <si>
    <t>Költségvetési kiadások (=20+21+60+120+190+199+204+266) (K1-K8)</t>
  </si>
  <si>
    <t>Hosszú lejáratú hitelek, kölcsönök törlesztése pénzügyi vállalkozásnak (&gt;=269) (K9111)</t>
  </si>
  <si>
    <t>Rövid lejáratú hitelek, kölcsönök törlesztése  (&gt;=272) (K9113)</t>
  </si>
  <si>
    <t>Hitel-, kölcsöntörlesztés államháztartáson kívülre (=268+270+271) (K911)</t>
  </si>
  <si>
    <t>Forgatási célú belföldi értékpapírok vásárlása (&gt;=275+276) (K9121)</t>
  </si>
  <si>
    <t>Éven belüli lejáratú belföldi értékpapírok beváltása (&gt;=280+281+282) (K9124)</t>
  </si>
  <si>
    <t>Éven túli lejáratú belföldi értékpapírok beváltása (&gt;=285) (K9126)</t>
  </si>
  <si>
    <t>Belföldi értékpapírok kiadásai (=274+277+278+279+283+284) (K912)</t>
  </si>
  <si>
    <t>Tulajdonosi kölcsönök kiadásai (=293+294) (K919)</t>
  </si>
  <si>
    <t>Belföldi finanszírozás kiadásai (=273+286+…+292+295) (K91)</t>
  </si>
  <si>
    <t>Külföldi értékpapírok beváltása (&gt;=300) (K923)</t>
  </si>
  <si>
    <t>Hitelek, kölcsönök törlesztése külföldi pénzintézeteknek (&gt;=303) (K925)</t>
  </si>
  <si>
    <t>Külföldi finanszírozás kiadásai (=297+298+299+301+302) (K92)</t>
  </si>
  <si>
    <t>Finanszírozási kiadások (=296+304+305+306) (K9)</t>
  </si>
  <si>
    <t>Kiadások összesen (=267+307) (K1-K9)</t>
  </si>
  <si>
    <t>Települési önkormányzatok egyes szociális és gyermekjóléti feladatainak támogatása (B1131)</t>
  </si>
  <si>
    <t>Települési önkormányzatok gyermekétkeztetési feladatainak támogatása (B1132)</t>
  </si>
  <si>
    <t>Települési önkormányzatok szociális, gyermekjóléti  és gyermekétkeztetési feladatainak támogatása (03+04) (B113)</t>
  </si>
  <si>
    <t>Önkormányzatok működési támogatásai (=01+02+05+06+07+08) (B11)</t>
  </si>
  <si>
    <t>Működési célú visszatérítendő támogatások, kölcsönök visszatérülése államháztartáson belülről (=13+…+22) (B14)</t>
  </si>
  <si>
    <t>Működési célú visszatérítendő támogatások, kölcsönök igénybevétele államháztartáson belülről (=24+…+33) (B15)</t>
  </si>
  <si>
    <t>Egyéb működési célú támogatások bevételei államháztartáson belülről (=35+…+44) (B16)</t>
  </si>
  <si>
    <t>Működési célú támogatások államháztartáson belülről (=09+...+12+23+34) (B1)</t>
  </si>
  <si>
    <t>Felhalmozási célú visszatérítendő támogatások, kölcsönök visszatérülése államháztartáson belülről (=49+…+58) (B23)</t>
  </si>
  <si>
    <t>Felhalmozási célú visszatérítendő támogatások, kölcsönök igénybevétele államháztartáson belülről (=60+…+69) (B24)</t>
  </si>
  <si>
    <t>Egyéb felhalmozási célú támogatások bevételei államháztartáson belülről (=71+…+80) (B25)</t>
  </si>
  <si>
    <t>Felhalmozási célú támogatások államháztartáson belülről (=46+47+48+59+70) (B2)</t>
  </si>
  <si>
    <t>Magánszemélyek jövedelemadói (=83+84) (B311)</t>
  </si>
  <si>
    <t>Társaságok jövedelemadói (=86+…+92) (B312)</t>
  </si>
  <si>
    <t>Jövedelemadók (=82+85) (B31)</t>
  </si>
  <si>
    <t>Értékesítési és forgalmi adók (=117+…+136) (B351)</t>
  </si>
  <si>
    <t>Fogyasztási adók (=138+139+140) (B352)</t>
  </si>
  <si>
    <t>Gépjárműadók (=143+…+146) (B354)</t>
  </si>
  <si>
    <t>Egyéb áruhasználati és szolgáltatási adók  (=148+…+163) (B355)</t>
  </si>
  <si>
    <t>Termékek és szolgáltatások adói (=116+137+141+142+147)  (B35)</t>
  </si>
  <si>
    <t>Egyéb közhatalmi bevételek (&gt;=166+…+183) (B36)</t>
  </si>
  <si>
    <t>ebből: bevándorlási különadó	(B36)</t>
  </si>
  <si>
    <t>Közhatalmi bevételek (=93+94+104+109+164+165) (B3)</t>
  </si>
  <si>
    <t>Szolgáltatások ellenértéke (&gt;=187+188) (B402)</t>
  </si>
  <si>
    <t>Közvetített szolgáltatások ellenértéke  (&gt;=190) (B403)</t>
  </si>
  <si>
    <t>Tulajdonosi bevételek (&gt;=192+…+197) (B404)</t>
  </si>
  <si>
    <t>Befektetett pénzügyi eszközökből származó bevételek (&gt;=202+203) (B4081)</t>
  </si>
  <si>
    <t>Egyéb kapott (járó) kamatok és kamatjellegű bevételek (&gt;=205+206) (B4082)</t>
  </si>
  <si>
    <t>Kamatbevételek és más nyereségjellegű bevételek (=201+204) (B408)</t>
  </si>
  <si>
    <t>Más egyéb pénzügyi műveletek bevételei (&gt;=210+...+214) (B4092)</t>
  </si>
  <si>
    <t>Egyéb pénzügyi műveletek bevételei (=208+209) (B409)</t>
  </si>
  <si>
    <t>Egyéb működési bevételek (&gt;=218+219) (B411)</t>
  </si>
  <si>
    <t>Működési bevételek (=185+186+189+191+198+…+200+207+215+216+217) (B4)</t>
  </si>
  <si>
    <t>Immateriális javak értékesítése (&gt;=222) (B51)</t>
  </si>
  <si>
    <t>Ingatlanok értékesítése (&gt;=224) (B52)</t>
  </si>
  <si>
    <t>Részesedések értékesítése (&gt;=227) (B54)</t>
  </si>
  <si>
    <t>Felhalmozási bevételek (=221+223+225+226+228) (B5)</t>
  </si>
  <si>
    <t>Működési célú visszatérítendő támogatások, kölcsönök visszatérülése államháztartáson kívülről (=234+…+242) (B64)</t>
  </si>
  <si>
    <t>Egyéb működési célú átvett pénzeszközök (=244+…+254) (B65)</t>
  </si>
  <si>
    <t>Működési célú átvett pénzeszközök (=230+...+233+243) (B6)</t>
  </si>
  <si>
    <t>Felhalmozási célú visszatérítendő támogatások, kölcsönök visszatérülése államháztartáson kívülről (=260+…+268) (B74)</t>
  </si>
  <si>
    <t>Egyéb felhalmozási célú átvett pénzeszközök (=270+…+280) (B75)</t>
  </si>
  <si>
    <t>Felhalmozási célú átvett pénzeszközök (=256+…+259+269) (B7)</t>
  </si>
  <si>
    <t>Költségvetési bevételek (=45+81+184+220+229+255+281) (B1-B7)</t>
  </si>
  <si>
    <t>Hitel-, kölcsönfelvétel pénzügyi vállalkozástól (=283+284+285) (B811)</t>
  </si>
  <si>
    <t>Forgatási célú belföldi értékpapírok beváltása, értékesítése (&gt;=288+289) (B8121)</t>
  </si>
  <si>
    <t>Belföldi értékpapírok bevételei (=287+290+291+292) (B812)</t>
  </si>
  <si>
    <t>Maradvány igénybevétele (=294+295) (B813)</t>
  </si>
  <si>
    <t>Tulajdonosi kölcsönök bevételei (=302+303) (B819)</t>
  </si>
  <si>
    <t>Belföldi finanszírozás bevételei (=286+293+296+…+301+304) (B81)</t>
  </si>
  <si>
    <t>Külföldi finanszírozás bevételei (=306+…+310) (B82)</t>
  </si>
  <si>
    <t>Finanszírozási bevételek (=305+311+312+313) (B8)</t>
  </si>
  <si>
    <t>Bevételek összesen (282+314) (B1-B8)</t>
  </si>
  <si>
    <t>Sorszám</t>
  </si>
  <si>
    <t>Előző év</t>
  </si>
  <si>
    <t>Tárgyév</t>
  </si>
  <si>
    <t xml:space="preserve"> </t>
  </si>
  <si>
    <t>A/ NEMZETI VAGYONBA TARTOZÓ BEFEKTETETT ESZKÖZÖK</t>
  </si>
  <si>
    <t>A</t>
  </si>
  <si>
    <t>I. IMMATERIÁLIS JAVAK</t>
  </si>
  <si>
    <t>A/I</t>
  </si>
  <si>
    <t>1. Vagyoni értékű jogok</t>
  </si>
  <si>
    <t>A/I/1</t>
  </si>
  <si>
    <t>a) Forgalomképtelen törzsvagyon</t>
  </si>
  <si>
    <t>A/I/1/a</t>
  </si>
  <si>
    <t>b) Nemzetgazdasági szempontból kiemelt jelentőségű törzsvagyon</t>
  </si>
  <si>
    <t>A/I/1/b</t>
  </si>
  <si>
    <t>c) Korlátozottan forgalomképes vagyon</t>
  </si>
  <si>
    <t>A/I/1/c</t>
  </si>
  <si>
    <t>d) Üzleti vagyon</t>
  </si>
  <si>
    <t>A/I/1/d</t>
  </si>
  <si>
    <t>2. Szellemi termékek</t>
  </si>
  <si>
    <t>A/I/2</t>
  </si>
  <si>
    <t>A/I/2/a</t>
  </si>
  <si>
    <t>A/I/2/b</t>
  </si>
  <si>
    <t>A/I/2/c</t>
  </si>
  <si>
    <t>A/I/2/d</t>
  </si>
  <si>
    <t>3. Immateriális javak értékhelyesbítése</t>
  </si>
  <si>
    <t>A/I/3</t>
  </si>
  <si>
    <t>A/I/3/a</t>
  </si>
  <si>
    <t>A/I/3/b</t>
  </si>
  <si>
    <t>A/I/3/c</t>
  </si>
  <si>
    <t>A/I/3/d</t>
  </si>
  <si>
    <t>II. TÁRGYI ESZKÖZÖK</t>
  </si>
  <si>
    <t>A/II</t>
  </si>
  <si>
    <t>1. Ingatlanok és kapcsolódó vagyoni értékű jogok</t>
  </si>
  <si>
    <t>A/II/1</t>
  </si>
  <si>
    <t>A/II/1/a</t>
  </si>
  <si>
    <t>A/II/1/b</t>
  </si>
  <si>
    <t>A/II/1/c</t>
  </si>
  <si>
    <t>A/II/1/d</t>
  </si>
  <si>
    <t>2. Gépek, berendezések, felszerelések, járművek</t>
  </si>
  <si>
    <t>A/II/2</t>
  </si>
  <si>
    <t>A/II/2/a</t>
  </si>
  <si>
    <t>A/II/2/b</t>
  </si>
  <si>
    <t>A/II/2/c</t>
  </si>
  <si>
    <t>A/II/2/d</t>
  </si>
  <si>
    <t>3. Tenyészállatok</t>
  </si>
  <si>
    <t>A/II/3</t>
  </si>
  <si>
    <t>A/II/3/a</t>
  </si>
  <si>
    <t>A/II/3/b</t>
  </si>
  <si>
    <t>A/II/3/c</t>
  </si>
  <si>
    <t>A/II/3/d</t>
  </si>
  <si>
    <t>4. Beruházások, felújítások</t>
  </si>
  <si>
    <t>A/II/4</t>
  </si>
  <si>
    <t>A/II/4/a</t>
  </si>
  <si>
    <t>A/II/4/b</t>
  </si>
  <si>
    <t>A/II/4/c</t>
  </si>
  <si>
    <t>A/II/4/d</t>
  </si>
  <si>
    <t>5. Tárgyi eszközök értékhelyesbítése</t>
  </si>
  <si>
    <t>A/II/5</t>
  </si>
  <si>
    <t>A/II/5/a</t>
  </si>
  <si>
    <t>A/II/5/b</t>
  </si>
  <si>
    <t>A/II/5/c</t>
  </si>
  <si>
    <t>A/II/5/d</t>
  </si>
  <si>
    <t>III. BEFEKTETETT PÉNZÜGYI ESZKÖZÖK</t>
  </si>
  <si>
    <t>A/III</t>
  </si>
  <si>
    <t>1. Tartós részesedések</t>
  </si>
  <si>
    <t>A/III/1</t>
  </si>
  <si>
    <t>A/III/1/a</t>
  </si>
  <si>
    <t>A/III/1/b</t>
  </si>
  <si>
    <t>A/III/1/c</t>
  </si>
  <si>
    <t>A/III/1/d</t>
  </si>
  <si>
    <t>2. Tartós hitelviszonyt megtestesítő értékpapírok</t>
  </si>
  <si>
    <t>A/III/2</t>
  </si>
  <si>
    <t>A/III/2/a</t>
  </si>
  <si>
    <t>A/III/2/b</t>
  </si>
  <si>
    <t>A/III/2/c</t>
  </si>
  <si>
    <t>A/III/2/d</t>
  </si>
  <si>
    <t>3. Befektetett pénzügyi eszközök értékhelyesbítése</t>
  </si>
  <si>
    <t>A/III/3</t>
  </si>
  <si>
    <t>A/III/3/a</t>
  </si>
  <si>
    <t>A/III/3/b</t>
  </si>
  <si>
    <t>A/III/3/c</t>
  </si>
  <si>
    <t>A/III/3/d</t>
  </si>
  <si>
    <t>IV. KONCESSZIÓBA, VAGYONKEZELÉSBE ADOTT ESZKÖZÖK</t>
  </si>
  <si>
    <t>A/IV</t>
  </si>
  <si>
    <t>1.Koncesszióba, vagyonkezelésbe adott eszközök</t>
  </si>
  <si>
    <t>A/IV/1</t>
  </si>
  <si>
    <t>A/IV/1/a</t>
  </si>
  <si>
    <t>A/IV/1/b</t>
  </si>
  <si>
    <t>A/IV/1/c</t>
  </si>
  <si>
    <t>A/IV/1/d</t>
  </si>
  <si>
    <t>2. Koncesszióba, vagyonkezelésbe adott eszközök értékhelyesbítése</t>
  </si>
  <si>
    <t>A/IV/2</t>
  </si>
  <si>
    <t>A/IV/2/a</t>
  </si>
  <si>
    <t>A/IV/2/b</t>
  </si>
  <si>
    <t>A/IV/2/c</t>
  </si>
  <si>
    <t>A/IV/2/d</t>
  </si>
  <si>
    <t>B/ NEMZETI VAGYONBA TARTOZÓ FORGÓESZKÖZÖK</t>
  </si>
  <si>
    <t>B</t>
  </si>
  <si>
    <t>I. Készletek</t>
  </si>
  <si>
    <t>B/I</t>
  </si>
  <si>
    <t>II. Értékpapírok</t>
  </si>
  <si>
    <t>B/II</t>
  </si>
  <si>
    <t>C/ PÉNZESZKÖZÖK</t>
  </si>
  <si>
    <t>C</t>
  </si>
  <si>
    <t>I. Lekötött bankbetétek</t>
  </si>
  <si>
    <t>C/I</t>
  </si>
  <si>
    <t>II. Pénztárak, csekkek, betétkönyvek</t>
  </si>
  <si>
    <t>C/II</t>
  </si>
  <si>
    <t>III. Forintszámlák</t>
  </si>
  <si>
    <t>C/III</t>
  </si>
  <si>
    <t>IV. Devizaszámlák</t>
  </si>
  <si>
    <t>C/IV</t>
  </si>
  <si>
    <t>D/ KÖVETELÉSEK</t>
  </si>
  <si>
    <t>D</t>
  </si>
  <si>
    <t>I. Költségvetési évben esedékes követelések</t>
  </si>
  <si>
    <t>D/I</t>
  </si>
  <si>
    <t>II. Költségvetési évet követően esedékes követelések</t>
  </si>
  <si>
    <t>D/II</t>
  </si>
  <si>
    <t>III. Követelés jellegű sajátos elszámolások</t>
  </si>
  <si>
    <t>D/III</t>
  </si>
  <si>
    <t>E/ EGYÉB SAJÁTOS ESZKÖZOLDALI ELSZÁMOLÁSOK</t>
  </si>
  <si>
    <t>E</t>
  </si>
  <si>
    <t>F/ AKTÍV IDŐBELI ELHATÁROLÁSOK</t>
  </si>
  <si>
    <t>F</t>
  </si>
  <si>
    <t>ESZKÖZÖK ÖSSZESEN</t>
  </si>
  <si>
    <t>A+..+F</t>
  </si>
  <si>
    <t>G/ SAJÁT TŐKE</t>
  </si>
  <si>
    <t>G</t>
  </si>
  <si>
    <t>I. Nemzeti vagyon induláskori értéke</t>
  </si>
  <si>
    <t>G/I</t>
  </si>
  <si>
    <t>II. Nemzeti vagyon változásai</t>
  </si>
  <si>
    <t>G/II</t>
  </si>
  <si>
    <t>III. Egyéb eszközök induláskori értéke és változásai</t>
  </si>
  <si>
    <t>G/III</t>
  </si>
  <si>
    <t>IV. Felhalmozott eredmény</t>
  </si>
  <si>
    <t>G/IV</t>
  </si>
  <si>
    <t>V. Eszközök értékhelyesbítésének forrása</t>
  </si>
  <si>
    <t>G/V</t>
  </si>
  <si>
    <t>VI. Mérleg szerinti eredmény</t>
  </si>
  <si>
    <t>G/VI</t>
  </si>
  <si>
    <t>H/ KÖTELEZETTSÉGEK</t>
  </si>
  <si>
    <t>H</t>
  </si>
  <si>
    <t>I. Költségvetési évben esedékes kötelezettségek</t>
  </si>
  <si>
    <t>H/I</t>
  </si>
  <si>
    <t>II. Költségvetési évet követően esedékes kötelezettségek</t>
  </si>
  <si>
    <t>H/II</t>
  </si>
  <si>
    <t>III. Kötelezettség jellegű sajátos elszámolások</t>
  </si>
  <si>
    <t>H/III</t>
  </si>
  <si>
    <t>I/ KINCSTÁRI SZÁMLAVEZETÉSSEL KAPCSOLATOS ELSZÁMOLÁSOK</t>
  </si>
  <si>
    <t>I</t>
  </si>
  <si>
    <t>J/ PASSZÍV IDŐBELI ELHATÁROLÁSOK (=K/1+K/2+K/3)</t>
  </si>
  <si>
    <t>J</t>
  </si>
  <si>
    <t>G+...+J</t>
  </si>
  <si>
    <t>MÉRLEGEN KÍVÜLI TÉTELEK</t>
  </si>
  <si>
    <t>L</t>
  </si>
  <si>
    <t>"0"-ra írt eszközök</t>
  </si>
  <si>
    <t>L/1</t>
  </si>
  <si>
    <t>Használatban lévő kisértékű immateriális javak, tárgyi eszközök</t>
  </si>
  <si>
    <t>L/2</t>
  </si>
  <si>
    <t>Használatban lévő készletek</t>
  </si>
  <si>
    <t>L/3</t>
  </si>
  <si>
    <t>01-02. számlacsoportban nyilvántartott eszközök (Áht-n belüli vagyonkezelésbe adott, bérbevett, letétbe, bizományba, üzemeltetésre átvett, stb.)</t>
  </si>
  <si>
    <t>L/4</t>
  </si>
  <si>
    <t>A nemzeti vagyonról szóló 2011. évi CXCVI. törvény 1. § (2) bekezdés g) és h) pontja szerinti kulturális javak és régészeti leletek (bekerülési érték nélküli)</t>
  </si>
  <si>
    <t>L/5</t>
  </si>
  <si>
    <t>Függő követelések</t>
  </si>
  <si>
    <t>L/6</t>
  </si>
  <si>
    <t>Függő kötelezettségek</t>
  </si>
  <si>
    <t>L/7</t>
  </si>
  <si>
    <t>Biztos (jövőbeni) követelések</t>
  </si>
  <si>
    <t>L/8</t>
  </si>
  <si>
    <t>Nemeskolta Község Önkormányzat 2020. évi zárszámadása</t>
  </si>
  <si>
    <t>Nemeskolta Község Önkormányzata 2020. évi zárszámadása</t>
  </si>
  <si>
    <t>Nemeskolta Község Önkormányzata 2020 évi zárszámadása</t>
  </si>
  <si>
    <t>F)        Vállalkozási tevékenységet terhelő befizetési kötelezettség (=B*0,09)</t>
  </si>
  <si>
    <t>26b - ebből: egyéb pénzeszközök és sajátos elszámolások  mérlegfordulónapi értékelése során megállapított (nem realizált) árfolyamvesztesége</t>
  </si>
  <si>
    <t>053010 Környezetszennyezés csökkentésének igazgatása</t>
  </si>
  <si>
    <t>074040 Fertőző megbetegedések megelőzése, járványügyi ellátás</t>
  </si>
  <si>
    <t>081041 Versenysport- és utánpótlás-nevelési tevékenység és támogatása</t>
  </si>
  <si>
    <t>082092 Közművelődés - hagyományos közösségi kulturális értékek gondozása</t>
  </si>
  <si>
    <t>104037 Intézményen kívüli gyermekétkeztetés</t>
  </si>
  <si>
    <t>1. melléklet a 7/2021. (V.25.) önkormányzati rendelethez</t>
  </si>
  <si>
    <t>2. melléklet a 7/2021. (V.25.) önkormányzati rendelethez</t>
  </si>
  <si>
    <t>3. melléklet a 7/2021. (V.25.) önkormányzati rendelethez</t>
  </si>
  <si>
    <t>4. melléklet a 7/2021. (V.25.) önkormányzati rendelethez</t>
  </si>
  <si>
    <t>5. melléklet a 7/2021. (V.25.) önkormányzati rendelethez</t>
  </si>
  <si>
    <t>6. melléklet a 7/2021. (V.25.) önkormányzati rendelethez</t>
  </si>
  <si>
    <t>7. melléklet a 7/2021. (V.25.) önkormányzati rendelethez</t>
  </si>
  <si>
    <t>8. melléklet a 7/2021. (V.25.) önkormányzati rendelethez</t>
  </si>
  <si>
    <t>9. melléklet a 7/2021. (V.25.) önkormányzati rendelethez</t>
  </si>
  <si>
    <t>10. melléklet a 7/2021. (V.25.) önkormányzati rendelethez</t>
  </si>
  <si>
    <t>11. melléklet a 7/2021. (V.25.) önkormányzati rendelethez</t>
  </si>
  <si>
    <t>12 melléklet a 7/2021. (V.25.) önkormányzati rendelethez</t>
  </si>
  <si>
    <t>13A. melléklet a 7/2021. (V.25.) önkormányzati rendelethez</t>
  </si>
  <si>
    <t>13B. melléklet a 7/2021. (V.25.) önkormányzati rendelethez</t>
  </si>
  <si>
    <t>14. melléklet a 7/2021. (V.25.) önkormányzati rendelethez</t>
  </si>
  <si>
    <t>15. melléklet a 7/2021. (V.25.) önkormányzati rendelethez</t>
  </si>
  <si>
    <t>16. melléklet a 7/2021. (V.25.) önkormányzati rendelethez</t>
  </si>
  <si>
    <t>17. melléklet a 7/2021. (V.25.) önkormányzati rendelethez</t>
  </si>
  <si>
    <t>18. melléklet a 7/2021. (V.25.)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</si>
</sst>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__"/>
    <numFmt numFmtId="165" formatCode="\ ##########"/>
    <numFmt numFmtId="166" formatCode="_-* #,##0_-;\-* #,##0_-;_-* &quot;-&quot;??_-;_-@_-"/>
  </numFmts>
  <fonts count="6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1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i/>
      <sz val="14"/>
      <name val="Bookman Old Style"/>
      <family val="1"/>
      <charset val="238"/>
    </font>
    <font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i/>
      <sz val="10"/>
      <color indexed="30"/>
      <name val="Bookman Old Style"/>
      <family val="1"/>
      <charset val="238"/>
    </font>
    <font>
      <b/>
      <sz val="14"/>
      <color indexed="8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9"/>
      <color indexed="8"/>
      <name val="Bookman Old Style"/>
      <family val="1"/>
      <charset val="238"/>
    </font>
    <font>
      <u/>
      <sz val="11"/>
      <color indexed="12"/>
      <name val="Bookman Old Style"/>
      <family val="1"/>
      <charset val="238"/>
    </font>
    <font>
      <i/>
      <sz val="12"/>
      <color indexed="8"/>
      <name val="Bookman Old Style"/>
      <family val="1"/>
      <charset val="238"/>
    </font>
    <font>
      <b/>
      <i/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9"/>
      <color indexed="63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u/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indexed="10"/>
      <name val="Tahoma"/>
      <family val="2"/>
      <charset val="238"/>
    </font>
    <font>
      <sz val="10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b/>
      <i/>
      <sz val="10"/>
      <name val="Bookman Old Style"/>
      <family val="1"/>
      <charset val="238"/>
    </font>
    <font>
      <b/>
      <i/>
      <sz val="9"/>
      <name val="Bookman Old Style"/>
      <family val="1"/>
      <charset val="238"/>
    </font>
    <font>
      <b/>
      <i/>
      <sz val="11"/>
      <name val="Bookman Old Style"/>
      <family val="1"/>
      <charset val="238"/>
    </font>
    <font>
      <b/>
      <i/>
      <sz val="12"/>
      <name val="Bookman Old Style"/>
      <family val="1"/>
      <charset val="238"/>
    </font>
    <font>
      <b/>
      <i/>
      <sz val="11"/>
      <color indexed="8"/>
      <name val="Bookman Old Style"/>
      <family val="1"/>
      <charset val="238"/>
    </font>
    <font>
      <i/>
      <sz val="11"/>
      <color indexed="8"/>
      <name val="Bookman Old Style"/>
      <family val="1"/>
      <charset val="238"/>
    </font>
    <font>
      <b/>
      <i/>
      <sz val="14"/>
      <color indexed="63"/>
      <name val="Bookman Old Style"/>
      <family val="1"/>
      <charset val="238"/>
    </font>
    <font>
      <sz val="11"/>
      <name val="Bookman Old Style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sz val="10.5"/>
      <name val="Bookman Old Style"/>
      <family val="1"/>
      <charset val="238"/>
    </font>
    <font>
      <b/>
      <sz val="10.5"/>
      <color indexed="8"/>
      <name val="Bookman Old Style"/>
      <family val="1"/>
      <charset val="238"/>
    </font>
    <font>
      <sz val="10.5"/>
      <color theme="1"/>
      <name val="Calibri"/>
      <family val="2"/>
      <charset val="238"/>
      <scheme val="minor"/>
    </font>
    <font>
      <b/>
      <sz val="10.5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color theme="1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.5"/>
      <color theme="1"/>
      <name val="Bookman Old Style"/>
      <family val="1"/>
      <charset val="238"/>
    </font>
    <font>
      <sz val="10.5"/>
      <color theme="1"/>
      <name val="Bookman Old Style"/>
      <family val="1"/>
      <charset val="238"/>
    </font>
    <font>
      <i/>
      <sz val="10"/>
      <color indexed="8"/>
      <name val="Bookman Old Style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name val="Bookman Old Style"/>
      <family val="1"/>
      <charset val="238"/>
    </font>
    <font>
      <i/>
      <sz val="10"/>
      <color theme="1"/>
      <name val="Bookman Old Style"/>
      <family val="1"/>
      <charset val="238"/>
    </font>
    <font>
      <b/>
      <sz val="15"/>
      <name val="Bookman Old Style"/>
      <family val="1"/>
      <charset val="238"/>
    </font>
    <font>
      <b/>
      <sz val="12"/>
      <color indexed="8"/>
      <name val="Calibri"/>
      <family val="2"/>
      <charset val="238"/>
    </font>
    <font>
      <sz val="9"/>
      <name val="Bookman Old Style"/>
      <family val="1"/>
      <charset val="238"/>
    </font>
    <font>
      <b/>
      <sz val="9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Bookman Old Style"/>
      <family val="1"/>
      <charset val="238"/>
    </font>
    <font>
      <sz val="10"/>
      <color rgb="FF000000"/>
      <name val="Bookman Old Style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7030A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43" fontId="66" fillId="0" borderId="0" applyFont="0" applyFill="0" applyBorder="0" applyAlignment="0" applyProtection="0"/>
  </cellStyleXfs>
  <cellXfs count="439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0" xfId="0" applyBorder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1" xfId="0" applyBorder="1"/>
    <xf numFmtId="0" fontId="4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165" fontId="10" fillId="0" borderId="1" xfId="0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6" fillId="0" borderId="1" xfId="2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2" fillId="0" borderId="1" xfId="0" applyFont="1" applyBorder="1"/>
    <xf numFmtId="0" fontId="22" fillId="0" borderId="1" xfId="0" applyFont="1" applyBorder="1" applyAlignment="1">
      <alignment wrapText="1"/>
    </xf>
    <xf numFmtId="0" fontId="23" fillId="0" borderId="0" xfId="1" applyFont="1" applyAlignment="1" applyProtection="1"/>
    <xf numFmtId="0" fontId="24" fillId="0" borderId="0" xfId="0" applyFont="1"/>
    <xf numFmtId="0" fontId="25" fillId="0" borderId="0" xfId="0" applyFont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6" fillId="0" borderId="0" xfId="0" applyFont="1"/>
    <xf numFmtId="0" fontId="19" fillId="0" borderId="0" xfId="0" applyFont="1" applyAlignment="1">
      <alignment horizontal="center"/>
    </xf>
    <xf numFmtId="0" fontId="27" fillId="0" borderId="0" xfId="0" applyFont="1" applyAlignment="1">
      <alignment horizontal="center" wrapText="1"/>
    </xf>
    <xf numFmtId="0" fontId="28" fillId="0" borderId="0" xfId="0" applyFont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28" fillId="0" borderId="1" xfId="0" applyFont="1" applyBorder="1" applyAlignment="1">
      <alignment wrapText="1"/>
    </xf>
    <xf numFmtId="0" fontId="6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top" wrapText="1"/>
    </xf>
    <xf numFmtId="3" fontId="6" fillId="0" borderId="1" xfId="0" applyNumberFormat="1" applyFont="1" applyBorder="1" applyAlignment="1">
      <alignment horizontal="right" vertical="top" wrapText="1"/>
    </xf>
    <xf numFmtId="0" fontId="8" fillId="5" borderId="1" xfId="0" applyFont="1" applyFill="1" applyBorder="1" applyAlignment="1">
      <alignment horizontal="left" vertical="center" wrapText="1"/>
    </xf>
    <xf numFmtId="0" fontId="30" fillId="0" borderId="0" xfId="0" applyFont="1" applyAlignment="1">
      <alignment wrapText="1"/>
    </xf>
    <xf numFmtId="0" fontId="31" fillId="6" borderId="1" xfId="0" applyFont="1" applyFill="1" applyBorder="1"/>
    <xf numFmtId="165" fontId="10" fillId="6" borderId="1" xfId="0" applyNumberFormat="1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33" fillId="0" borderId="0" xfId="0" applyFont="1"/>
    <xf numFmtId="0" fontId="6" fillId="0" borderId="1" xfId="0" applyFont="1" applyFill="1" applyBorder="1" applyAlignment="1">
      <alignment horizontal="center" vertical="center" wrapText="1"/>
    </xf>
    <xf numFmtId="3" fontId="33" fillId="0" borderId="1" xfId="0" applyNumberFormat="1" applyFont="1" applyBorder="1"/>
    <xf numFmtId="3" fontId="14" fillId="0" borderId="1" xfId="0" applyNumberFormat="1" applyFont="1" applyBorder="1"/>
    <xf numFmtId="0" fontId="3" fillId="0" borderId="9" xfId="0" applyFont="1" applyBorder="1"/>
    <xf numFmtId="0" fontId="14" fillId="0" borderId="1" xfId="0" applyFont="1" applyBorder="1"/>
    <xf numFmtId="0" fontId="3" fillId="0" borderId="10" xfId="0" applyFont="1" applyBorder="1"/>
    <xf numFmtId="0" fontId="4" fillId="0" borderId="10" xfId="0" applyFont="1" applyBorder="1"/>
    <xf numFmtId="0" fontId="6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10" fillId="0" borderId="13" xfId="0" applyFont="1" applyBorder="1"/>
    <xf numFmtId="0" fontId="14" fillId="0" borderId="0" xfId="0" applyFont="1"/>
    <xf numFmtId="3" fontId="0" fillId="0" borderId="1" xfId="0" applyNumberFormat="1" applyBorder="1"/>
    <xf numFmtId="0" fontId="5" fillId="9" borderId="1" xfId="0" applyFont="1" applyFill="1" applyBorder="1" applyAlignment="1">
      <alignment horizontal="left" vertical="center"/>
    </xf>
    <xf numFmtId="3" fontId="33" fillId="2" borderId="1" xfId="0" applyNumberFormat="1" applyFont="1" applyFill="1" applyBorder="1"/>
    <xf numFmtId="3" fontId="33" fillId="5" borderId="1" xfId="0" applyNumberFormat="1" applyFont="1" applyFill="1" applyBorder="1"/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35" fillId="0" borderId="0" xfId="0" applyFont="1" applyFill="1"/>
    <xf numFmtId="0" fontId="0" fillId="0" borderId="0" xfId="0" applyFill="1"/>
    <xf numFmtId="0" fontId="10" fillId="0" borderId="0" xfId="0" applyFont="1"/>
    <xf numFmtId="0" fontId="4" fillId="0" borderId="1" xfId="0" applyFont="1" applyBorder="1" applyAlignment="1">
      <alignment horizontal="center" vertical="center" wrapText="1"/>
    </xf>
    <xf numFmtId="3" fontId="36" fillId="0" borderId="1" xfId="0" applyNumberFormat="1" applyFont="1" applyBorder="1" applyAlignment="1">
      <alignment vertical="center"/>
    </xf>
    <xf numFmtId="0" fontId="5" fillId="9" borderId="1" xfId="0" applyFont="1" applyFill="1" applyBorder="1"/>
    <xf numFmtId="3" fontId="36" fillId="9" borderId="1" xfId="0" applyNumberFormat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wrapText="1"/>
    </xf>
    <xf numFmtId="0" fontId="39" fillId="0" borderId="1" xfId="0" applyFont="1" applyFill="1" applyBorder="1" applyAlignment="1">
      <alignment wrapText="1"/>
    </xf>
    <xf numFmtId="0" fontId="40" fillId="0" borderId="1" xfId="0" applyFont="1" applyFill="1" applyBorder="1" applyAlignment="1">
      <alignment wrapText="1"/>
    </xf>
    <xf numFmtId="0" fontId="7" fillId="0" borderId="1" xfId="0" applyFont="1" applyFill="1" applyBorder="1"/>
    <xf numFmtId="3" fontId="7" fillId="0" borderId="1" xfId="0" applyNumberFormat="1" applyFont="1" applyFill="1" applyBorder="1"/>
    <xf numFmtId="0" fontId="38" fillId="0" borderId="1" xfId="0" applyFont="1" applyFill="1" applyBorder="1"/>
    <xf numFmtId="3" fontId="38" fillId="0" borderId="1" xfId="0" applyNumberFormat="1" applyFont="1" applyFill="1" applyBorder="1"/>
    <xf numFmtId="0" fontId="41" fillId="0" borderId="1" xfId="0" applyFont="1" applyFill="1" applyBorder="1"/>
    <xf numFmtId="3" fontId="41" fillId="0" borderId="1" xfId="0" applyNumberFormat="1" applyFont="1" applyFill="1" applyBorder="1"/>
    <xf numFmtId="0" fontId="12" fillId="0" borderId="0" xfId="0" applyFont="1" applyAlignment="1">
      <alignment horizontal="justify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2" fillId="0" borderId="1" xfId="0" applyFont="1" applyBorder="1" applyAlignment="1">
      <alignment horizontal="justify"/>
    </xf>
    <xf numFmtId="0" fontId="10" fillId="0" borderId="1" xfId="0" applyFont="1" applyBorder="1" applyAlignment="1">
      <alignment horizontal="justify"/>
    </xf>
    <xf numFmtId="0" fontId="43" fillId="0" borderId="1" xfId="0" applyFont="1" applyBorder="1" applyAlignment="1">
      <alignment horizontal="justify"/>
    </xf>
    <xf numFmtId="0" fontId="14" fillId="0" borderId="1" xfId="0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10" fillId="0" borderId="1" xfId="0" applyFont="1" applyBorder="1"/>
    <xf numFmtId="3" fontId="37" fillId="0" borderId="1" xfId="0" applyNumberFormat="1" applyFont="1" applyBorder="1"/>
    <xf numFmtId="3" fontId="6" fillId="0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0" fontId="10" fillId="6" borderId="1" xfId="0" applyFont="1" applyFill="1" applyBorder="1" applyAlignment="1">
      <alignment horizontal="left" vertical="center"/>
    </xf>
    <xf numFmtId="3" fontId="37" fillId="6" borderId="1" xfId="0" applyNumberFormat="1" applyFont="1" applyFill="1" applyBorder="1"/>
    <xf numFmtId="0" fontId="5" fillId="7" borderId="1" xfId="0" applyFont="1" applyFill="1" applyBorder="1"/>
    <xf numFmtId="0" fontId="5" fillId="7" borderId="1" xfId="0" applyFont="1" applyFill="1" applyBorder="1" applyAlignment="1">
      <alignment horizontal="left" vertical="center"/>
    </xf>
    <xf numFmtId="3" fontId="37" fillId="7" borderId="1" xfId="0" applyNumberFormat="1" applyFont="1" applyFill="1" applyBorder="1"/>
    <xf numFmtId="3" fontId="36" fillId="0" borderId="1" xfId="0" applyNumberFormat="1" applyFont="1" applyBorder="1"/>
    <xf numFmtId="0" fontId="35" fillId="0" borderId="0" xfId="0" applyFont="1"/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6" fillId="0" borderId="0" xfId="0" applyFont="1"/>
    <xf numFmtId="0" fontId="42" fillId="0" borderId="1" xfId="0" applyFont="1" applyBorder="1"/>
    <xf numFmtId="0" fontId="42" fillId="0" borderId="1" xfId="0" applyFont="1" applyBorder="1" applyAlignment="1">
      <alignment horizontal="right"/>
    </xf>
    <xf numFmtId="0" fontId="4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/>
    </xf>
    <xf numFmtId="3" fontId="37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Font="1"/>
    <xf numFmtId="0" fontId="48" fillId="0" borderId="1" xfId="0" applyFont="1" applyBorder="1" applyAlignment="1">
      <alignment horizontal="left" vertical="top" wrapText="1"/>
    </xf>
    <xf numFmtId="165" fontId="49" fillId="0" borderId="1" xfId="0" applyNumberFormat="1" applyFont="1" applyFill="1" applyBorder="1" applyAlignment="1">
      <alignment vertical="center"/>
    </xf>
    <xf numFmtId="0" fontId="50" fillId="0" borderId="0" xfId="0" applyFont="1"/>
    <xf numFmtId="0" fontId="38" fillId="8" borderId="1" xfId="0" applyFont="1" applyFill="1" applyBorder="1" applyAlignment="1">
      <alignment horizontal="left" vertical="top" wrapText="1"/>
    </xf>
    <xf numFmtId="0" fontId="51" fillId="0" borderId="0" xfId="0" applyFont="1"/>
    <xf numFmtId="0" fontId="48" fillId="0" borderId="1" xfId="0" applyFont="1" applyFill="1" applyBorder="1" applyAlignment="1">
      <alignment horizontal="left" vertical="top" wrapText="1"/>
    </xf>
    <xf numFmtId="0" fontId="50" fillId="0" borderId="0" xfId="0" applyFont="1" applyFill="1"/>
    <xf numFmtId="0" fontId="4" fillId="8" borderId="1" xfId="0" applyFont="1" applyFill="1" applyBorder="1" applyAlignment="1">
      <alignment horizontal="left" vertical="center" wrapText="1"/>
    </xf>
    <xf numFmtId="0" fontId="52" fillId="0" borderId="0" xfId="0" applyFont="1" applyFill="1" applyBorder="1" applyAlignment="1">
      <alignment horizontal="left" vertical="center" wrapText="1"/>
    </xf>
    <xf numFmtId="0" fontId="0" fillId="0" borderId="0" xfId="0" applyFont="1" applyBorder="1"/>
    <xf numFmtId="0" fontId="47" fillId="8" borderId="1" xfId="0" applyFont="1" applyFill="1" applyBorder="1"/>
    <xf numFmtId="0" fontId="33" fillId="0" borderId="0" xfId="0" applyFont="1" applyBorder="1"/>
    <xf numFmtId="0" fontId="9" fillId="12" borderId="1" xfId="0" applyFont="1" applyFill="1" applyBorder="1" applyAlignment="1">
      <alignment horizontal="left" vertical="top" wrapText="1"/>
    </xf>
    <xf numFmtId="0" fontId="53" fillId="12" borderId="1" xfId="0" applyFont="1" applyFill="1" applyBorder="1"/>
    <xf numFmtId="0" fontId="37" fillId="0" borderId="1" xfId="0" applyFont="1" applyFill="1" applyBorder="1"/>
    <xf numFmtId="0" fontId="37" fillId="0" borderId="1" xfId="0" applyFont="1" applyBorder="1"/>
    <xf numFmtId="0" fontId="54" fillId="0" borderId="0" xfId="0" applyFont="1" applyBorder="1"/>
    <xf numFmtId="0" fontId="54" fillId="0" borderId="0" xfId="0" applyFont="1"/>
    <xf numFmtId="0" fontId="36" fillId="0" borderId="1" xfId="0" applyFont="1" applyFill="1" applyBorder="1"/>
    <xf numFmtId="0" fontId="36" fillId="0" borderId="1" xfId="0" applyFont="1" applyBorder="1"/>
    <xf numFmtId="0" fontId="55" fillId="0" borderId="0" xfId="0" applyFont="1" applyBorder="1"/>
    <xf numFmtId="0" fontId="55" fillId="0" borderId="0" xfId="0" applyFont="1"/>
    <xf numFmtId="0" fontId="53" fillId="0" borderId="0" xfId="0" applyFont="1" applyBorder="1"/>
    <xf numFmtId="0" fontId="53" fillId="0" borderId="0" xfId="0" applyFont="1"/>
    <xf numFmtId="0" fontId="50" fillId="0" borderId="0" xfId="0" applyFont="1" applyBorder="1"/>
    <xf numFmtId="3" fontId="7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8" borderId="1" xfId="0" applyNumberFormat="1" applyFont="1" applyFill="1" applyBorder="1" applyAlignment="1">
      <alignment horizontal="center" vertical="center" wrapText="1"/>
    </xf>
    <xf numFmtId="3" fontId="48" fillId="0" borderId="1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wrapText="1"/>
    </xf>
    <xf numFmtId="3" fontId="53" fillId="12" borderId="1" xfId="0" applyNumberFormat="1" applyFont="1" applyFill="1" applyBorder="1" applyAlignment="1">
      <alignment horizontal="center" vertical="center"/>
    </xf>
    <xf numFmtId="165" fontId="58" fillId="8" borderId="1" xfId="0" applyNumberFormat="1" applyFont="1" applyFill="1" applyBorder="1" applyAlignment="1">
      <alignment vertical="center"/>
    </xf>
    <xf numFmtId="3" fontId="38" fillId="8" borderId="1" xfId="0" applyNumberFormat="1" applyFont="1" applyFill="1" applyBorder="1" applyAlignment="1">
      <alignment horizontal="center" vertical="center" wrapText="1"/>
    </xf>
    <xf numFmtId="0" fontId="59" fillId="0" borderId="0" xfId="0" applyFont="1"/>
    <xf numFmtId="0" fontId="47" fillId="0" borderId="0" xfId="0" applyFont="1"/>
    <xf numFmtId="0" fontId="36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8" fillId="8" borderId="1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center" vertical="center"/>
    </xf>
    <xf numFmtId="0" fontId="57" fillId="0" borderId="0" xfId="0" applyFont="1"/>
    <xf numFmtId="0" fontId="36" fillId="0" borderId="5" xfId="0" applyFont="1" applyBorder="1" applyAlignment="1">
      <alignment horizontal="center" vertical="center"/>
    </xf>
    <xf numFmtId="0" fontId="36" fillId="0" borderId="5" xfId="0" applyFont="1" applyFill="1" applyBorder="1" applyAlignment="1">
      <alignment horizontal="center" vertical="center"/>
    </xf>
    <xf numFmtId="0" fontId="37" fillId="0" borderId="5" xfId="0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48" fillId="13" borderId="1" xfId="0" applyFont="1" applyFill="1" applyBorder="1" applyAlignment="1">
      <alignment horizontal="left" vertical="center" wrapText="1"/>
    </xf>
    <xf numFmtId="0" fontId="56" fillId="13" borderId="1" xfId="0" applyFont="1" applyFill="1" applyBorder="1" applyAlignment="1">
      <alignment horizontal="center" vertical="center"/>
    </xf>
    <xf numFmtId="3" fontId="48" fillId="13" borderId="1" xfId="0" applyNumberFormat="1" applyFont="1" applyFill="1" applyBorder="1" applyAlignment="1">
      <alignment horizontal="center" vertical="center" wrapText="1"/>
    </xf>
    <xf numFmtId="0" fontId="57" fillId="13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left" vertical="top" wrapText="1"/>
    </xf>
    <xf numFmtId="0" fontId="37" fillId="13" borderId="1" xfId="0" applyFont="1" applyFill="1" applyBorder="1" applyAlignment="1">
      <alignment horizontal="center" vertical="center"/>
    </xf>
    <xf numFmtId="3" fontId="6" fillId="13" borderId="1" xfId="0" applyNumberFormat="1" applyFont="1" applyFill="1" applyBorder="1" applyAlignment="1">
      <alignment horizontal="center" vertical="center" wrapText="1"/>
    </xf>
    <xf numFmtId="0" fontId="36" fillId="13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53" fillId="12" borderId="1" xfId="0" applyFont="1" applyFill="1" applyBorder="1" applyAlignment="1">
      <alignment horizontal="center" vertical="center"/>
    </xf>
    <xf numFmtId="0" fontId="33" fillId="12" borderId="1" xfId="0" applyFont="1" applyFill="1" applyBorder="1" applyAlignment="1">
      <alignment horizontal="center" vertical="center"/>
    </xf>
    <xf numFmtId="3" fontId="9" fillId="11" borderId="1" xfId="0" applyNumberFormat="1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left" vertical="top" wrapText="1"/>
    </xf>
    <xf numFmtId="0" fontId="10" fillId="13" borderId="1" xfId="0" applyFont="1" applyFill="1" applyBorder="1" applyAlignment="1">
      <alignment horizontal="left" vertical="center" wrapText="1"/>
    </xf>
    <xf numFmtId="0" fontId="48" fillId="13" borderId="1" xfId="0" applyFont="1" applyFill="1" applyBorder="1" applyAlignment="1">
      <alignment horizontal="left" vertical="top" wrapText="1"/>
    </xf>
    <xf numFmtId="0" fontId="56" fillId="13" borderId="1" xfId="0" applyFont="1" applyFill="1" applyBorder="1"/>
    <xf numFmtId="3" fontId="7" fillId="13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/>
    <xf numFmtId="3" fontId="37" fillId="0" borderId="1" xfId="0" applyNumberFormat="1" applyFont="1" applyFill="1" applyBorder="1"/>
    <xf numFmtId="0" fontId="10" fillId="0" borderId="1" xfId="0" applyFont="1" applyBorder="1" applyAlignment="1">
      <alignment horizontal="center" vertical="center"/>
    </xf>
    <xf numFmtId="0" fontId="31" fillId="14" borderId="1" xfId="0" applyFont="1" applyFill="1" applyBorder="1"/>
    <xf numFmtId="165" fontId="10" fillId="14" borderId="1" xfId="0" applyNumberFormat="1" applyFont="1" applyFill="1" applyBorder="1" applyAlignment="1">
      <alignment vertical="center"/>
    </xf>
    <xf numFmtId="3" fontId="38" fillId="14" borderId="1" xfId="0" applyNumberFormat="1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/>
    </xf>
    <xf numFmtId="165" fontId="5" fillId="11" borderId="1" xfId="0" applyNumberFormat="1" applyFont="1" applyFill="1" applyBorder="1" applyAlignment="1">
      <alignment vertical="center"/>
    </xf>
    <xf numFmtId="0" fontId="8" fillId="11" borderId="1" xfId="0" applyFont="1" applyFill="1" applyBorder="1" applyAlignment="1">
      <alignment horizontal="left" vertical="center"/>
    </xf>
    <xf numFmtId="0" fontId="5" fillId="11" borderId="1" xfId="0" applyFont="1" applyFill="1" applyBorder="1" applyAlignment="1">
      <alignment horizontal="left" vertical="center" wrapText="1"/>
    </xf>
    <xf numFmtId="3" fontId="48" fillId="11" borderId="1" xfId="0" applyNumberFormat="1" applyFont="1" applyFill="1" applyBorder="1" applyAlignment="1">
      <alignment horizontal="center" vertical="center" wrapText="1"/>
    </xf>
    <xf numFmtId="0" fontId="5" fillId="12" borderId="1" xfId="0" applyFont="1" applyFill="1" applyBorder="1"/>
    <xf numFmtId="0" fontId="11" fillId="12" borderId="1" xfId="0" applyFont="1" applyFill="1" applyBorder="1"/>
    <xf numFmtId="3" fontId="34" fillId="12" borderId="1" xfId="0" applyNumberFormat="1" applyFont="1" applyFill="1" applyBorder="1"/>
    <xf numFmtId="0" fontId="10" fillId="14" borderId="1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 wrapText="1"/>
    </xf>
    <xf numFmtId="3" fontId="33" fillId="8" borderId="1" xfId="0" applyNumberFormat="1" applyFont="1" applyFill="1" applyBorder="1"/>
    <xf numFmtId="0" fontId="5" fillId="10" borderId="1" xfId="0" applyFont="1" applyFill="1" applyBorder="1" applyAlignment="1">
      <alignment horizontal="left" vertical="center"/>
    </xf>
    <xf numFmtId="165" fontId="5" fillId="10" borderId="1" xfId="0" applyNumberFormat="1" applyFont="1" applyFill="1" applyBorder="1" applyAlignment="1">
      <alignment vertical="center"/>
    </xf>
    <xf numFmtId="3" fontId="37" fillId="10" borderId="1" xfId="0" applyNumberFormat="1" applyFont="1" applyFill="1" applyBorder="1"/>
    <xf numFmtId="0" fontId="8" fillId="10" borderId="1" xfId="0" applyFont="1" applyFill="1" applyBorder="1" applyAlignment="1">
      <alignment horizontal="left" vertical="center"/>
    </xf>
    <xf numFmtId="0" fontId="5" fillId="10" borderId="1" xfId="0" applyFont="1" applyFill="1" applyBorder="1" applyAlignment="1">
      <alignment horizontal="left" vertical="center" wrapText="1"/>
    </xf>
    <xf numFmtId="3" fontId="6" fillId="10" borderId="1" xfId="0" applyNumberFormat="1" applyFont="1" applyFill="1" applyBorder="1" applyAlignment="1">
      <alignment horizontal="right" vertical="center"/>
    </xf>
    <xf numFmtId="3" fontId="6" fillId="10" borderId="1" xfId="0" applyNumberFormat="1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left" vertical="center" wrapText="1"/>
    </xf>
    <xf numFmtId="3" fontId="37" fillId="12" borderId="1" xfId="0" applyNumberFormat="1" applyFont="1" applyFill="1" applyBorder="1"/>
    <xf numFmtId="3" fontId="37" fillId="1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/>
    <xf numFmtId="3" fontId="6" fillId="6" borderId="1" xfId="0" applyNumberFormat="1" applyFont="1" applyFill="1" applyBorder="1"/>
    <xf numFmtId="3" fontId="6" fillId="10" borderId="1" xfId="0" applyNumberFormat="1" applyFont="1" applyFill="1" applyBorder="1"/>
    <xf numFmtId="3" fontId="6" fillId="12" borderId="1" xfId="0" applyNumberFormat="1" applyFont="1" applyFill="1" applyBorder="1"/>
    <xf numFmtId="3" fontId="6" fillId="7" borderId="1" xfId="0" applyNumberFormat="1" applyFont="1" applyFill="1" applyBorder="1"/>
    <xf numFmtId="3" fontId="7" fillId="0" borderId="1" xfId="0" applyNumberFormat="1" applyFont="1" applyBorder="1"/>
    <xf numFmtId="3" fontId="7" fillId="0" borderId="1" xfId="0" applyNumberFormat="1" applyFont="1" applyBorder="1" applyAlignment="1">
      <alignment vertical="top" wrapText="1"/>
    </xf>
    <xf numFmtId="3" fontId="6" fillId="0" borderId="1" xfId="0" applyNumberFormat="1" applyFont="1" applyBorder="1" applyAlignment="1">
      <alignment vertical="top" wrapText="1"/>
    </xf>
    <xf numFmtId="3" fontId="6" fillId="13" borderId="1" xfId="0" applyNumberFormat="1" applyFont="1" applyFill="1" applyBorder="1" applyAlignment="1">
      <alignment vertical="top" wrapText="1"/>
    </xf>
    <xf numFmtId="3" fontId="38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0" fontId="36" fillId="0" borderId="0" xfId="0" applyFont="1" applyBorder="1"/>
    <xf numFmtId="3" fontId="38" fillId="8" borderId="1" xfId="0" applyNumberFormat="1" applyFont="1" applyFill="1" applyBorder="1" applyAlignment="1">
      <alignment vertical="top" wrapText="1"/>
    </xf>
    <xf numFmtId="0" fontId="58" fillId="8" borderId="1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61" fillId="0" borderId="0" xfId="0" applyFont="1" applyBorder="1"/>
    <xf numFmtId="0" fontId="61" fillId="0" borderId="0" xfId="0" applyFont="1"/>
    <xf numFmtId="0" fontId="14" fillId="0" borderId="8" xfId="0" applyFont="1" applyBorder="1"/>
    <xf numFmtId="3" fontId="7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36" fillId="0" borderId="1" xfId="0" applyNumberFormat="1" applyFont="1" applyBorder="1" applyAlignment="1">
      <alignment horizontal="center" vertical="center"/>
    </xf>
    <xf numFmtId="3" fontId="3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37" fillId="0" borderId="1" xfId="0" applyNumberFormat="1" applyFont="1" applyBorder="1" applyAlignment="1">
      <alignment vertical="center"/>
    </xf>
    <xf numFmtId="3" fontId="7" fillId="14" borderId="1" xfId="0" applyNumberFormat="1" applyFont="1" applyFill="1" applyBorder="1" applyAlignment="1">
      <alignment horizontal="right" vertical="center" wrapText="1"/>
    </xf>
    <xf numFmtId="3" fontId="9" fillId="11" borderId="1" xfId="0" applyNumberFormat="1" applyFont="1" applyFill="1" applyBorder="1" applyAlignment="1">
      <alignment horizontal="right" vertical="center" wrapText="1"/>
    </xf>
    <xf numFmtId="3" fontId="53" fillId="11" borderId="1" xfId="0" applyNumberFormat="1" applyFont="1" applyFill="1" applyBorder="1" applyAlignment="1">
      <alignment horizontal="center" vertical="center"/>
    </xf>
    <xf numFmtId="3" fontId="53" fillId="12" borderId="1" xfId="0" applyNumberFormat="1" applyFont="1" applyFill="1" applyBorder="1"/>
    <xf numFmtId="3" fontId="53" fillId="8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13" fillId="0" borderId="0" xfId="3"/>
    <xf numFmtId="3" fontId="6" fillId="0" borderId="1" xfId="0" applyNumberFormat="1" applyFont="1" applyFill="1" applyBorder="1" applyAlignment="1">
      <alignment horizontal="right" vertical="center"/>
    </xf>
    <xf numFmtId="3" fontId="3" fillId="6" borderId="1" xfId="0" applyNumberFormat="1" applyFont="1" applyFill="1" applyBorder="1"/>
    <xf numFmtId="0" fontId="31" fillId="16" borderId="1" xfId="0" applyFont="1" applyFill="1" applyBorder="1"/>
    <xf numFmtId="165" fontId="10" fillId="16" borderId="1" xfId="0" applyNumberFormat="1" applyFont="1" applyFill="1" applyBorder="1" applyAlignment="1">
      <alignment vertical="center"/>
    </xf>
    <xf numFmtId="3" fontId="38" fillId="16" borderId="1" xfId="0" applyNumberFormat="1" applyFont="1" applyFill="1" applyBorder="1" applyAlignment="1">
      <alignment horizontal="center" vertical="center" wrapText="1"/>
    </xf>
    <xf numFmtId="3" fontId="6" fillId="16" borderId="1" xfId="0" applyNumberFormat="1" applyFont="1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1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10" fillId="4" borderId="1" xfId="0" applyFont="1" applyFill="1" applyBorder="1"/>
    <xf numFmtId="0" fontId="12" fillId="0" borderId="0" xfId="0" applyFont="1"/>
    <xf numFmtId="0" fontId="14" fillId="5" borderId="1" xfId="0" applyFont="1" applyFill="1" applyBorder="1"/>
    <xf numFmtId="0" fontId="5" fillId="0" borderId="0" xfId="0" applyFont="1" applyAlignment="1">
      <alignment horizontal="center" wrapText="1"/>
    </xf>
    <xf numFmtId="0" fontId="16" fillId="0" borderId="1" xfId="0" applyFont="1" applyBorder="1" applyAlignment="1">
      <alignment wrapText="1"/>
    </xf>
    <xf numFmtId="0" fontId="5" fillId="0" borderId="0" xfId="0" applyFont="1"/>
    <xf numFmtId="0" fontId="16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center" wrapText="1"/>
    </xf>
    <xf numFmtId="3" fontId="63" fillId="0" borderId="1" xfId="0" applyNumberFormat="1" applyFont="1" applyBorder="1"/>
    <xf numFmtId="0" fontId="0" fillId="0" borderId="0" xfId="0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7" fillId="0" borderId="1" xfId="0" applyNumberFormat="1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 wrapText="1"/>
    </xf>
    <xf numFmtId="3" fontId="38" fillId="8" borderId="1" xfId="0" applyNumberFormat="1" applyFont="1" applyFill="1" applyBorder="1" applyAlignment="1">
      <alignment horizontal="center" vertical="top" wrapText="1"/>
    </xf>
    <xf numFmtId="3" fontId="6" fillId="13" borderId="1" xfId="0" applyNumberFormat="1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33" fillId="0" borderId="1" xfId="0" applyNumberFormat="1" applyFont="1" applyBorder="1" applyAlignment="1">
      <alignment horizontal="center"/>
    </xf>
    <xf numFmtId="3" fontId="34" fillId="5" borderId="1" xfId="0" applyNumberFormat="1" applyFont="1" applyFill="1" applyBorder="1" applyAlignment="1">
      <alignment horizontal="center"/>
    </xf>
    <xf numFmtId="3" fontId="34" fillId="7" borderId="1" xfId="0" applyNumberFormat="1" applyFont="1" applyFill="1" applyBorder="1" applyAlignment="1">
      <alignment horizontal="center"/>
    </xf>
    <xf numFmtId="3" fontId="0" fillId="0" borderId="1" xfId="0" applyNumberFormat="1" applyFill="1" applyBorder="1"/>
    <xf numFmtId="3" fontId="33" fillId="7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0" fillId="0" borderId="1" xfId="0" applyBorder="1" applyAlignment="1">
      <alignment horizontal="center"/>
    </xf>
    <xf numFmtId="3" fontId="1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3" fontId="37" fillId="13" borderId="1" xfId="0" applyNumberFormat="1" applyFont="1" applyFill="1" applyBorder="1"/>
    <xf numFmtId="0" fontId="0" fillId="17" borderId="0" xfId="0" applyFill="1"/>
    <xf numFmtId="0" fontId="3" fillId="0" borderId="1" xfId="0" applyFont="1" applyFill="1" applyBorder="1" applyAlignment="1">
      <alignment horizontal="center" wrapText="1"/>
    </xf>
    <xf numFmtId="3" fontId="7" fillId="0" borderId="1" xfId="0" applyNumberFormat="1" applyFont="1" applyFill="1" applyBorder="1" applyAlignment="1">
      <alignment vertical="top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38" fillId="11" borderId="1" xfId="0" applyFont="1" applyFill="1" applyBorder="1" applyAlignment="1">
      <alignment horizontal="left" vertical="top" wrapText="1"/>
    </xf>
    <xf numFmtId="165" fontId="58" fillId="11" borderId="1" xfId="0" applyNumberFormat="1" applyFont="1" applyFill="1" applyBorder="1" applyAlignment="1">
      <alignment vertical="center"/>
    </xf>
    <xf numFmtId="3" fontId="38" fillId="11" borderId="1" xfId="0" applyNumberFormat="1" applyFont="1" applyFill="1" applyBorder="1" applyAlignment="1">
      <alignment horizontal="center" vertical="center" wrapText="1"/>
    </xf>
    <xf numFmtId="3" fontId="7" fillId="11" borderId="1" xfId="0" applyNumberFormat="1" applyFont="1" applyFill="1" applyBorder="1" applyAlignment="1">
      <alignment horizontal="right" vertical="top" wrapText="1"/>
    </xf>
    <xf numFmtId="0" fontId="38" fillId="11" borderId="1" xfId="0" applyFont="1" applyFill="1" applyBorder="1" applyAlignment="1">
      <alignment horizontal="left" vertical="center" wrapText="1"/>
    </xf>
    <xf numFmtId="0" fontId="58" fillId="11" borderId="3" xfId="0" applyFont="1" applyFill="1" applyBorder="1" applyAlignment="1">
      <alignment horizontal="center" vertical="center"/>
    </xf>
    <xf numFmtId="0" fontId="61" fillId="11" borderId="1" xfId="0" applyFont="1" applyFill="1" applyBorder="1" applyAlignment="1">
      <alignment horizontal="center" vertical="center"/>
    </xf>
    <xf numFmtId="0" fontId="47" fillId="11" borderId="1" xfId="0" applyFont="1" applyFill="1" applyBorder="1"/>
    <xf numFmtId="0" fontId="36" fillId="11" borderId="1" xfId="0" applyFont="1" applyFill="1" applyBorder="1" applyAlignment="1">
      <alignment horizontal="center" vertical="center"/>
    </xf>
    <xf numFmtId="3" fontId="33" fillId="0" borderId="1" xfId="0" applyNumberFormat="1" applyFont="1" applyFill="1" applyBorder="1" applyAlignment="1">
      <alignment horizontal="center"/>
    </xf>
    <xf numFmtId="3" fontId="33" fillId="0" borderId="1" xfId="0" applyNumberFormat="1" applyFont="1" applyFill="1" applyBorder="1"/>
    <xf numFmtId="3" fontId="0" fillId="0" borderId="1" xfId="0" applyNumberFormat="1" applyBorder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5" fillId="0" borderId="1" xfId="0" applyFont="1" applyFill="1" applyBorder="1" applyAlignment="1">
      <alignment horizontal="left" vertical="center" wrapText="1"/>
    </xf>
    <xf numFmtId="3" fontId="36" fillId="0" borderId="1" xfId="0" applyNumberFormat="1" applyFont="1" applyFill="1" applyBorder="1" applyAlignment="1">
      <alignment vertical="center"/>
    </xf>
    <xf numFmtId="0" fontId="4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64" fillId="0" borderId="0" xfId="3" applyFont="1" applyAlignment="1">
      <alignment horizontal="left" vertical="top" wrapText="1"/>
    </xf>
    <xf numFmtId="3" fontId="64" fillId="0" borderId="0" xfId="3" applyNumberFormat="1" applyFont="1" applyAlignment="1">
      <alignment horizontal="right" vertical="top" wrapText="1"/>
    </xf>
    <xf numFmtId="0" fontId="65" fillId="0" borderId="0" xfId="3" applyFont="1" applyAlignment="1">
      <alignment horizontal="left" vertical="top" wrapText="1"/>
    </xf>
    <xf numFmtId="3" fontId="65" fillId="0" borderId="0" xfId="3" applyNumberFormat="1" applyFont="1" applyAlignment="1">
      <alignment horizontal="right" vertical="top" wrapText="1"/>
    </xf>
    <xf numFmtId="0" fontId="64" fillId="15" borderId="1" xfId="3" applyFont="1" applyFill="1" applyBorder="1" applyAlignment="1">
      <alignment horizontal="center" vertical="top" wrapText="1"/>
    </xf>
    <xf numFmtId="0" fontId="64" fillId="0" borderId="1" xfId="3" applyFont="1" applyBorder="1" applyAlignment="1">
      <alignment horizontal="left" vertical="top" wrapText="1"/>
    </xf>
    <xf numFmtId="3" fontId="64" fillId="0" borderId="1" xfId="3" applyNumberFormat="1" applyFont="1" applyBorder="1" applyAlignment="1">
      <alignment horizontal="right" vertical="top" wrapText="1"/>
    </xf>
    <xf numFmtId="0" fontId="65" fillId="0" borderId="1" xfId="3" applyFont="1" applyBorder="1" applyAlignment="1">
      <alignment horizontal="left" vertical="top" wrapText="1"/>
    </xf>
    <xf numFmtId="3" fontId="65" fillId="0" borderId="1" xfId="3" applyNumberFormat="1" applyFont="1" applyBorder="1" applyAlignment="1">
      <alignment horizontal="right" vertical="top" wrapText="1"/>
    </xf>
    <xf numFmtId="3" fontId="10" fillId="0" borderId="1" xfId="0" applyNumberFormat="1" applyFont="1" applyBorder="1"/>
    <xf numFmtId="3" fontId="10" fillId="0" borderId="1" xfId="0" applyNumberFormat="1" applyFont="1" applyBorder="1" applyAlignment="1">
      <alignment horizontal="right" vertical="top"/>
    </xf>
    <xf numFmtId="0" fontId="3" fillId="10" borderId="10" xfId="0" applyFont="1" applyFill="1" applyBorder="1"/>
    <xf numFmtId="0" fontId="14" fillId="10" borderId="1" xfId="0" applyFont="1" applyFill="1" applyBorder="1"/>
    <xf numFmtId="3" fontId="10" fillId="10" borderId="1" xfId="0" applyNumberFormat="1" applyFont="1" applyFill="1" applyBorder="1"/>
    <xf numFmtId="3" fontId="61" fillId="16" borderId="1" xfId="0" applyNumberFormat="1" applyFont="1" applyFill="1" applyBorder="1" applyAlignment="1">
      <alignment horizontal="right" vertical="center"/>
    </xf>
    <xf numFmtId="3" fontId="58" fillId="6" borderId="1" xfId="0" applyNumberFormat="1" applyFont="1" applyFill="1" applyBorder="1" applyAlignment="1">
      <alignment vertical="center"/>
    </xf>
    <xf numFmtId="3" fontId="37" fillId="10" borderId="1" xfId="0" applyNumberFormat="1" applyFont="1" applyFill="1" applyBorder="1" applyAlignment="1">
      <alignment vertical="center"/>
    </xf>
    <xf numFmtId="3" fontId="36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3" fillId="12" borderId="1" xfId="0" applyNumberFormat="1" applyFont="1" applyFill="1" applyBorder="1" applyAlignment="1">
      <alignment vertical="center"/>
    </xf>
    <xf numFmtId="3" fontId="37" fillId="0" borderId="1" xfId="0" applyNumberFormat="1" applyFont="1" applyBorder="1" applyAlignment="1">
      <alignment horizontal="right"/>
    </xf>
    <xf numFmtId="3" fontId="61" fillId="6" borderId="1" xfId="0" applyNumberFormat="1" applyFont="1" applyFill="1" applyBorder="1"/>
    <xf numFmtId="3" fontId="36" fillId="7" borderId="1" xfId="0" applyNumberFormat="1" applyFont="1" applyFill="1" applyBorder="1"/>
    <xf numFmtId="3" fontId="36" fillId="0" borderId="1" xfId="0" applyNumberFormat="1" applyFont="1" applyBorder="1" applyAlignment="1">
      <alignment horizontal="right"/>
    </xf>
    <xf numFmtId="0" fontId="64" fillId="0" borderId="1" xfId="3" applyFont="1" applyBorder="1"/>
    <xf numFmtId="3" fontId="36" fillId="0" borderId="1" xfId="0" applyNumberFormat="1" applyFont="1" applyFill="1" applyBorder="1"/>
    <xf numFmtId="0" fontId="7" fillId="0" borderId="0" xfId="3" applyFont="1"/>
    <xf numFmtId="0" fontId="64" fillId="15" borderId="0" xfId="3" applyFont="1" applyFill="1" applyAlignment="1">
      <alignment horizontal="center" vertical="top" wrapText="1"/>
    </xf>
    <xf numFmtId="0" fontId="67" fillId="0" borderId="1" xfId="0" applyFont="1" applyBorder="1"/>
    <xf numFmtId="0" fontId="68" fillId="0" borderId="1" xfId="0" applyFont="1" applyBorder="1"/>
    <xf numFmtId="0" fontId="68" fillId="0" borderId="1" xfId="0" applyFont="1" applyBorder="1" applyAlignment="1">
      <alignment wrapText="1"/>
    </xf>
    <xf numFmtId="166" fontId="68" fillId="0" borderId="1" xfId="4" applyNumberFormat="1" applyFont="1" applyBorder="1"/>
    <xf numFmtId="166" fontId="67" fillId="0" borderId="1" xfId="4" applyNumberFormat="1" applyFont="1" applyBorder="1"/>
    <xf numFmtId="0" fontId="19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6" xfId="0" applyBorder="1" applyAlignment="1"/>
    <xf numFmtId="0" fontId="17" fillId="0" borderId="4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29" fillId="0" borderId="0" xfId="0" applyFont="1" applyAlignment="1">
      <alignment horizont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5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0" xfId="0" applyAlignment="1">
      <alignment horizontal="center"/>
    </xf>
    <xf numFmtId="0" fontId="19" fillId="0" borderId="0" xfId="0" applyFont="1" applyFill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0" fontId="10" fillId="0" borderId="2" xfId="0" applyFont="1" applyBorder="1" applyAlignment="1"/>
    <xf numFmtId="0" fontId="0" fillId="0" borderId="6" xfId="0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Font="1" applyFill="1" applyAlignment="1">
      <alignment horizontal="center" wrapText="1"/>
    </xf>
    <xf numFmtId="0" fontId="4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4" fillId="0" borderId="1" xfId="3" applyFont="1" applyBorder="1"/>
    <xf numFmtId="0" fontId="62" fillId="0" borderId="14" xfId="3" applyFont="1" applyBorder="1" applyAlignment="1">
      <alignment horizontal="center"/>
    </xf>
    <xf numFmtId="0" fontId="64" fillId="0" borderId="7" xfId="3" applyFont="1" applyBorder="1" applyAlignment="1">
      <alignment horizontal="center"/>
    </xf>
    <xf numFmtId="0" fontId="64" fillId="0" borderId="15" xfId="3" applyFont="1" applyBorder="1" applyAlignment="1">
      <alignment horizontal="center"/>
    </xf>
    <xf numFmtId="0" fontId="64" fillId="0" borderId="16" xfId="3" applyFont="1" applyBorder="1" applyAlignment="1">
      <alignment horizontal="center"/>
    </xf>
    <xf numFmtId="0" fontId="64" fillId="0" borderId="17" xfId="3" applyFont="1" applyBorder="1" applyAlignment="1">
      <alignment horizontal="center"/>
    </xf>
    <xf numFmtId="0" fontId="64" fillId="0" borderId="18" xfId="3" applyFont="1" applyBorder="1" applyAlignment="1">
      <alignment horizontal="center"/>
    </xf>
    <xf numFmtId="0" fontId="7" fillId="0" borderId="0" xfId="3" applyFont="1"/>
    <xf numFmtId="0" fontId="62" fillId="0" borderId="0" xfId="3" applyFont="1" applyAlignment="1">
      <alignment horizontal="center"/>
    </xf>
    <xf numFmtId="0" fontId="7" fillId="0" borderId="0" xfId="3" applyFont="1" applyAlignment="1">
      <alignment horizontal="center"/>
    </xf>
  </cellXfs>
  <cellStyles count="5">
    <cellStyle name="Ezres" xfId="4" builtinId="3"/>
    <cellStyle name="Hivatkozás" xfId="1" builtinId="8"/>
    <cellStyle name="Normál" xfId="0" builtinId="0"/>
    <cellStyle name="Normál 2" xfId="3" xr:uid="{00000000-0005-0000-0000-000002000000}"/>
    <cellStyle name="Normal_KTRSZJ" xfId="2" xr:uid="{00000000-0005-0000-0000-000003000000}"/>
  </cellStyles>
  <dxfs count="0"/>
  <tableStyles count="0" defaultTableStyle="TableStyleMedium9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Z&#193;RSZ&#193;MAD&#193;S/Z&#225;rsz&#225;mad&#225;s%202019/Z&#225;rsz&#225;mad&#225;s%202019/Egys&#233;ges/Egys&#233;ges%20Z&#193;RSZ&#193;MAD&#193;S%20rendelet%202019%20Nemeskol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6. melléklet"/>
      <sheetName val="7. melléklet"/>
      <sheetName val="8 melléklet"/>
      <sheetName val="9 melléklet"/>
      <sheetName val="10 melléklet"/>
      <sheetName val="11 melléklet"/>
      <sheetName val="12 melléklet"/>
      <sheetName val="13A melléklet"/>
      <sheetName val="13B melléklet"/>
      <sheetName val="14. melléklet"/>
      <sheetName val="15. melléklet"/>
      <sheetName val="16 melléklet"/>
      <sheetName val="17 melléklet"/>
      <sheetName val="18. melléklet"/>
      <sheetName val="MÉRLEG "/>
      <sheetName val="GÖRDÜLŐ"/>
      <sheetName val="TÖBB ÉVES"/>
      <sheetName val="KÖZVETETT"/>
      <sheetName val="VAGYON"/>
      <sheetName val="PÉNZESZKÖZ VÁLTOZÁS"/>
      <sheetName val="Cofog kiadás"/>
      <sheetName val="Cofog bevét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9">
          <cell r="C9">
            <v>10885239</v>
          </cell>
        </row>
        <row r="10">
          <cell r="C10">
            <v>2030972</v>
          </cell>
        </row>
        <row r="16">
          <cell r="C16">
            <v>10969146</v>
          </cell>
        </row>
        <row r="25">
          <cell r="C25">
            <v>2632196</v>
          </cell>
        </row>
        <row r="39">
          <cell r="C39">
            <v>2086603</v>
          </cell>
        </row>
        <row r="48">
          <cell r="C48">
            <v>4606039</v>
          </cell>
        </row>
        <row r="53">
          <cell r="C53">
            <v>21660640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876479</v>
          </cell>
        </row>
        <row r="73">
          <cell r="C73">
            <v>876479</v>
          </cell>
        </row>
        <row r="78">
          <cell r="C78">
            <v>0</v>
          </cell>
        </row>
        <row r="79">
          <cell r="C79">
            <v>0</v>
          </cell>
        </row>
        <row r="89">
          <cell r="C89">
            <v>25849163</v>
          </cell>
        </row>
        <row r="96">
          <cell r="C96">
            <v>6856630</v>
          </cell>
        </row>
        <row r="108">
          <cell r="C108">
            <v>1211333</v>
          </cell>
        </row>
        <row r="114">
          <cell r="C114">
            <v>75000</v>
          </cell>
        </row>
        <row r="121">
          <cell r="C121">
            <v>15360239</v>
          </cell>
        </row>
        <row r="127">
          <cell r="C127">
            <v>0</v>
          </cell>
        </row>
        <row r="133">
          <cell r="C133">
            <v>0</v>
          </cell>
        </row>
        <row r="136">
          <cell r="C136">
            <v>5387970</v>
          </cell>
        </row>
        <row r="137">
          <cell r="C137">
            <v>-10906440</v>
          </cell>
        </row>
        <row r="138">
          <cell r="C138">
            <v>0</v>
          </cell>
        </row>
        <row r="139">
          <cell r="C139">
            <v>0</v>
          </cell>
        </row>
        <row r="140">
          <cell r="C140">
            <v>14024712</v>
          </cell>
        </row>
        <row r="150">
          <cell r="C150">
            <v>14811505</v>
          </cell>
        </row>
        <row r="155">
          <cell r="C155">
            <v>0</v>
          </cell>
        </row>
        <row r="156">
          <cell r="C156">
            <v>0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njt.hu/cgi_bin/njt_doc.cgi?docid=142896.245143" TargetMode="External"/><Relationship Id="rId2" Type="http://schemas.openxmlformats.org/officeDocument/2006/relationships/hyperlink" Target="http://njt.hu/cgi_bin/njt_doc.cgi?docid=142896.245143" TargetMode="External"/><Relationship Id="rId1" Type="http://schemas.openxmlformats.org/officeDocument/2006/relationships/hyperlink" Target="http://njt.hu/cgi_bin/njt_doc.cgi?docid=142896.245143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://njt.hu/cgi_bin/njt_doc.cgi?docid=139876.24347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2:I34"/>
  <sheetViews>
    <sheetView zoomScaleNormal="100" workbookViewId="0">
      <selection activeCell="A2" sqref="A2"/>
    </sheetView>
  </sheetViews>
  <sheetFormatPr defaultRowHeight="15" x14ac:dyDescent="0.25"/>
  <cols>
    <col min="1" max="1" width="90.5703125" bestFit="1" customWidth="1"/>
  </cols>
  <sheetData>
    <row r="2" spans="1:9" x14ac:dyDescent="0.25">
      <c r="A2" s="291" t="s">
        <v>1807</v>
      </c>
    </row>
    <row r="3" spans="1:9" ht="18" x14ac:dyDescent="0.25">
      <c r="A3" s="50" t="s">
        <v>1797</v>
      </c>
    </row>
    <row r="4" spans="1:9" ht="50.25" customHeight="1" x14ac:dyDescent="0.25">
      <c r="A4" s="287" t="s">
        <v>477</v>
      </c>
    </row>
    <row r="6" spans="1:9" x14ac:dyDescent="0.25">
      <c r="B6" s="85"/>
      <c r="C6" s="85"/>
      <c r="D6" s="85"/>
      <c r="E6" s="85"/>
      <c r="F6" s="85"/>
      <c r="G6" s="85"/>
      <c r="H6" s="85"/>
      <c r="I6" s="85"/>
    </row>
    <row r="7" spans="1:9" x14ac:dyDescent="0.25">
      <c r="A7" s="77" t="s">
        <v>88</v>
      </c>
      <c r="B7" s="85"/>
      <c r="C7" s="85"/>
      <c r="D7" s="85"/>
      <c r="E7" s="85"/>
      <c r="F7" s="85"/>
      <c r="G7" s="85"/>
      <c r="H7" s="85"/>
      <c r="I7" s="85"/>
    </row>
    <row r="8" spans="1:9" x14ac:dyDescent="0.25">
      <c r="A8" s="77" t="s">
        <v>89</v>
      </c>
      <c r="B8" s="85"/>
      <c r="C8" s="85"/>
      <c r="D8" s="85"/>
      <c r="E8" s="85"/>
      <c r="F8" s="85"/>
      <c r="G8" s="85"/>
      <c r="H8" s="85"/>
      <c r="I8" s="85"/>
    </row>
    <row r="9" spans="1:9" x14ac:dyDescent="0.25">
      <c r="A9" s="77" t="s">
        <v>90</v>
      </c>
      <c r="B9" s="85"/>
      <c r="C9" s="85"/>
      <c r="D9" s="85"/>
      <c r="E9" s="85"/>
      <c r="F9" s="85"/>
      <c r="G9" s="85"/>
      <c r="H9" s="85"/>
      <c r="I9" s="85"/>
    </row>
    <row r="10" spans="1:9" x14ac:dyDescent="0.25">
      <c r="A10" s="77" t="s">
        <v>91</v>
      </c>
      <c r="B10" s="85"/>
      <c r="C10" s="85"/>
      <c r="D10" s="85"/>
      <c r="E10" s="85"/>
      <c r="F10" s="85"/>
      <c r="G10" s="85"/>
      <c r="H10" s="85"/>
      <c r="I10" s="85"/>
    </row>
    <row r="11" spans="1:9" x14ac:dyDescent="0.25">
      <c r="A11" s="77" t="s">
        <v>92</v>
      </c>
      <c r="B11" s="85"/>
      <c r="C11" s="85"/>
      <c r="D11" s="85"/>
      <c r="E11" s="85"/>
      <c r="F11" s="85"/>
      <c r="G11" s="85"/>
      <c r="H11" s="85"/>
      <c r="I11" s="85"/>
    </row>
    <row r="12" spans="1:9" x14ac:dyDescent="0.25">
      <c r="A12" s="77" t="s">
        <v>93</v>
      </c>
      <c r="B12" s="85"/>
      <c r="C12" s="85"/>
      <c r="D12" s="85"/>
      <c r="E12" s="85"/>
      <c r="F12" s="85"/>
      <c r="G12" s="85"/>
      <c r="H12" s="85"/>
      <c r="I12" s="85"/>
    </row>
    <row r="13" spans="1:9" x14ac:dyDescent="0.25">
      <c r="A13" s="77" t="s">
        <v>94</v>
      </c>
      <c r="B13" s="85"/>
      <c r="C13" s="85"/>
      <c r="D13" s="85"/>
      <c r="E13" s="85"/>
      <c r="F13" s="85"/>
      <c r="G13" s="85"/>
      <c r="H13" s="85"/>
      <c r="I13" s="85"/>
    </row>
    <row r="14" spans="1:9" x14ac:dyDescent="0.25">
      <c r="A14" s="77" t="s">
        <v>95</v>
      </c>
      <c r="B14" s="85"/>
      <c r="C14" s="85"/>
      <c r="D14" s="85"/>
      <c r="E14" s="85"/>
      <c r="F14" s="85"/>
      <c r="G14" s="85"/>
      <c r="H14" s="85"/>
      <c r="I14" s="85"/>
    </row>
    <row r="15" spans="1:9" x14ac:dyDescent="0.25">
      <c r="A15" s="119" t="s">
        <v>87</v>
      </c>
      <c r="B15" s="85"/>
      <c r="C15" s="85"/>
      <c r="D15" s="85"/>
      <c r="E15" s="85"/>
      <c r="F15" s="85"/>
      <c r="G15" s="85"/>
      <c r="H15" s="85"/>
      <c r="I15" s="85"/>
    </row>
    <row r="16" spans="1:9" x14ac:dyDescent="0.25">
      <c r="A16" s="119" t="s">
        <v>96</v>
      </c>
      <c r="B16" s="85"/>
      <c r="C16" s="85"/>
      <c r="D16" s="85"/>
      <c r="E16" s="85"/>
      <c r="F16" s="85"/>
      <c r="G16" s="85"/>
      <c r="H16" s="85"/>
      <c r="I16" s="85"/>
    </row>
    <row r="17" spans="1:9" x14ac:dyDescent="0.25">
      <c r="A17" s="292" t="s">
        <v>475</v>
      </c>
      <c r="B17" s="85"/>
      <c r="C17" s="85"/>
      <c r="D17" s="85"/>
      <c r="E17" s="85"/>
      <c r="F17" s="85"/>
      <c r="G17" s="85"/>
      <c r="H17" s="85"/>
      <c r="I17" s="85"/>
    </row>
    <row r="18" spans="1:9" x14ac:dyDescent="0.25">
      <c r="A18" s="77" t="s">
        <v>98</v>
      </c>
      <c r="B18" s="85"/>
      <c r="C18" s="85"/>
      <c r="D18" s="85"/>
      <c r="E18" s="85"/>
      <c r="F18" s="85"/>
      <c r="G18" s="85"/>
      <c r="H18" s="85"/>
      <c r="I18" s="85"/>
    </row>
    <row r="19" spans="1:9" x14ac:dyDescent="0.25">
      <c r="A19" s="77" t="s">
        <v>99</v>
      </c>
      <c r="B19" s="85"/>
      <c r="C19" s="85"/>
      <c r="D19" s="85"/>
      <c r="E19" s="85"/>
      <c r="F19" s="85"/>
      <c r="G19" s="85"/>
      <c r="H19" s="85"/>
      <c r="I19" s="85"/>
    </row>
    <row r="20" spans="1:9" x14ac:dyDescent="0.25">
      <c r="A20" s="77" t="s">
        <v>100</v>
      </c>
      <c r="B20" s="85"/>
      <c r="C20" s="85"/>
      <c r="D20" s="85"/>
      <c r="E20" s="85"/>
      <c r="F20" s="85"/>
      <c r="G20" s="85"/>
      <c r="H20" s="85"/>
      <c r="I20" s="85"/>
    </row>
    <row r="21" spans="1:9" x14ac:dyDescent="0.25">
      <c r="A21" s="77" t="s">
        <v>101</v>
      </c>
      <c r="B21" s="85"/>
      <c r="C21" s="85"/>
      <c r="D21" s="85"/>
      <c r="E21" s="85"/>
      <c r="F21" s="85"/>
      <c r="G21" s="85"/>
      <c r="H21" s="85"/>
      <c r="I21" s="85"/>
    </row>
    <row r="22" spans="1:9" x14ac:dyDescent="0.25">
      <c r="A22" s="77" t="s">
        <v>102</v>
      </c>
      <c r="B22" s="85"/>
      <c r="C22" s="85"/>
      <c r="D22" s="85"/>
      <c r="E22" s="85"/>
      <c r="F22" s="85"/>
      <c r="G22" s="85"/>
      <c r="H22" s="85"/>
      <c r="I22" s="85"/>
    </row>
    <row r="23" spans="1:9" x14ac:dyDescent="0.25">
      <c r="A23" s="77" t="s">
        <v>103</v>
      </c>
      <c r="B23" s="85"/>
      <c r="C23" s="85"/>
      <c r="D23" s="85"/>
      <c r="E23" s="85"/>
      <c r="F23" s="85"/>
      <c r="G23" s="85"/>
      <c r="H23" s="85"/>
      <c r="I23" s="85"/>
    </row>
    <row r="24" spans="1:9" x14ac:dyDescent="0.25">
      <c r="A24" s="77" t="s">
        <v>104</v>
      </c>
      <c r="B24" s="85"/>
      <c r="C24" s="85"/>
      <c r="D24" s="85"/>
      <c r="E24" s="85"/>
      <c r="F24" s="85"/>
      <c r="G24" s="85"/>
      <c r="H24" s="85"/>
      <c r="I24" s="85"/>
    </row>
    <row r="25" spans="1:9" x14ac:dyDescent="0.25">
      <c r="A25" s="119" t="s">
        <v>97</v>
      </c>
      <c r="B25" s="85"/>
      <c r="C25" s="85"/>
      <c r="D25" s="85"/>
      <c r="E25" s="85"/>
      <c r="F25" s="85"/>
      <c r="G25" s="85"/>
      <c r="H25" s="85"/>
      <c r="I25" s="85"/>
    </row>
    <row r="26" spans="1:9" x14ac:dyDescent="0.25">
      <c r="A26" s="119" t="s">
        <v>105</v>
      </c>
      <c r="B26" s="85"/>
      <c r="C26" s="85"/>
      <c r="D26" s="85"/>
      <c r="E26" s="85"/>
      <c r="F26" s="85"/>
      <c r="G26" s="85"/>
      <c r="H26" s="85"/>
      <c r="I26" s="85"/>
    </row>
    <row r="27" spans="1:9" x14ac:dyDescent="0.25">
      <c r="A27" s="292" t="s">
        <v>476</v>
      </c>
      <c r="B27" s="85"/>
      <c r="C27" s="85"/>
      <c r="D27" s="85"/>
      <c r="E27" s="85"/>
      <c r="F27" s="85"/>
      <c r="G27" s="85"/>
      <c r="H27" s="85"/>
      <c r="I27" s="85"/>
    </row>
    <row r="28" spans="1:9" x14ac:dyDescent="0.25">
      <c r="A28" s="85"/>
      <c r="B28" s="85"/>
      <c r="C28" s="85"/>
      <c r="D28" s="85"/>
      <c r="E28" s="85"/>
      <c r="F28" s="85"/>
      <c r="G28" s="85"/>
      <c r="H28" s="85"/>
      <c r="I28" s="85"/>
    </row>
    <row r="29" spans="1:9" x14ac:dyDescent="0.25">
      <c r="A29" s="85"/>
      <c r="B29" s="85"/>
      <c r="C29" s="85"/>
      <c r="D29" s="85"/>
      <c r="E29" s="85"/>
      <c r="F29" s="85"/>
      <c r="G29" s="85"/>
      <c r="H29" s="85"/>
      <c r="I29" s="85"/>
    </row>
    <row r="30" spans="1:9" x14ac:dyDescent="0.25">
      <c r="A30" s="85"/>
      <c r="B30" s="85"/>
      <c r="C30" s="85"/>
      <c r="D30" s="85"/>
      <c r="E30" s="85"/>
      <c r="F30" s="85"/>
      <c r="G30" s="85"/>
      <c r="H30" s="85"/>
      <c r="I30" s="85"/>
    </row>
    <row r="31" spans="1:9" x14ac:dyDescent="0.25">
      <c r="A31" s="85"/>
      <c r="B31" s="85"/>
      <c r="C31" s="85"/>
      <c r="D31" s="85"/>
      <c r="E31" s="85"/>
      <c r="F31" s="85"/>
      <c r="G31" s="85"/>
      <c r="H31" s="85"/>
      <c r="I31" s="85"/>
    </row>
    <row r="32" spans="1:9" x14ac:dyDescent="0.25">
      <c r="A32" s="85"/>
      <c r="B32" s="85"/>
      <c r="C32" s="85"/>
      <c r="D32" s="85"/>
      <c r="E32" s="85"/>
      <c r="F32" s="85"/>
      <c r="G32" s="85"/>
      <c r="H32" s="85"/>
      <c r="I32" s="85"/>
    </row>
    <row r="33" spans="1:9" x14ac:dyDescent="0.25">
      <c r="A33" s="85"/>
      <c r="B33" s="85"/>
      <c r="C33" s="85"/>
      <c r="D33" s="85"/>
      <c r="E33" s="85"/>
      <c r="F33" s="85"/>
      <c r="G33" s="85"/>
      <c r="H33" s="85"/>
      <c r="I33" s="85"/>
    </row>
    <row r="34" spans="1:9" x14ac:dyDescent="0.25">
      <c r="A34" s="85"/>
      <c r="B34" s="85"/>
      <c r="C34" s="85"/>
      <c r="D34" s="85"/>
      <c r="E34" s="85"/>
      <c r="F34" s="85"/>
      <c r="G34" s="85"/>
      <c r="H34" s="85"/>
      <c r="I34" s="85"/>
    </row>
  </sheetData>
  <pageMargins left="0.70866141732283472" right="0.70866141732283472" top="0.74803149606299213" bottom="0.74803149606299213" header="0.31496062992125984" footer="0.31496062992125984"/>
  <pageSetup paperSize="9" scale="9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G103"/>
  <sheetViews>
    <sheetView workbookViewId="0">
      <selection activeCell="B1" sqref="B1"/>
    </sheetView>
  </sheetViews>
  <sheetFormatPr defaultRowHeight="15" x14ac:dyDescent="0.25"/>
  <cols>
    <col min="1" max="1" width="92.5703125" customWidth="1"/>
    <col min="3" max="3" width="14.28515625" bestFit="1" customWidth="1"/>
    <col min="4" max="5" width="15.7109375" bestFit="1" customWidth="1"/>
    <col min="6" max="6" width="8.7109375" customWidth="1"/>
    <col min="8" max="8" width="8.7109375" customWidth="1"/>
  </cols>
  <sheetData>
    <row r="1" spans="1:7" x14ac:dyDescent="0.25">
      <c r="B1" t="s">
        <v>1808</v>
      </c>
    </row>
    <row r="3" spans="1:7" ht="24" customHeight="1" x14ac:dyDescent="0.25">
      <c r="A3" s="384" t="s">
        <v>1797</v>
      </c>
      <c r="B3" s="385"/>
      <c r="C3" s="385"/>
      <c r="D3" s="385"/>
      <c r="E3" s="385"/>
    </row>
    <row r="4" spans="1:7" ht="24" customHeight="1" x14ac:dyDescent="0.25">
      <c r="A4" s="386" t="s">
        <v>657</v>
      </c>
      <c r="B4" s="387"/>
      <c r="C4" s="387"/>
      <c r="D4" s="387"/>
      <c r="E4" s="387"/>
      <c r="G4" s="49"/>
    </row>
    <row r="5" spans="1:7" ht="18" x14ac:dyDescent="0.25">
      <c r="A5" s="293"/>
    </row>
    <row r="6" spans="1:7" x14ac:dyDescent="0.25">
      <c r="A6" s="96" t="s">
        <v>628</v>
      </c>
    </row>
    <row r="7" spans="1:7" ht="25.5" x14ac:dyDescent="0.25">
      <c r="A7" s="1" t="s">
        <v>106</v>
      </c>
      <c r="B7" s="289" t="s">
        <v>5</v>
      </c>
      <c r="C7" s="289" t="s">
        <v>631</v>
      </c>
      <c r="D7" s="289" t="s">
        <v>16</v>
      </c>
      <c r="E7" s="139" t="s">
        <v>17</v>
      </c>
    </row>
    <row r="8" spans="1:7" ht="15" customHeight="1" x14ac:dyDescent="0.25">
      <c r="A8" s="182" t="s">
        <v>835</v>
      </c>
      <c r="B8" s="184" t="s">
        <v>268</v>
      </c>
      <c r="C8" s="167">
        <f>'3. melléklet'!C9</f>
        <v>13232915</v>
      </c>
      <c r="D8" s="167">
        <f>'3. melléklet'!D9</f>
        <v>13249396</v>
      </c>
      <c r="E8" s="167">
        <f>'3. melléklet'!E9</f>
        <v>13249396</v>
      </c>
    </row>
    <row r="9" spans="1:7" ht="15" customHeight="1" x14ac:dyDescent="0.25">
      <c r="A9" s="182" t="s">
        <v>836</v>
      </c>
      <c r="B9" s="184" t="s">
        <v>269</v>
      </c>
      <c r="C9" s="167">
        <f>'3. melléklet'!C10</f>
        <v>0</v>
      </c>
      <c r="D9" s="167">
        <f>'3. melléklet'!D10</f>
        <v>0</v>
      </c>
      <c r="E9" s="167">
        <f>'3. melléklet'!E10</f>
        <v>0</v>
      </c>
    </row>
    <row r="10" spans="1:7" ht="15" customHeight="1" x14ac:dyDescent="0.25">
      <c r="A10" s="182" t="s">
        <v>1457</v>
      </c>
      <c r="B10" s="184" t="s">
        <v>1455</v>
      </c>
      <c r="C10" s="167">
        <f>'3. melléklet'!C11</f>
        <v>7624000</v>
      </c>
      <c r="D10" s="167">
        <f>'3. melléklet'!D11</f>
        <v>8134135</v>
      </c>
      <c r="E10" s="167">
        <f>'3. melléklet'!E11</f>
        <v>8134135</v>
      </c>
    </row>
    <row r="11" spans="1:7" ht="15" customHeight="1" x14ac:dyDescent="0.25">
      <c r="A11" s="182" t="s">
        <v>1453</v>
      </c>
      <c r="B11" s="184" t="s">
        <v>1454</v>
      </c>
      <c r="C11" s="167">
        <f>'3. melléklet'!C12</f>
        <v>0</v>
      </c>
      <c r="D11" s="167">
        <f>'3. melléklet'!D12</f>
        <v>123120</v>
      </c>
      <c r="E11" s="167">
        <f>'3. melléklet'!E12</f>
        <v>123120</v>
      </c>
    </row>
    <row r="12" spans="1:7" ht="15" customHeight="1" x14ac:dyDescent="0.25">
      <c r="A12" s="182" t="s">
        <v>837</v>
      </c>
      <c r="B12" s="184" t="s">
        <v>270</v>
      </c>
      <c r="C12" s="167">
        <f>'3. melléklet'!C13</f>
        <v>1800000</v>
      </c>
      <c r="D12" s="167">
        <f>'3. melléklet'!D13</f>
        <v>2000000</v>
      </c>
      <c r="E12" s="167">
        <f>'3. melléklet'!E13</f>
        <v>2000000</v>
      </c>
    </row>
    <row r="13" spans="1:7" ht="15" customHeight="1" x14ac:dyDescent="0.25">
      <c r="A13" s="182" t="s">
        <v>838</v>
      </c>
      <c r="B13" s="184" t="s">
        <v>271</v>
      </c>
      <c r="C13" s="167">
        <f>'3. melléklet'!C14</f>
        <v>0</v>
      </c>
      <c r="D13" s="167">
        <f>'3. melléklet'!D14</f>
        <v>0</v>
      </c>
      <c r="E13" s="167">
        <f>'3. melléklet'!E14</f>
        <v>0</v>
      </c>
    </row>
    <row r="14" spans="1:7" ht="15" customHeight="1" x14ac:dyDescent="0.25">
      <c r="A14" s="182" t="s">
        <v>839</v>
      </c>
      <c r="B14" s="184" t="s">
        <v>272</v>
      </c>
      <c r="C14" s="167">
        <f>'3. melléklet'!C15</f>
        <v>0</v>
      </c>
      <c r="D14" s="167">
        <f>'3. melléklet'!D15</f>
        <v>0</v>
      </c>
      <c r="E14" s="167">
        <f>'3. melléklet'!E15</f>
        <v>0</v>
      </c>
    </row>
    <row r="15" spans="1:7" ht="15" customHeight="1" x14ac:dyDescent="0.25">
      <c r="A15" s="183" t="s">
        <v>478</v>
      </c>
      <c r="B15" s="185" t="s">
        <v>273</v>
      </c>
      <c r="C15" s="167">
        <f>'3. melléklet'!C16</f>
        <v>22656915</v>
      </c>
      <c r="D15" s="167">
        <f>'3. melléklet'!D16</f>
        <v>23506651</v>
      </c>
      <c r="E15" s="167">
        <f>'3. melléklet'!E16</f>
        <v>23506651</v>
      </c>
    </row>
    <row r="16" spans="1:7" ht="15" customHeight="1" x14ac:dyDescent="0.25">
      <c r="A16" s="182" t="s">
        <v>840</v>
      </c>
      <c r="B16" s="184" t="s">
        <v>275</v>
      </c>
      <c r="C16" s="167">
        <f>'3. melléklet'!C17</f>
        <v>0</v>
      </c>
      <c r="D16" s="167">
        <f>'3. melléklet'!D17</f>
        <v>0</v>
      </c>
      <c r="E16" s="167">
        <f>'3. melléklet'!E17</f>
        <v>0</v>
      </c>
    </row>
    <row r="17" spans="1:5" ht="15" customHeight="1" x14ac:dyDescent="0.25">
      <c r="A17" s="182" t="s">
        <v>276</v>
      </c>
      <c r="B17" s="184" t="s">
        <v>277</v>
      </c>
      <c r="C17" s="167">
        <f>'3. melléklet'!C18</f>
        <v>0</v>
      </c>
      <c r="D17" s="167">
        <f>'3. melléklet'!D18</f>
        <v>0</v>
      </c>
      <c r="E17" s="167">
        <f>'3. melléklet'!E18</f>
        <v>0</v>
      </c>
    </row>
    <row r="18" spans="1:5" ht="15" customHeight="1" x14ac:dyDescent="0.25">
      <c r="A18" s="182" t="s">
        <v>446</v>
      </c>
      <c r="B18" s="184" t="s">
        <v>278</v>
      </c>
      <c r="C18" s="167">
        <f>'3. melléklet'!C19</f>
        <v>0</v>
      </c>
      <c r="D18" s="167">
        <f>'3. melléklet'!D19</f>
        <v>0</v>
      </c>
      <c r="E18" s="167">
        <f>'3. melléklet'!E19</f>
        <v>0</v>
      </c>
    </row>
    <row r="19" spans="1:5" ht="15" customHeight="1" x14ac:dyDescent="0.25">
      <c r="A19" s="182" t="s">
        <v>497</v>
      </c>
      <c r="B19" s="184" t="s">
        <v>279</v>
      </c>
      <c r="C19" s="167">
        <f>'3. melléklet'!C20</f>
        <v>0</v>
      </c>
      <c r="D19" s="167">
        <f>'3. melléklet'!D20</f>
        <v>0</v>
      </c>
      <c r="E19" s="167">
        <f>'3. melléklet'!E20</f>
        <v>0</v>
      </c>
    </row>
    <row r="20" spans="1:5" ht="15" customHeight="1" x14ac:dyDescent="0.25">
      <c r="A20" s="182" t="s">
        <v>448</v>
      </c>
      <c r="B20" s="184" t="s">
        <v>280</v>
      </c>
      <c r="C20" s="167">
        <f>'3. melléklet'!C21</f>
        <v>532000</v>
      </c>
      <c r="D20" s="167">
        <f>'3. melléklet'!D21</f>
        <v>1737794</v>
      </c>
      <c r="E20" s="167">
        <f>'3. melléklet'!E21</f>
        <v>1737794</v>
      </c>
    </row>
    <row r="21" spans="1:5" ht="15" customHeight="1" x14ac:dyDescent="0.25">
      <c r="A21" s="183" t="s">
        <v>479</v>
      </c>
      <c r="B21" s="185" t="s">
        <v>281</v>
      </c>
      <c r="C21" s="167">
        <f>'3. melléklet'!C22</f>
        <v>23188915</v>
      </c>
      <c r="D21" s="167">
        <f>'3. melléklet'!D22</f>
        <v>25244445</v>
      </c>
      <c r="E21" s="167">
        <f>'3. melléklet'!E22</f>
        <v>25244445</v>
      </c>
    </row>
    <row r="22" spans="1:5" ht="15" customHeight="1" x14ac:dyDescent="0.25">
      <c r="A22" s="182" t="s">
        <v>841</v>
      </c>
      <c r="B22" s="184" t="s">
        <v>290</v>
      </c>
      <c r="C22" s="167">
        <f>'3. melléklet'!C23</f>
        <v>0</v>
      </c>
      <c r="D22" s="167">
        <f>'3. melléklet'!D23</f>
        <v>0</v>
      </c>
      <c r="E22" s="167">
        <f>'3. melléklet'!E23</f>
        <v>0</v>
      </c>
    </row>
    <row r="23" spans="1:5" ht="15" customHeight="1" x14ac:dyDescent="0.25">
      <c r="A23" s="182" t="s">
        <v>842</v>
      </c>
      <c r="B23" s="184" t="s">
        <v>291</v>
      </c>
      <c r="C23" s="167">
        <f>'3. melléklet'!C24</f>
        <v>0</v>
      </c>
      <c r="D23" s="167">
        <f>'3. melléklet'!D24</f>
        <v>0</v>
      </c>
      <c r="E23" s="167">
        <f>'3. melléklet'!E24</f>
        <v>0</v>
      </c>
    </row>
    <row r="24" spans="1:5" ht="15" customHeight="1" x14ac:dyDescent="0.25">
      <c r="A24" s="183" t="s">
        <v>843</v>
      </c>
      <c r="B24" s="185" t="s">
        <v>292</v>
      </c>
      <c r="C24" s="167">
        <f>'3. melléklet'!C25</f>
        <v>0</v>
      </c>
      <c r="D24" s="167">
        <f>'3. melléklet'!D25</f>
        <v>0</v>
      </c>
      <c r="E24" s="167">
        <f>'3. melléklet'!E25</f>
        <v>0</v>
      </c>
    </row>
    <row r="25" spans="1:5" ht="15" customHeight="1" x14ac:dyDescent="0.25">
      <c r="A25" s="182" t="s">
        <v>844</v>
      </c>
      <c r="B25" s="184" t="s">
        <v>293</v>
      </c>
      <c r="C25" s="167">
        <f>'3. melléklet'!C26</f>
        <v>0</v>
      </c>
      <c r="D25" s="167">
        <f>'3. melléklet'!D26</f>
        <v>0</v>
      </c>
      <c r="E25" s="167">
        <f>'3. melléklet'!E26</f>
        <v>0</v>
      </c>
    </row>
    <row r="26" spans="1:5" ht="15" customHeight="1" x14ac:dyDescent="0.25">
      <c r="A26" s="182" t="s">
        <v>453</v>
      </c>
      <c r="B26" s="184" t="s">
        <v>294</v>
      </c>
      <c r="C26" s="167">
        <f>'3. melléklet'!C27</f>
        <v>0</v>
      </c>
      <c r="D26" s="167">
        <f>'3. melléklet'!D27</f>
        <v>0</v>
      </c>
      <c r="E26" s="167">
        <f>'3. melléklet'!E27</f>
        <v>0</v>
      </c>
    </row>
    <row r="27" spans="1:5" ht="15" customHeight="1" x14ac:dyDescent="0.25">
      <c r="A27" s="182" t="s">
        <v>454</v>
      </c>
      <c r="B27" s="184" t="s">
        <v>295</v>
      </c>
      <c r="C27" s="167">
        <f>'3. melléklet'!C28</f>
        <v>350000</v>
      </c>
      <c r="D27" s="167">
        <f>'3. melléklet'!D28</f>
        <v>350000</v>
      </c>
      <c r="E27" s="167">
        <f>'3. melléklet'!E28</f>
        <v>341700</v>
      </c>
    </row>
    <row r="28" spans="1:5" ht="15" customHeight="1" x14ac:dyDescent="0.25">
      <c r="A28" s="182" t="s">
        <v>455</v>
      </c>
      <c r="B28" s="184" t="s">
        <v>296</v>
      </c>
      <c r="C28" s="167">
        <f>'3. melléklet'!C29</f>
        <v>4000000</v>
      </c>
      <c r="D28" s="167">
        <f>'3. melléklet'!D29</f>
        <v>5608450</v>
      </c>
      <c r="E28" s="167">
        <f>'3. melléklet'!E29</f>
        <v>5608450</v>
      </c>
    </row>
    <row r="29" spans="1:5" ht="15" customHeight="1" x14ac:dyDescent="0.25">
      <c r="A29" s="182" t="s">
        <v>456</v>
      </c>
      <c r="B29" s="184" t="s">
        <v>299</v>
      </c>
      <c r="C29" s="167">
        <f>'3. melléklet'!C30</f>
        <v>0</v>
      </c>
      <c r="D29" s="167">
        <f>'3. melléklet'!D30</f>
        <v>0</v>
      </c>
      <c r="E29" s="167">
        <f>'3. melléklet'!E30</f>
        <v>0</v>
      </c>
    </row>
    <row r="30" spans="1:5" ht="15" customHeight="1" x14ac:dyDescent="0.25">
      <c r="A30" s="182" t="s">
        <v>300</v>
      </c>
      <c r="B30" s="184" t="s">
        <v>301</v>
      </c>
      <c r="C30" s="167">
        <f>'3. melléklet'!C31</f>
        <v>0</v>
      </c>
      <c r="D30" s="167">
        <f>'3. melléklet'!D31</f>
        <v>0</v>
      </c>
      <c r="E30" s="167">
        <f>'3. melléklet'!E31</f>
        <v>0</v>
      </c>
    </row>
    <row r="31" spans="1:5" ht="15" customHeight="1" x14ac:dyDescent="0.25">
      <c r="A31" s="182" t="s">
        <v>457</v>
      </c>
      <c r="B31" s="184" t="s">
        <v>302</v>
      </c>
      <c r="C31" s="167">
        <f>'3. melléklet'!C32</f>
        <v>1000000</v>
      </c>
      <c r="D31" s="167">
        <f>'3. melléklet'!D32</f>
        <v>0</v>
      </c>
      <c r="E31" s="167">
        <f>'3. melléklet'!E32</f>
        <v>0</v>
      </c>
    </row>
    <row r="32" spans="1:5" ht="15" customHeight="1" x14ac:dyDescent="0.25">
      <c r="A32" s="182" t="s">
        <v>503</v>
      </c>
      <c r="B32" s="184" t="s">
        <v>307</v>
      </c>
      <c r="C32" s="167">
        <f>'3. melléklet'!C33</f>
        <v>0</v>
      </c>
      <c r="D32" s="167">
        <f>'3. melléklet'!D33</f>
        <v>0</v>
      </c>
      <c r="E32" s="167">
        <f>'3. melléklet'!E33</f>
        <v>0</v>
      </c>
    </row>
    <row r="33" spans="1:5" ht="15" customHeight="1" x14ac:dyDescent="0.25">
      <c r="A33" s="183" t="s">
        <v>845</v>
      </c>
      <c r="B33" s="185" t="s">
        <v>310</v>
      </c>
      <c r="C33" s="167">
        <f>'3. melléklet'!C34</f>
        <v>5000000</v>
      </c>
      <c r="D33" s="167">
        <f>'3. melléklet'!D34</f>
        <v>5608450</v>
      </c>
      <c r="E33" s="167">
        <f>'3. melléklet'!E34</f>
        <v>5608450</v>
      </c>
    </row>
    <row r="34" spans="1:5" ht="15" customHeight="1" x14ac:dyDescent="0.25">
      <c r="A34" s="182" t="s">
        <v>846</v>
      </c>
      <c r="B34" s="184" t="s">
        <v>311</v>
      </c>
      <c r="C34" s="167">
        <f>'3. melléklet'!C35</f>
        <v>75000</v>
      </c>
      <c r="D34" s="167">
        <f>'3. melléklet'!D35</f>
        <v>618130</v>
      </c>
      <c r="E34" s="167">
        <f>'3. melléklet'!E35</f>
        <v>618130</v>
      </c>
    </row>
    <row r="35" spans="1:5" ht="15" customHeight="1" x14ac:dyDescent="0.25">
      <c r="A35" s="12" t="s">
        <v>847</v>
      </c>
      <c r="B35" s="185" t="s">
        <v>312</v>
      </c>
      <c r="C35" s="167">
        <f>'3. melléklet'!C36</f>
        <v>5425000</v>
      </c>
      <c r="D35" s="167">
        <f>'3. melléklet'!D36</f>
        <v>6576580</v>
      </c>
      <c r="E35" s="167">
        <f>'3. melléklet'!E36</f>
        <v>6568280</v>
      </c>
    </row>
    <row r="36" spans="1:5" ht="15" customHeight="1" x14ac:dyDescent="0.25">
      <c r="A36" s="182" t="s">
        <v>848</v>
      </c>
      <c r="B36" s="184" t="s">
        <v>314</v>
      </c>
      <c r="C36" s="167">
        <f>'3. melléklet'!C37</f>
        <v>0</v>
      </c>
      <c r="D36" s="167">
        <f>'3. melléklet'!D37</f>
        <v>0</v>
      </c>
      <c r="E36" s="167">
        <f>'3. melléklet'!E37</f>
        <v>0</v>
      </c>
    </row>
    <row r="37" spans="1:5" ht="15" customHeight="1" x14ac:dyDescent="0.25">
      <c r="A37" s="182" t="s">
        <v>459</v>
      </c>
      <c r="B37" s="184" t="s">
        <v>315</v>
      </c>
      <c r="C37" s="167">
        <f>'3. melléklet'!C38</f>
        <v>0</v>
      </c>
      <c r="D37" s="167">
        <f>'3. melléklet'!D38</f>
        <v>0</v>
      </c>
      <c r="E37" s="167">
        <f>'3. melléklet'!E38</f>
        <v>0</v>
      </c>
    </row>
    <row r="38" spans="1:5" ht="15" customHeight="1" x14ac:dyDescent="0.25">
      <c r="A38" s="182" t="s">
        <v>849</v>
      </c>
      <c r="B38" s="184" t="s">
        <v>316</v>
      </c>
      <c r="C38" s="167">
        <f>'3. melléklet'!C39</f>
        <v>0</v>
      </c>
      <c r="D38" s="167">
        <f>'3. melléklet'!D39</f>
        <v>0</v>
      </c>
      <c r="E38" s="167">
        <f>'3. melléklet'!E39</f>
        <v>0</v>
      </c>
    </row>
    <row r="39" spans="1:5" ht="15" customHeight="1" x14ac:dyDescent="0.25">
      <c r="A39" s="182" t="s">
        <v>461</v>
      </c>
      <c r="B39" s="184" t="s">
        <v>317</v>
      </c>
      <c r="C39" s="167">
        <f>'3. melléklet'!C40</f>
        <v>550000</v>
      </c>
      <c r="D39" s="167">
        <f>'3. melléklet'!D40</f>
        <v>1003152</v>
      </c>
      <c r="E39" s="167">
        <f>'3. melléklet'!E40</f>
        <v>1003152</v>
      </c>
    </row>
    <row r="40" spans="1:5" ht="15" customHeight="1" x14ac:dyDescent="0.25">
      <c r="A40" s="182" t="s">
        <v>318</v>
      </c>
      <c r="B40" s="184" t="s">
        <v>319</v>
      </c>
      <c r="C40" s="167">
        <f>'3. melléklet'!C41</f>
        <v>0</v>
      </c>
      <c r="D40" s="167">
        <f>'3. melléklet'!D41</f>
        <v>0</v>
      </c>
      <c r="E40" s="167">
        <f>'3. melléklet'!E41</f>
        <v>0</v>
      </c>
    </row>
    <row r="41" spans="1:5" ht="15" customHeight="1" x14ac:dyDescent="0.25">
      <c r="A41" s="182" t="s">
        <v>320</v>
      </c>
      <c r="B41" s="184" t="s">
        <v>321</v>
      </c>
      <c r="C41" s="167">
        <f>'3. melléklet'!C42</f>
        <v>0</v>
      </c>
      <c r="D41" s="167">
        <f>'3. melléklet'!D42</f>
        <v>0</v>
      </c>
      <c r="E41" s="167">
        <f>'3. melléklet'!E42</f>
        <v>0</v>
      </c>
    </row>
    <row r="42" spans="1:5" ht="15" customHeight="1" x14ac:dyDescent="0.25">
      <c r="A42" s="182" t="s">
        <v>850</v>
      </c>
      <c r="B42" s="184" t="s">
        <v>323</v>
      </c>
      <c r="C42" s="167">
        <f>'3. melléklet'!C43</f>
        <v>0</v>
      </c>
      <c r="D42" s="167">
        <f>'3. melléklet'!D43</f>
        <v>0</v>
      </c>
      <c r="E42" s="167">
        <f>'3. melléklet'!E43</f>
        <v>0</v>
      </c>
    </row>
    <row r="43" spans="1:5" ht="15" customHeight="1" x14ac:dyDescent="0.25">
      <c r="A43" s="182" t="s">
        <v>851</v>
      </c>
      <c r="B43" s="184" t="s">
        <v>324</v>
      </c>
      <c r="C43" s="167">
        <f>'3. melléklet'!C44</f>
        <v>0</v>
      </c>
      <c r="D43" s="167">
        <f>'3. melléklet'!D44</f>
        <v>31</v>
      </c>
      <c r="E43" s="167">
        <f>'3. melléklet'!E44</f>
        <v>31</v>
      </c>
    </row>
    <row r="44" spans="1:5" ht="15" customHeight="1" x14ac:dyDescent="0.25">
      <c r="A44" s="182" t="s">
        <v>852</v>
      </c>
      <c r="B44" s="184" t="s">
        <v>325</v>
      </c>
      <c r="C44" s="167">
        <f>'3. melléklet'!C45</f>
        <v>0</v>
      </c>
      <c r="D44" s="167">
        <f>'3. melléklet'!D45</f>
        <v>0</v>
      </c>
      <c r="E44" s="167">
        <f>'3. melléklet'!E45</f>
        <v>0</v>
      </c>
    </row>
    <row r="45" spans="1:5" ht="15" customHeight="1" x14ac:dyDescent="0.25">
      <c r="A45" s="182" t="s">
        <v>747</v>
      </c>
      <c r="B45" s="184" t="s">
        <v>326</v>
      </c>
      <c r="C45" s="167">
        <f>'3. melléklet'!C46</f>
        <v>0</v>
      </c>
      <c r="D45" s="167">
        <f>'3. melléklet'!D46</f>
        <v>111100</v>
      </c>
      <c r="E45" s="167">
        <f>'3. melléklet'!E46</f>
        <v>111100</v>
      </c>
    </row>
    <row r="46" spans="1:5" ht="15" customHeight="1" x14ac:dyDescent="0.25">
      <c r="A46" s="182" t="s">
        <v>464</v>
      </c>
      <c r="B46" s="184" t="s">
        <v>746</v>
      </c>
      <c r="C46" s="167">
        <f>'3. melléklet'!C47</f>
        <v>100000</v>
      </c>
      <c r="D46" s="167">
        <f>'3. melléklet'!D47</f>
        <v>4149108</v>
      </c>
      <c r="E46" s="167">
        <f>'3. melléklet'!E47</f>
        <v>4149108</v>
      </c>
    </row>
    <row r="47" spans="1:5" ht="15" customHeight="1" x14ac:dyDescent="0.25">
      <c r="A47" s="183" t="s">
        <v>484</v>
      </c>
      <c r="B47" s="185" t="s">
        <v>327</v>
      </c>
      <c r="C47" s="167">
        <f>'3. melléklet'!C48</f>
        <v>650000</v>
      </c>
      <c r="D47" s="167">
        <f>'3. melléklet'!D48</f>
        <v>5263391</v>
      </c>
      <c r="E47" s="167">
        <f>'3. melléklet'!E48</f>
        <v>5263391</v>
      </c>
    </row>
    <row r="48" spans="1:5" ht="15" customHeight="1" x14ac:dyDescent="0.25">
      <c r="A48" s="182" t="s">
        <v>336</v>
      </c>
      <c r="B48" s="184" t="s">
        <v>337</v>
      </c>
      <c r="C48" s="167">
        <f>'3. melléklet'!C49</f>
        <v>0</v>
      </c>
      <c r="D48" s="167">
        <f>'3. melléklet'!D49</f>
        <v>0</v>
      </c>
      <c r="E48" s="167">
        <f>'3. melléklet'!E49</f>
        <v>0</v>
      </c>
    </row>
    <row r="49" spans="1:5" ht="15" customHeight="1" x14ac:dyDescent="0.25">
      <c r="A49" s="182" t="s">
        <v>853</v>
      </c>
      <c r="B49" s="184" t="s">
        <v>338</v>
      </c>
      <c r="C49" s="167">
        <f>'3. melléklet'!C50</f>
        <v>0</v>
      </c>
      <c r="D49" s="167">
        <f>'3. melléklet'!D50</f>
        <v>0</v>
      </c>
      <c r="E49" s="167">
        <f>'3. melléklet'!E50</f>
        <v>0</v>
      </c>
    </row>
    <row r="50" spans="1:5" ht="15" customHeight="1" x14ac:dyDescent="0.25">
      <c r="A50" s="182" t="s">
        <v>854</v>
      </c>
      <c r="B50" s="184" t="s">
        <v>855</v>
      </c>
      <c r="C50" s="167">
        <f>'3. melléklet'!C51</f>
        <v>0</v>
      </c>
      <c r="D50" s="167">
        <f>'3. melléklet'!D51</f>
        <v>0</v>
      </c>
      <c r="E50" s="167">
        <f>'3. melléklet'!E51</f>
        <v>0</v>
      </c>
    </row>
    <row r="51" spans="1:5" ht="15" customHeight="1" x14ac:dyDescent="0.25">
      <c r="A51" s="182" t="s">
        <v>513</v>
      </c>
      <c r="B51" s="184" t="s">
        <v>856</v>
      </c>
      <c r="C51" s="167">
        <f>'3. melléklet'!C52</f>
        <v>0</v>
      </c>
      <c r="D51" s="167">
        <f>'3. melléklet'!D52</f>
        <v>0</v>
      </c>
      <c r="E51" s="167">
        <f>'3. melléklet'!E52</f>
        <v>0</v>
      </c>
    </row>
    <row r="52" spans="1:5" ht="15" customHeight="1" x14ac:dyDescent="0.25">
      <c r="A52" s="182" t="s">
        <v>469</v>
      </c>
      <c r="B52" s="184" t="s">
        <v>632</v>
      </c>
      <c r="C52" s="167">
        <f>'3. melléklet'!C53</f>
        <v>0</v>
      </c>
      <c r="D52" s="167">
        <f>'3. melléklet'!D53</f>
        <v>0</v>
      </c>
      <c r="E52" s="167">
        <f>'3. melléklet'!E53</f>
        <v>0</v>
      </c>
    </row>
    <row r="53" spans="1:5" ht="15" customHeight="1" x14ac:dyDescent="0.25">
      <c r="A53" s="183" t="s">
        <v>857</v>
      </c>
      <c r="B53" s="185" t="s">
        <v>339</v>
      </c>
      <c r="C53" s="167">
        <f>'3. melléklet'!C54</f>
        <v>0</v>
      </c>
      <c r="D53" s="167">
        <f>'3. melléklet'!D54</f>
        <v>0</v>
      </c>
      <c r="E53" s="167">
        <f>'3. melléklet'!E54</f>
        <v>0</v>
      </c>
    </row>
    <row r="54" spans="1:5" ht="15" customHeight="1" x14ac:dyDescent="0.25">
      <c r="A54" s="188" t="s">
        <v>549</v>
      </c>
      <c r="B54" s="189"/>
      <c r="C54" s="175">
        <f>C21+C35+C47+C53</f>
        <v>29263915</v>
      </c>
      <c r="D54" s="175">
        <f t="shared" ref="D54:E54" si="0">D21+D35+D47+D53</f>
        <v>37084416</v>
      </c>
      <c r="E54" s="175">
        <f t="shared" si="0"/>
        <v>37076116</v>
      </c>
    </row>
    <row r="55" spans="1:5" ht="15" customHeight="1" x14ac:dyDescent="0.25">
      <c r="A55" s="182" t="s">
        <v>282</v>
      </c>
      <c r="B55" s="184" t="s">
        <v>283</v>
      </c>
      <c r="C55" s="167">
        <f>'3. melléklet'!C56</f>
        <v>0</v>
      </c>
      <c r="D55" s="167">
        <f>'3. melléklet'!D56</f>
        <v>0</v>
      </c>
      <c r="E55" s="167">
        <f>'3. melléklet'!E56</f>
        <v>0</v>
      </c>
    </row>
    <row r="56" spans="1:5" ht="15" customHeight="1" x14ac:dyDescent="0.25">
      <c r="A56" s="182" t="s">
        <v>284</v>
      </c>
      <c r="B56" s="184" t="s">
        <v>285</v>
      </c>
      <c r="C56" s="167">
        <f>'3. melléklet'!C57</f>
        <v>0</v>
      </c>
      <c r="D56" s="167">
        <f>'3. melléklet'!D57</f>
        <v>0</v>
      </c>
      <c r="E56" s="167">
        <f>'3. melléklet'!E57</f>
        <v>0</v>
      </c>
    </row>
    <row r="57" spans="1:5" ht="15" customHeight="1" x14ac:dyDescent="0.25">
      <c r="A57" s="182" t="s">
        <v>449</v>
      </c>
      <c r="B57" s="184" t="s">
        <v>286</v>
      </c>
      <c r="C57" s="167">
        <f>'3. melléklet'!C58</f>
        <v>0</v>
      </c>
      <c r="D57" s="167">
        <f>'3. melléklet'!D58</f>
        <v>0</v>
      </c>
      <c r="E57" s="167">
        <f>'3. melléklet'!E58</f>
        <v>0</v>
      </c>
    </row>
    <row r="58" spans="1:5" ht="15" customHeight="1" x14ac:dyDescent="0.25">
      <c r="A58" s="182" t="s">
        <v>450</v>
      </c>
      <c r="B58" s="184" t="s">
        <v>287</v>
      </c>
      <c r="C58" s="167">
        <f>'3. melléklet'!C59</f>
        <v>0</v>
      </c>
      <c r="D58" s="167">
        <f>'3. melléklet'!D59</f>
        <v>0</v>
      </c>
      <c r="E58" s="167">
        <f>'3. melléklet'!E59</f>
        <v>0</v>
      </c>
    </row>
    <row r="59" spans="1:5" ht="15" customHeight="1" x14ac:dyDescent="0.25">
      <c r="A59" s="182" t="s">
        <v>451</v>
      </c>
      <c r="B59" s="184" t="s">
        <v>288</v>
      </c>
      <c r="C59" s="167">
        <f>'3. melléklet'!C60</f>
        <v>38510992</v>
      </c>
      <c r="D59" s="167">
        <f>'3. melléklet'!D60</f>
        <v>42071788</v>
      </c>
      <c r="E59" s="167">
        <f>'3. melléklet'!E60</f>
        <v>42071788</v>
      </c>
    </row>
    <row r="60" spans="1:5" ht="15" customHeight="1" x14ac:dyDescent="0.25">
      <c r="A60" s="183" t="s">
        <v>858</v>
      </c>
      <c r="B60" s="185" t="s">
        <v>289</v>
      </c>
      <c r="C60" s="167">
        <f>'3. melléklet'!C61</f>
        <v>38510992</v>
      </c>
      <c r="D60" s="167">
        <f>'3. melléklet'!D61</f>
        <v>42071788</v>
      </c>
      <c r="E60" s="167">
        <f>'3. melléklet'!E61</f>
        <v>42071788</v>
      </c>
    </row>
    <row r="61" spans="1:5" ht="15" customHeight="1" x14ac:dyDescent="0.25">
      <c r="A61" s="182" t="s">
        <v>859</v>
      </c>
      <c r="B61" s="184" t="s">
        <v>328</v>
      </c>
      <c r="C61" s="167">
        <f>'3. melléklet'!C62</f>
        <v>0</v>
      </c>
      <c r="D61" s="167">
        <f>'3. melléklet'!D62</f>
        <v>0</v>
      </c>
      <c r="E61" s="167">
        <f>'3. melléklet'!E62</f>
        <v>0</v>
      </c>
    </row>
    <row r="62" spans="1:5" ht="15" customHeight="1" x14ac:dyDescent="0.25">
      <c r="A62" s="182" t="s">
        <v>466</v>
      </c>
      <c r="B62" s="184" t="s">
        <v>329</v>
      </c>
      <c r="C62" s="167">
        <f>'3. melléklet'!C63</f>
        <v>0</v>
      </c>
      <c r="D62" s="167">
        <f>'3. melléklet'!D63</f>
        <v>0</v>
      </c>
      <c r="E62" s="167">
        <f>'3. melléklet'!E63</f>
        <v>0</v>
      </c>
    </row>
    <row r="63" spans="1:5" ht="15" customHeight="1" x14ac:dyDescent="0.25">
      <c r="A63" s="182" t="s">
        <v>860</v>
      </c>
      <c r="B63" s="184" t="s">
        <v>331</v>
      </c>
      <c r="C63" s="167">
        <f>'3. melléklet'!C64</f>
        <v>0</v>
      </c>
      <c r="D63" s="167">
        <f>'3. melléklet'!D64</f>
        <v>0</v>
      </c>
      <c r="E63" s="167">
        <f>'3. melléklet'!E64</f>
        <v>0</v>
      </c>
    </row>
    <row r="64" spans="1:5" ht="15" customHeight="1" x14ac:dyDescent="0.25">
      <c r="A64" s="182" t="s">
        <v>861</v>
      </c>
      <c r="B64" s="184" t="s">
        <v>332</v>
      </c>
      <c r="C64" s="167">
        <f>'3. melléklet'!C65</f>
        <v>0</v>
      </c>
      <c r="D64" s="167">
        <f>'3. melléklet'!D65</f>
        <v>0</v>
      </c>
      <c r="E64" s="167">
        <f>'3. melléklet'!E65</f>
        <v>0</v>
      </c>
    </row>
    <row r="65" spans="1:5" ht="15" customHeight="1" x14ac:dyDescent="0.25">
      <c r="A65" s="182" t="s">
        <v>333</v>
      </c>
      <c r="B65" s="184" t="s">
        <v>334</v>
      </c>
      <c r="C65" s="167">
        <f>'3. melléklet'!C66</f>
        <v>0</v>
      </c>
      <c r="D65" s="167">
        <f>'3. melléklet'!D66</f>
        <v>0</v>
      </c>
      <c r="E65" s="167">
        <f>'3. melléklet'!E66</f>
        <v>0</v>
      </c>
    </row>
    <row r="66" spans="1:5" ht="15" customHeight="1" x14ac:dyDescent="0.25">
      <c r="A66" s="183" t="s">
        <v>485</v>
      </c>
      <c r="B66" s="185" t="s">
        <v>335</v>
      </c>
      <c r="C66" s="167">
        <f>'3. melléklet'!C67</f>
        <v>0</v>
      </c>
      <c r="D66" s="167">
        <f>'3. melléklet'!D67</f>
        <v>0</v>
      </c>
      <c r="E66" s="167">
        <f>'3. melléklet'!E67</f>
        <v>0</v>
      </c>
    </row>
    <row r="67" spans="1:5" ht="15" customHeight="1" x14ac:dyDescent="0.25">
      <c r="A67" s="182" t="s">
        <v>340</v>
      </c>
      <c r="B67" s="184" t="s">
        <v>341</v>
      </c>
      <c r="C67" s="167">
        <f>'3. melléklet'!C68</f>
        <v>0</v>
      </c>
      <c r="D67" s="167">
        <f>'3. melléklet'!D68</f>
        <v>0</v>
      </c>
      <c r="E67" s="167">
        <f>'3. melléklet'!E68</f>
        <v>0</v>
      </c>
    </row>
    <row r="68" spans="1:5" ht="15" customHeight="1" x14ac:dyDescent="0.25">
      <c r="A68" s="182" t="s">
        <v>862</v>
      </c>
      <c r="B68" s="184" t="s">
        <v>342</v>
      </c>
      <c r="C68" s="167">
        <f>'3. melléklet'!C69</f>
        <v>0</v>
      </c>
      <c r="D68" s="167">
        <f>'3. melléklet'!D69</f>
        <v>0</v>
      </c>
      <c r="E68" s="167">
        <f>'3. melléklet'!E69</f>
        <v>0</v>
      </c>
    </row>
    <row r="69" spans="1:5" ht="15" customHeight="1" x14ac:dyDescent="0.25">
      <c r="A69" s="182" t="s">
        <v>863</v>
      </c>
      <c r="B69" s="184" t="s">
        <v>343</v>
      </c>
      <c r="C69" s="167">
        <f>'3. melléklet'!C70</f>
        <v>0</v>
      </c>
      <c r="D69" s="167">
        <f>'3. melléklet'!D70</f>
        <v>0</v>
      </c>
      <c r="E69" s="167">
        <f>'3. melléklet'!E70</f>
        <v>0</v>
      </c>
    </row>
    <row r="70" spans="1:5" ht="30" x14ac:dyDescent="0.25">
      <c r="A70" s="182" t="s">
        <v>470</v>
      </c>
      <c r="B70" s="184" t="s">
        <v>864</v>
      </c>
      <c r="C70" s="167">
        <f>'3. melléklet'!C71</f>
        <v>0</v>
      </c>
      <c r="D70" s="167">
        <f>'3. melléklet'!D71</f>
        <v>0</v>
      </c>
      <c r="E70" s="167">
        <f>'3. melléklet'!E71</f>
        <v>0</v>
      </c>
    </row>
    <row r="71" spans="1:5" x14ac:dyDescent="0.25">
      <c r="A71" s="182" t="s">
        <v>516</v>
      </c>
      <c r="B71" s="184" t="s">
        <v>865</v>
      </c>
      <c r="C71" s="167">
        <f>'3. melléklet'!C72</f>
        <v>0</v>
      </c>
      <c r="D71" s="167">
        <f>'3. melléklet'!D72</f>
        <v>0</v>
      </c>
      <c r="E71" s="167">
        <f>'3. melléklet'!E72</f>
        <v>0</v>
      </c>
    </row>
    <row r="72" spans="1:5" x14ac:dyDescent="0.25">
      <c r="A72" s="183" t="s">
        <v>488</v>
      </c>
      <c r="B72" s="185" t="s">
        <v>344</v>
      </c>
      <c r="C72" s="167">
        <f>'3. melléklet'!C73</f>
        <v>0</v>
      </c>
      <c r="D72" s="167">
        <f>'3. melléklet'!D73</f>
        <v>0</v>
      </c>
      <c r="E72" s="167">
        <f>'3. melléklet'!E73</f>
        <v>0</v>
      </c>
    </row>
    <row r="73" spans="1:5" x14ac:dyDescent="0.25">
      <c r="A73" s="188" t="s">
        <v>809</v>
      </c>
      <c r="B73" s="152"/>
      <c r="C73" s="175">
        <f>C60+C66+C72</f>
        <v>38510992</v>
      </c>
      <c r="D73" s="175">
        <f t="shared" ref="D73:E73" si="1">D60+D66+D72</f>
        <v>42071788</v>
      </c>
      <c r="E73" s="175">
        <f t="shared" si="1"/>
        <v>42071788</v>
      </c>
    </row>
    <row r="74" spans="1:5" x14ac:dyDescent="0.25">
      <c r="A74" s="197" t="s">
        <v>866</v>
      </c>
      <c r="B74" s="198" t="s">
        <v>345</v>
      </c>
      <c r="C74" s="199">
        <f>C21+C35+C47+C53+C60+C66+C72</f>
        <v>67774907</v>
      </c>
      <c r="D74" s="199">
        <f t="shared" ref="D74:E74" si="2">D21+D35+D47+D53+D60+D66+D72</f>
        <v>79156204</v>
      </c>
      <c r="E74" s="199">
        <f t="shared" si="2"/>
        <v>79147904</v>
      </c>
    </row>
    <row r="75" spans="1:5" x14ac:dyDescent="0.25">
      <c r="A75" s="130" t="s">
        <v>867</v>
      </c>
      <c r="B75" s="194" t="s">
        <v>346</v>
      </c>
      <c r="C75" s="167">
        <f>'3. melléklet'!C76</f>
        <v>0</v>
      </c>
      <c r="D75" s="167">
        <f>'3. melléklet'!D76</f>
        <v>0</v>
      </c>
      <c r="E75" s="167">
        <f>'3. melléklet'!E76</f>
        <v>0</v>
      </c>
    </row>
    <row r="76" spans="1:5" x14ac:dyDescent="0.25">
      <c r="A76" s="130" t="s">
        <v>868</v>
      </c>
      <c r="B76" s="194" t="s">
        <v>348</v>
      </c>
      <c r="C76" s="167">
        <f>'3. melléklet'!C77</f>
        <v>0</v>
      </c>
      <c r="D76" s="167">
        <f>'3. melléklet'!D77</f>
        <v>0</v>
      </c>
      <c r="E76" s="167">
        <f>'3. melléklet'!E77</f>
        <v>0</v>
      </c>
    </row>
    <row r="77" spans="1:5" x14ac:dyDescent="0.25">
      <c r="A77" s="130" t="s">
        <v>869</v>
      </c>
      <c r="B77" s="194" t="s">
        <v>349</v>
      </c>
      <c r="C77" s="167">
        <f>'3. melléklet'!C78</f>
        <v>0</v>
      </c>
      <c r="D77" s="167">
        <f>'3. melléklet'!D78</f>
        <v>0</v>
      </c>
      <c r="E77" s="167">
        <f>'3. melléklet'!E78</f>
        <v>0</v>
      </c>
    </row>
    <row r="78" spans="1:5" x14ac:dyDescent="0.25">
      <c r="A78" s="131" t="s">
        <v>870</v>
      </c>
      <c r="B78" s="195" t="s">
        <v>350</v>
      </c>
      <c r="C78" s="169">
        <f>SUM(C75:C77)</f>
        <v>0</v>
      </c>
      <c r="D78" s="169">
        <f t="shared" ref="D78:E78" si="3">SUM(D75:D77)</f>
        <v>0</v>
      </c>
      <c r="E78" s="169">
        <f t="shared" si="3"/>
        <v>0</v>
      </c>
    </row>
    <row r="79" spans="1:5" x14ac:dyDescent="0.25">
      <c r="A79" s="130" t="s">
        <v>871</v>
      </c>
      <c r="B79" s="194" t="s">
        <v>351</v>
      </c>
      <c r="C79" s="167">
        <f>'3. melléklet'!C80</f>
        <v>0</v>
      </c>
      <c r="D79" s="167">
        <f>'3. melléklet'!D80</f>
        <v>0</v>
      </c>
      <c r="E79" s="167">
        <f>'3. melléklet'!E80</f>
        <v>0</v>
      </c>
    </row>
    <row r="80" spans="1:5" x14ac:dyDescent="0.25">
      <c r="A80" s="130" t="s">
        <v>872</v>
      </c>
      <c r="B80" s="194" t="s">
        <v>353</v>
      </c>
      <c r="C80" s="167">
        <f>'3. melléklet'!C81</f>
        <v>0</v>
      </c>
      <c r="D80" s="167">
        <f>'3. melléklet'!D81</f>
        <v>0</v>
      </c>
      <c r="E80" s="167">
        <f>'3. melléklet'!E81</f>
        <v>0</v>
      </c>
    </row>
    <row r="81" spans="1:5" x14ac:dyDescent="0.25">
      <c r="A81" s="130" t="s">
        <v>519</v>
      </c>
      <c r="B81" s="186" t="s">
        <v>354</v>
      </c>
      <c r="C81" s="167">
        <f>'3. melléklet'!C82</f>
        <v>0</v>
      </c>
      <c r="D81" s="167">
        <f>'3. melléklet'!D82</f>
        <v>0</v>
      </c>
      <c r="E81" s="167">
        <f>'3. melléklet'!E82</f>
        <v>0</v>
      </c>
    </row>
    <row r="82" spans="1:5" x14ac:dyDescent="0.25">
      <c r="A82" s="130" t="s">
        <v>873</v>
      </c>
      <c r="B82" s="186" t="s">
        <v>356</v>
      </c>
      <c r="C82" s="167">
        <f>'3. melléklet'!C83</f>
        <v>0</v>
      </c>
      <c r="D82" s="167">
        <f>'3. melléklet'!D83</f>
        <v>0</v>
      </c>
      <c r="E82" s="167">
        <f>'3. melléklet'!E83</f>
        <v>0</v>
      </c>
    </row>
    <row r="83" spans="1:5" x14ac:dyDescent="0.25">
      <c r="A83" s="131" t="s">
        <v>490</v>
      </c>
      <c r="B83" s="187" t="s">
        <v>357</v>
      </c>
      <c r="C83" s="169">
        <f>SUM(C79:C82)</f>
        <v>0</v>
      </c>
      <c r="D83" s="169">
        <f>SUM(D79:D82)</f>
        <v>0</v>
      </c>
      <c r="E83" s="169">
        <v>0</v>
      </c>
    </row>
    <row r="84" spans="1:5" x14ac:dyDescent="0.25">
      <c r="A84" s="130" t="s">
        <v>874</v>
      </c>
      <c r="B84" s="187" t="s">
        <v>358</v>
      </c>
      <c r="C84" s="169">
        <f>'3. melléklet'!C85</f>
        <v>3082239</v>
      </c>
      <c r="D84" s="169">
        <f>'3. melléklet'!D85</f>
        <v>1302988</v>
      </c>
      <c r="E84" s="169">
        <f>'3. melléklet'!E85</f>
        <v>1302988</v>
      </c>
    </row>
    <row r="85" spans="1:5" x14ac:dyDescent="0.25">
      <c r="A85" s="130" t="s">
        <v>875</v>
      </c>
      <c r="B85" s="186" t="s">
        <v>359</v>
      </c>
      <c r="C85" s="167">
        <f>'3. melléklet'!C86</f>
        <v>0</v>
      </c>
      <c r="D85" s="167">
        <f>'3. melléklet'!D86</f>
        <v>0</v>
      </c>
      <c r="E85" s="167">
        <f>'3. melléklet'!E86</f>
        <v>0</v>
      </c>
    </row>
    <row r="86" spans="1:5" x14ac:dyDescent="0.25">
      <c r="A86" s="131" t="s">
        <v>491</v>
      </c>
      <c r="B86" s="187" t="s">
        <v>360</v>
      </c>
      <c r="C86" s="169">
        <f>SUM(C84:C85)</f>
        <v>3082239</v>
      </c>
      <c r="D86" s="169">
        <f t="shared" ref="D86:E86" si="4">SUM(D84:D85)</f>
        <v>1302988</v>
      </c>
      <c r="E86" s="169">
        <f t="shared" si="4"/>
        <v>1302988</v>
      </c>
    </row>
    <row r="87" spans="1:5" x14ac:dyDescent="0.25">
      <c r="A87" s="130" t="s">
        <v>877</v>
      </c>
      <c r="B87" s="186" t="s">
        <v>362</v>
      </c>
      <c r="C87" s="167">
        <f>'3. melléklet'!C88</f>
        <v>0</v>
      </c>
      <c r="D87" s="167">
        <f>'3. melléklet'!D88</f>
        <v>930271</v>
      </c>
      <c r="E87" s="167">
        <f>'3. melléklet'!E88</f>
        <v>930271</v>
      </c>
    </row>
    <row r="88" spans="1:5" x14ac:dyDescent="0.25">
      <c r="A88" s="130" t="s">
        <v>363</v>
      </c>
      <c r="B88" s="186" t="s">
        <v>364</v>
      </c>
      <c r="C88" s="167">
        <f>'3. melléklet'!C89</f>
        <v>0</v>
      </c>
      <c r="D88" s="167">
        <f>'3. melléklet'!D89</f>
        <v>0</v>
      </c>
      <c r="E88" s="167">
        <f>'3. melléklet'!E89</f>
        <v>0</v>
      </c>
    </row>
    <row r="89" spans="1:5" x14ac:dyDescent="0.25">
      <c r="A89" s="130" t="s">
        <v>878</v>
      </c>
      <c r="B89" s="186" t="s">
        <v>366</v>
      </c>
      <c r="C89" s="167">
        <f>'3. melléklet'!C90</f>
        <v>0</v>
      </c>
      <c r="D89" s="167">
        <f>'3. melléklet'!D90</f>
        <v>0</v>
      </c>
      <c r="E89" s="167">
        <f>'3. melléklet'!E90</f>
        <v>0</v>
      </c>
    </row>
    <row r="90" spans="1:5" x14ac:dyDescent="0.25">
      <c r="A90" s="130" t="s">
        <v>879</v>
      </c>
      <c r="B90" s="186" t="s">
        <v>368</v>
      </c>
      <c r="C90" s="167">
        <f>'3. melléklet'!C91</f>
        <v>0</v>
      </c>
      <c r="D90" s="167">
        <f>'3. melléklet'!D91</f>
        <v>0</v>
      </c>
      <c r="E90" s="167">
        <f>'3. melléklet'!E91</f>
        <v>0</v>
      </c>
    </row>
    <row r="91" spans="1:5" x14ac:dyDescent="0.25">
      <c r="A91" s="130" t="s">
        <v>627</v>
      </c>
      <c r="B91" s="186" t="s">
        <v>369</v>
      </c>
      <c r="C91" s="167">
        <f>'3. melléklet'!C92</f>
        <v>0</v>
      </c>
      <c r="D91" s="167">
        <f>'3. melléklet'!D92</f>
        <v>0</v>
      </c>
      <c r="E91" s="167">
        <f>'3. melléklet'!E92</f>
        <v>0</v>
      </c>
    </row>
    <row r="92" spans="1:5" x14ac:dyDescent="0.25">
      <c r="A92" s="130" t="s">
        <v>880</v>
      </c>
      <c r="B92" s="186" t="s">
        <v>876</v>
      </c>
      <c r="C92" s="167">
        <f>'3. melléklet'!C93</f>
        <v>0</v>
      </c>
      <c r="D92" s="167">
        <f>'3. melléklet'!D93</f>
        <v>0</v>
      </c>
      <c r="E92" s="167">
        <f>'3. melléklet'!E93</f>
        <v>0</v>
      </c>
    </row>
    <row r="93" spans="1:5" x14ac:dyDescent="0.25">
      <c r="A93" s="131" t="s">
        <v>492</v>
      </c>
      <c r="B93" s="187" t="s">
        <v>371</v>
      </c>
      <c r="C93" s="169">
        <f>SUM(C86:C92)</f>
        <v>3082239</v>
      </c>
      <c r="D93" s="169">
        <f t="shared" ref="D93:E93" si="5">SUM(D86:D92)</f>
        <v>2233259</v>
      </c>
      <c r="E93" s="169">
        <f t="shared" si="5"/>
        <v>2233259</v>
      </c>
    </row>
    <row r="94" spans="1:5" x14ac:dyDescent="0.25">
      <c r="A94" s="130" t="s">
        <v>372</v>
      </c>
      <c r="B94" s="186" t="s">
        <v>373</v>
      </c>
      <c r="C94" s="167">
        <f>'3. melléklet'!C95</f>
        <v>0</v>
      </c>
      <c r="D94" s="167">
        <f>'3. melléklet'!D95</f>
        <v>0</v>
      </c>
      <c r="E94" s="167">
        <f>'3. melléklet'!E95</f>
        <v>0</v>
      </c>
    </row>
    <row r="95" spans="1:5" x14ac:dyDescent="0.25">
      <c r="A95" s="130" t="s">
        <v>374</v>
      </c>
      <c r="B95" s="186" t="s">
        <v>375</v>
      </c>
      <c r="C95" s="167">
        <f>'3. melléklet'!C96</f>
        <v>0</v>
      </c>
      <c r="D95" s="167">
        <f>'3. melléklet'!D96</f>
        <v>0</v>
      </c>
      <c r="E95" s="167">
        <f>'3. melléklet'!E96</f>
        <v>0</v>
      </c>
    </row>
    <row r="96" spans="1:5" x14ac:dyDescent="0.25">
      <c r="A96" s="130" t="s">
        <v>882</v>
      </c>
      <c r="B96" s="186" t="s">
        <v>377</v>
      </c>
      <c r="C96" s="167">
        <f>'3. melléklet'!C97</f>
        <v>0</v>
      </c>
      <c r="D96" s="167">
        <f>'3. melléklet'!D97</f>
        <v>0</v>
      </c>
      <c r="E96" s="167">
        <f>'3. melléklet'!E97</f>
        <v>0</v>
      </c>
    </row>
    <row r="97" spans="1:5" x14ac:dyDescent="0.25">
      <c r="A97" s="130" t="s">
        <v>883</v>
      </c>
      <c r="B97" s="186" t="s">
        <v>378</v>
      </c>
      <c r="C97" s="167">
        <f>'3. melléklet'!C98</f>
        <v>0</v>
      </c>
      <c r="D97" s="167">
        <f>'3. melléklet'!D98</f>
        <v>0</v>
      </c>
      <c r="E97" s="167">
        <f>'3. melléklet'!E98</f>
        <v>0</v>
      </c>
    </row>
    <row r="98" spans="1:5" x14ac:dyDescent="0.25">
      <c r="A98" s="130" t="s">
        <v>884</v>
      </c>
      <c r="B98" s="186" t="s">
        <v>881</v>
      </c>
      <c r="C98" s="167">
        <f>'3. melléklet'!C99</f>
        <v>0</v>
      </c>
      <c r="D98" s="167">
        <f>'3. melléklet'!D99</f>
        <v>0</v>
      </c>
      <c r="E98" s="167">
        <f>'3. melléklet'!E99</f>
        <v>0</v>
      </c>
    </row>
    <row r="99" spans="1:5" x14ac:dyDescent="0.25">
      <c r="A99" s="131" t="s">
        <v>493</v>
      </c>
      <c r="B99" s="187" t="s">
        <v>379</v>
      </c>
      <c r="C99" s="169">
        <f>SUM(C94:C98)</f>
        <v>0</v>
      </c>
      <c r="D99" s="169">
        <f t="shared" ref="D99:E99" si="6">SUM(D94:D98)</f>
        <v>0</v>
      </c>
      <c r="E99" s="169">
        <f t="shared" si="6"/>
        <v>0</v>
      </c>
    </row>
    <row r="100" spans="1:5" x14ac:dyDescent="0.25">
      <c r="A100" s="131" t="s">
        <v>885</v>
      </c>
      <c r="B100" s="185" t="s">
        <v>381</v>
      </c>
      <c r="C100" s="167">
        <f>'3. melléklet'!C101</f>
        <v>0</v>
      </c>
      <c r="D100" s="167">
        <f>'3. melléklet'!D101</f>
        <v>0</v>
      </c>
      <c r="E100" s="167">
        <f>'3. melléklet'!E101</f>
        <v>0</v>
      </c>
    </row>
    <row r="101" spans="1:5" x14ac:dyDescent="0.25">
      <c r="A101" s="131" t="s">
        <v>888</v>
      </c>
      <c r="B101" s="179" t="s">
        <v>886</v>
      </c>
      <c r="C101" s="167">
        <f>'3. melléklet'!C102</f>
        <v>0</v>
      </c>
      <c r="D101" s="167">
        <f>'3. melléklet'!D102</f>
        <v>0</v>
      </c>
      <c r="E101" s="167">
        <f>'3. melléklet'!E102</f>
        <v>0</v>
      </c>
    </row>
    <row r="102" spans="1:5" x14ac:dyDescent="0.25">
      <c r="A102" s="201" t="s">
        <v>889</v>
      </c>
      <c r="B102" s="202" t="s">
        <v>382</v>
      </c>
      <c r="C102" s="203">
        <f>C93+C99+C100+C101</f>
        <v>3082239</v>
      </c>
      <c r="D102" s="203">
        <f t="shared" ref="D102:E102" si="7">D93+D99+D100+D101</f>
        <v>2233259</v>
      </c>
      <c r="E102" s="203">
        <f t="shared" si="7"/>
        <v>2233259</v>
      </c>
    </row>
    <row r="103" spans="1:5" x14ac:dyDescent="0.25">
      <c r="A103" s="155" t="s">
        <v>890</v>
      </c>
      <c r="B103" s="206" t="s">
        <v>887</v>
      </c>
      <c r="C103" s="173">
        <f>C74+C102</f>
        <v>70857146</v>
      </c>
      <c r="D103" s="173">
        <f t="shared" ref="D103:E103" si="8">D74+D102</f>
        <v>81389463</v>
      </c>
      <c r="E103" s="173">
        <f t="shared" si="8"/>
        <v>81381163</v>
      </c>
    </row>
  </sheetData>
  <mergeCells count="2"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4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N104"/>
  <sheetViews>
    <sheetView workbookViewId="0">
      <selection activeCell="H1" sqref="H1"/>
    </sheetView>
  </sheetViews>
  <sheetFormatPr defaultRowHeight="15" x14ac:dyDescent="0.25"/>
  <cols>
    <col min="1" max="1" width="92.5703125" customWidth="1"/>
    <col min="3" max="5" width="14.28515625" bestFit="1" customWidth="1"/>
    <col min="6" max="7" width="12.28515625" customWidth="1"/>
    <col min="8" max="8" width="11.28515625" customWidth="1"/>
    <col min="10" max="10" width="12.28515625" customWidth="1"/>
    <col min="11" max="11" width="10.85546875" customWidth="1"/>
    <col min="12" max="12" width="15.42578125" bestFit="1" customWidth="1"/>
    <col min="13" max="13" width="14.28515625" bestFit="1" customWidth="1"/>
    <col min="14" max="14" width="15.42578125" bestFit="1" customWidth="1"/>
  </cols>
  <sheetData>
    <row r="1" spans="1:14" x14ac:dyDescent="0.25">
      <c r="H1" t="s">
        <v>1809</v>
      </c>
    </row>
    <row r="3" spans="1:14" ht="24" customHeight="1" x14ac:dyDescent="0.25">
      <c r="A3" s="384" t="s">
        <v>1798</v>
      </c>
      <c r="B3" s="385"/>
      <c r="C3" s="385"/>
      <c r="D3" s="385"/>
      <c r="E3" s="385"/>
      <c r="F3" s="388"/>
      <c r="G3" s="389"/>
      <c r="H3" s="389"/>
      <c r="I3" s="389"/>
      <c r="J3" s="389"/>
      <c r="K3" s="389"/>
      <c r="L3" s="389"/>
      <c r="M3" s="389"/>
      <c r="N3" s="389"/>
    </row>
    <row r="4" spans="1:14" ht="24" customHeight="1" x14ac:dyDescent="0.25">
      <c r="A4" s="386" t="s">
        <v>657</v>
      </c>
      <c r="B4" s="387"/>
      <c r="C4" s="387"/>
      <c r="D4" s="387"/>
      <c r="E4" s="387"/>
      <c r="F4" s="388"/>
      <c r="G4" s="389"/>
      <c r="H4" s="389"/>
      <c r="I4" s="389"/>
      <c r="J4" s="389"/>
      <c r="K4" s="389"/>
      <c r="L4" s="389"/>
      <c r="M4" s="389"/>
      <c r="N4" s="389"/>
    </row>
    <row r="5" spans="1:14" ht="18" x14ac:dyDescent="0.25">
      <c r="A5" s="293"/>
    </row>
    <row r="6" spans="1:14" x14ac:dyDescent="0.25">
      <c r="A6" s="96" t="s">
        <v>628</v>
      </c>
    </row>
    <row r="7" spans="1:14" ht="30" customHeight="1" x14ac:dyDescent="0.25">
      <c r="A7" s="390" t="s">
        <v>106</v>
      </c>
      <c r="B7" s="392" t="s">
        <v>107</v>
      </c>
      <c r="C7" s="394" t="s">
        <v>550</v>
      </c>
      <c r="D7" s="394"/>
      <c r="E7" s="394"/>
      <c r="F7" s="394" t="s">
        <v>551</v>
      </c>
      <c r="G7" s="394"/>
      <c r="H7" s="394"/>
      <c r="I7" s="394" t="s">
        <v>552</v>
      </c>
      <c r="J7" s="394"/>
      <c r="K7" s="394"/>
      <c r="L7" s="395" t="s">
        <v>629</v>
      </c>
      <c r="M7" s="395"/>
      <c r="N7" s="395"/>
    </row>
    <row r="8" spans="1:14" ht="25.5" x14ac:dyDescent="0.25">
      <c r="A8" s="391"/>
      <c r="B8" s="393"/>
      <c r="C8" s="289" t="s">
        <v>631</v>
      </c>
      <c r="D8" s="289" t="s">
        <v>16</v>
      </c>
      <c r="E8" s="288" t="s">
        <v>17</v>
      </c>
      <c r="F8" s="289" t="s">
        <v>631</v>
      </c>
      <c r="G8" s="289" t="s">
        <v>16</v>
      </c>
      <c r="H8" s="288" t="s">
        <v>17</v>
      </c>
      <c r="I8" s="289" t="s">
        <v>631</v>
      </c>
      <c r="J8" s="289" t="s">
        <v>16</v>
      </c>
      <c r="K8" s="288" t="s">
        <v>17</v>
      </c>
      <c r="L8" s="289" t="s">
        <v>631</v>
      </c>
      <c r="M8" s="289" t="s">
        <v>16</v>
      </c>
      <c r="N8" s="288" t="s">
        <v>17</v>
      </c>
    </row>
    <row r="9" spans="1:14" ht="15" customHeight="1" x14ac:dyDescent="0.25">
      <c r="A9" s="182" t="s">
        <v>835</v>
      </c>
      <c r="B9" s="184" t="s">
        <v>268</v>
      </c>
      <c r="C9" s="58">
        <v>13232915</v>
      </c>
      <c r="D9" s="58">
        <v>13249396</v>
      </c>
      <c r="E9" s="58">
        <v>13249396</v>
      </c>
      <c r="F9" s="178"/>
      <c r="G9" s="178"/>
      <c r="H9" s="178"/>
      <c r="I9" s="178"/>
      <c r="J9" s="178"/>
      <c r="K9" s="178"/>
      <c r="L9" s="58">
        <v>13232915</v>
      </c>
      <c r="M9" s="58">
        <v>13249396</v>
      </c>
      <c r="N9" s="58">
        <v>13249396</v>
      </c>
    </row>
    <row r="10" spans="1:14" ht="15" customHeight="1" x14ac:dyDescent="0.25">
      <c r="A10" s="182" t="s">
        <v>836</v>
      </c>
      <c r="B10" s="184" t="s">
        <v>269</v>
      </c>
      <c r="C10" s="58">
        <v>0</v>
      </c>
      <c r="D10" s="58">
        <v>0</v>
      </c>
      <c r="E10" s="58">
        <v>0</v>
      </c>
      <c r="F10" s="178"/>
      <c r="G10" s="178"/>
      <c r="H10" s="178"/>
      <c r="I10" s="178"/>
      <c r="J10" s="178"/>
      <c r="K10" s="178"/>
      <c r="L10" s="58">
        <v>0</v>
      </c>
      <c r="M10" s="58">
        <v>0</v>
      </c>
      <c r="N10" s="58">
        <v>0</v>
      </c>
    </row>
    <row r="11" spans="1:14" x14ac:dyDescent="0.25">
      <c r="A11" s="182" t="s">
        <v>1456</v>
      </c>
      <c r="B11" s="184" t="s">
        <v>1455</v>
      </c>
      <c r="C11" s="58">
        <v>7624000</v>
      </c>
      <c r="D11" s="58">
        <v>8134135</v>
      </c>
      <c r="E11" s="58">
        <v>8134135</v>
      </c>
      <c r="F11" s="178"/>
      <c r="G11" s="178"/>
      <c r="H11" s="178"/>
      <c r="I11" s="178"/>
      <c r="J11" s="178"/>
      <c r="K11" s="178"/>
      <c r="L11" s="58">
        <v>7624000</v>
      </c>
      <c r="M11" s="58">
        <v>8134135</v>
      </c>
      <c r="N11" s="58">
        <v>8134135</v>
      </c>
    </row>
    <row r="12" spans="1:14" ht="15" customHeight="1" x14ac:dyDescent="0.25">
      <c r="A12" s="182" t="s">
        <v>1453</v>
      </c>
      <c r="B12" s="184" t="s">
        <v>1454</v>
      </c>
      <c r="C12" s="58">
        <v>0</v>
      </c>
      <c r="D12" s="58">
        <v>123120</v>
      </c>
      <c r="E12" s="58">
        <v>123120</v>
      </c>
      <c r="F12" s="178"/>
      <c r="G12" s="178"/>
      <c r="H12" s="178"/>
      <c r="I12" s="178"/>
      <c r="J12" s="178"/>
      <c r="K12" s="178"/>
      <c r="L12" s="58">
        <v>0</v>
      </c>
      <c r="M12" s="58">
        <v>123120</v>
      </c>
      <c r="N12" s="58">
        <v>123120</v>
      </c>
    </row>
    <row r="13" spans="1:14" ht="15" customHeight="1" x14ac:dyDescent="0.25">
      <c r="A13" s="182" t="s">
        <v>837</v>
      </c>
      <c r="B13" s="184" t="s">
        <v>270</v>
      </c>
      <c r="C13" s="58">
        <v>1800000</v>
      </c>
      <c r="D13" s="58">
        <v>2000000</v>
      </c>
      <c r="E13" s="58">
        <v>2000000</v>
      </c>
      <c r="F13" s="178"/>
      <c r="G13" s="178"/>
      <c r="H13" s="178"/>
      <c r="I13" s="178"/>
      <c r="J13" s="178"/>
      <c r="K13" s="178"/>
      <c r="L13" s="58">
        <v>1800000</v>
      </c>
      <c r="M13" s="58">
        <v>2000000</v>
      </c>
      <c r="N13" s="58">
        <v>2000000</v>
      </c>
    </row>
    <row r="14" spans="1:14" ht="15" customHeight="1" x14ac:dyDescent="0.25">
      <c r="A14" s="182" t="s">
        <v>838</v>
      </c>
      <c r="B14" s="184" t="s">
        <v>271</v>
      </c>
      <c r="C14" s="58">
        <v>0</v>
      </c>
      <c r="D14" s="58">
        <v>0</v>
      </c>
      <c r="E14" s="58">
        <v>0</v>
      </c>
      <c r="F14" s="178"/>
      <c r="G14" s="178"/>
      <c r="H14" s="178"/>
      <c r="I14" s="178"/>
      <c r="J14" s="178"/>
      <c r="K14" s="178"/>
      <c r="L14" s="58">
        <v>0</v>
      </c>
      <c r="M14" s="58">
        <v>0</v>
      </c>
      <c r="N14" s="58">
        <v>0</v>
      </c>
    </row>
    <row r="15" spans="1:14" s="72" customFormat="1" ht="15" customHeight="1" x14ac:dyDescent="0.25">
      <c r="A15" s="182" t="s">
        <v>839</v>
      </c>
      <c r="B15" s="184" t="s">
        <v>272</v>
      </c>
      <c r="C15" s="58">
        <v>0</v>
      </c>
      <c r="D15" s="58">
        <v>0</v>
      </c>
      <c r="E15" s="58">
        <v>0</v>
      </c>
      <c r="F15" s="178"/>
      <c r="G15" s="178"/>
      <c r="H15" s="178"/>
      <c r="I15" s="178"/>
      <c r="J15" s="178"/>
      <c r="K15" s="178"/>
      <c r="L15" s="58">
        <v>0</v>
      </c>
      <c r="M15" s="58">
        <v>0</v>
      </c>
      <c r="N15" s="58">
        <v>0</v>
      </c>
    </row>
    <row r="16" spans="1:14" ht="15" customHeight="1" x14ac:dyDescent="0.25">
      <c r="A16" s="183" t="s">
        <v>478</v>
      </c>
      <c r="B16" s="185" t="s">
        <v>273</v>
      </c>
      <c r="C16" s="58">
        <v>22656915</v>
      </c>
      <c r="D16" s="58">
        <v>23506651</v>
      </c>
      <c r="E16" s="58">
        <v>23506651</v>
      </c>
      <c r="F16" s="179"/>
      <c r="G16" s="179"/>
      <c r="H16" s="179"/>
      <c r="I16" s="179"/>
      <c r="J16" s="179"/>
      <c r="K16" s="179"/>
      <c r="L16" s="58">
        <v>22656915</v>
      </c>
      <c r="M16" s="58">
        <v>23506651</v>
      </c>
      <c r="N16" s="58">
        <v>23506651</v>
      </c>
    </row>
    <row r="17" spans="1:14" x14ac:dyDescent="0.25">
      <c r="A17" s="182" t="s">
        <v>840</v>
      </c>
      <c r="B17" s="184" t="s">
        <v>275</v>
      </c>
      <c r="C17" s="58">
        <v>0</v>
      </c>
      <c r="D17" s="58">
        <v>0</v>
      </c>
      <c r="E17" s="58">
        <v>0</v>
      </c>
      <c r="F17" s="178"/>
      <c r="G17" s="178"/>
      <c r="H17" s="178"/>
      <c r="I17" s="178"/>
      <c r="J17" s="178"/>
      <c r="K17" s="178"/>
      <c r="L17" s="58">
        <v>0</v>
      </c>
      <c r="M17" s="58">
        <v>0</v>
      </c>
      <c r="N17" s="58">
        <v>0</v>
      </c>
    </row>
    <row r="18" spans="1:14" ht="20.25" customHeight="1" x14ac:dyDescent="0.25">
      <c r="A18" s="182" t="s">
        <v>276</v>
      </c>
      <c r="B18" s="184" t="s">
        <v>277</v>
      </c>
      <c r="C18" s="58">
        <v>0</v>
      </c>
      <c r="D18" s="58">
        <v>0</v>
      </c>
      <c r="E18" s="58">
        <v>0</v>
      </c>
      <c r="F18" s="178"/>
      <c r="G18" s="178"/>
      <c r="H18" s="178"/>
      <c r="I18" s="178"/>
      <c r="J18" s="178"/>
      <c r="K18" s="178"/>
      <c r="L18" s="58">
        <v>0</v>
      </c>
      <c r="M18" s="58">
        <v>0</v>
      </c>
      <c r="N18" s="58">
        <v>0</v>
      </c>
    </row>
    <row r="19" spans="1:14" ht="20.25" customHeight="1" x14ac:dyDescent="0.25">
      <c r="A19" s="182" t="s">
        <v>446</v>
      </c>
      <c r="B19" s="184" t="s">
        <v>278</v>
      </c>
      <c r="C19" s="58">
        <v>0</v>
      </c>
      <c r="D19" s="58">
        <v>0</v>
      </c>
      <c r="E19" s="58">
        <v>0</v>
      </c>
      <c r="F19" s="178"/>
      <c r="G19" s="178"/>
      <c r="H19" s="178"/>
      <c r="I19" s="178"/>
      <c r="J19" s="178"/>
      <c r="K19" s="178"/>
      <c r="L19" s="58">
        <v>0</v>
      </c>
      <c r="M19" s="58">
        <v>0</v>
      </c>
      <c r="N19" s="58">
        <v>0</v>
      </c>
    </row>
    <row r="20" spans="1:14" ht="15" customHeight="1" x14ac:dyDescent="0.25">
      <c r="A20" s="182" t="s">
        <v>497</v>
      </c>
      <c r="B20" s="184" t="s">
        <v>279</v>
      </c>
      <c r="C20" s="58">
        <v>0</v>
      </c>
      <c r="D20" s="58">
        <v>0</v>
      </c>
      <c r="E20" s="58">
        <v>0</v>
      </c>
      <c r="F20" s="178"/>
      <c r="G20" s="178"/>
      <c r="H20" s="178"/>
      <c r="I20" s="178"/>
      <c r="J20" s="178"/>
      <c r="K20" s="178"/>
      <c r="L20" s="58">
        <v>0</v>
      </c>
      <c r="M20" s="58">
        <v>0</v>
      </c>
      <c r="N20" s="58">
        <v>0</v>
      </c>
    </row>
    <row r="21" spans="1:14" ht="15" customHeight="1" x14ac:dyDescent="0.25">
      <c r="A21" s="182" t="s">
        <v>448</v>
      </c>
      <c r="B21" s="184" t="s">
        <v>280</v>
      </c>
      <c r="C21" s="58">
        <v>532000</v>
      </c>
      <c r="D21" s="58">
        <v>1737794</v>
      </c>
      <c r="E21" s="58">
        <v>1737794</v>
      </c>
      <c r="F21" s="178"/>
      <c r="G21" s="178"/>
      <c r="H21" s="178"/>
      <c r="I21" s="178"/>
      <c r="J21" s="178"/>
      <c r="K21" s="178"/>
      <c r="L21" s="58">
        <v>532000</v>
      </c>
      <c r="M21" s="58">
        <v>1737794</v>
      </c>
      <c r="N21" s="58">
        <v>1737794</v>
      </c>
    </row>
    <row r="22" spans="1:14" ht="15" customHeight="1" x14ac:dyDescent="0.25">
      <c r="A22" s="183" t="s">
        <v>479</v>
      </c>
      <c r="B22" s="185" t="s">
        <v>281</v>
      </c>
      <c r="C22" s="59">
        <v>23188915</v>
      </c>
      <c r="D22" s="59">
        <v>25244445</v>
      </c>
      <c r="E22" s="59">
        <v>25244445</v>
      </c>
      <c r="F22" s="178"/>
      <c r="G22" s="178"/>
      <c r="H22" s="178"/>
      <c r="I22" s="178"/>
      <c r="J22" s="178"/>
      <c r="K22" s="178"/>
      <c r="L22" s="59">
        <v>23188915</v>
      </c>
      <c r="M22" s="59">
        <v>25244445</v>
      </c>
      <c r="N22" s="59">
        <v>25244445</v>
      </c>
    </row>
    <row r="23" spans="1:14" ht="15" customHeight="1" x14ac:dyDescent="0.25">
      <c r="A23" s="182" t="s">
        <v>841</v>
      </c>
      <c r="B23" s="184" t="s">
        <v>290</v>
      </c>
      <c r="C23" s="58">
        <v>0</v>
      </c>
      <c r="D23" s="58">
        <v>0</v>
      </c>
      <c r="E23" s="58">
        <v>0</v>
      </c>
      <c r="F23" s="178"/>
      <c r="G23" s="178"/>
      <c r="H23" s="178"/>
      <c r="I23" s="178"/>
      <c r="J23" s="178"/>
      <c r="K23" s="178"/>
      <c r="L23" s="58">
        <v>0</v>
      </c>
      <c r="M23" s="58">
        <v>0</v>
      </c>
      <c r="N23" s="58">
        <v>0</v>
      </c>
    </row>
    <row r="24" spans="1:14" s="72" customFormat="1" ht="15" customHeight="1" x14ac:dyDescent="0.25">
      <c r="A24" s="182" t="s">
        <v>842</v>
      </c>
      <c r="B24" s="184" t="s">
        <v>291</v>
      </c>
      <c r="C24" s="58">
        <v>0</v>
      </c>
      <c r="D24" s="58">
        <v>0</v>
      </c>
      <c r="E24" s="58">
        <v>0</v>
      </c>
      <c r="F24" s="178"/>
      <c r="G24" s="178"/>
      <c r="H24" s="178"/>
      <c r="I24" s="178"/>
      <c r="J24" s="178"/>
      <c r="K24" s="178"/>
      <c r="L24" s="58">
        <v>0</v>
      </c>
      <c r="M24" s="58">
        <v>0</v>
      </c>
      <c r="N24" s="58">
        <v>0</v>
      </c>
    </row>
    <row r="25" spans="1:14" ht="15" customHeight="1" x14ac:dyDescent="0.25">
      <c r="A25" s="183" t="s">
        <v>843</v>
      </c>
      <c r="B25" s="185" t="s">
        <v>292</v>
      </c>
      <c r="C25" s="58">
        <v>0</v>
      </c>
      <c r="D25" s="58">
        <v>0</v>
      </c>
      <c r="E25" s="58">
        <v>0</v>
      </c>
      <c r="F25" s="179"/>
      <c r="G25" s="179"/>
      <c r="H25" s="179"/>
      <c r="I25" s="179"/>
      <c r="J25" s="179"/>
      <c r="K25" s="179"/>
      <c r="L25" s="58">
        <v>0</v>
      </c>
      <c r="M25" s="58">
        <v>0</v>
      </c>
      <c r="N25" s="58">
        <v>0</v>
      </c>
    </row>
    <row r="26" spans="1:14" ht="15" customHeight="1" x14ac:dyDescent="0.25">
      <c r="A26" s="182" t="s">
        <v>844</v>
      </c>
      <c r="B26" s="184" t="s">
        <v>293</v>
      </c>
      <c r="C26" s="58">
        <v>0</v>
      </c>
      <c r="D26" s="58">
        <v>0</v>
      </c>
      <c r="E26" s="58">
        <v>0</v>
      </c>
      <c r="F26" s="178"/>
      <c r="G26" s="178"/>
      <c r="H26" s="178"/>
      <c r="I26" s="178"/>
      <c r="J26" s="178"/>
      <c r="K26" s="178"/>
      <c r="L26" s="58">
        <v>0</v>
      </c>
      <c r="M26" s="58">
        <v>0</v>
      </c>
      <c r="N26" s="58">
        <v>0</v>
      </c>
    </row>
    <row r="27" spans="1:14" ht="15" customHeight="1" x14ac:dyDescent="0.25">
      <c r="A27" s="182" t="s">
        <v>453</v>
      </c>
      <c r="B27" s="184" t="s">
        <v>294</v>
      </c>
      <c r="C27" s="58">
        <v>0</v>
      </c>
      <c r="D27" s="58">
        <v>0</v>
      </c>
      <c r="E27" s="58">
        <v>0</v>
      </c>
      <c r="F27" s="178"/>
      <c r="G27" s="178"/>
      <c r="H27" s="178"/>
      <c r="I27" s="178"/>
      <c r="J27" s="178"/>
      <c r="K27" s="178"/>
      <c r="L27" s="58">
        <v>0</v>
      </c>
      <c r="M27" s="58">
        <v>0</v>
      </c>
      <c r="N27" s="58">
        <v>0</v>
      </c>
    </row>
    <row r="28" spans="1:14" ht="15" customHeight="1" x14ac:dyDescent="0.25">
      <c r="A28" s="182" t="s">
        <v>454</v>
      </c>
      <c r="B28" s="184" t="s">
        <v>295</v>
      </c>
      <c r="C28" s="58">
        <v>350000</v>
      </c>
      <c r="D28" s="58">
        <v>350000</v>
      </c>
      <c r="E28" s="58">
        <v>341700</v>
      </c>
      <c r="F28" s="178"/>
      <c r="G28" s="178"/>
      <c r="H28" s="178"/>
      <c r="I28" s="178"/>
      <c r="J28" s="178"/>
      <c r="K28" s="178"/>
      <c r="L28" s="58">
        <v>350000</v>
      </c>
      <c r="M28" s="58">
        <v>350000</v>
      </c>
      <c r="N28" s="58">
        <v>341700</v>
      </c>
    </row>
    <row r="29" spans="1:14" ht="15" customHeight="1" x14ac:dyDescent="0.25">
      <c r="A29" s="182" t="s">
        <v>455</v>
      </c>
      <c r="B29" s="184" t="s">
        <v>296</v>
      </c>
      <c r="C29" s="58">
        <v>4000000</v>
      </c>
      <c r="D29" s="58">
        <v>5608450</v>
      </c>
      <c r="E29" s="58">
        <v>5608450</v>
      </c>
      <c r="F29" s="178"/>
      <c r="G29" s="178"/>
      <c r="H29" s="178"/>
      <c r="I29" s="178"/>
      <c r="J29" s="178"/>
      <c r="K29" s="178"/>
      <c r="L29" s="58">
        <v>4000000</v>
      </c>
      <c r="M29" s="58">
        <v>5608450</v>
      </c>
      <c r="N29" s="58">
        <v>5608450</v>
      </c>
    </row>
    <row r="30" spans="1:14" ht="15" customHeight="1" x14ac:dyDescent="0.25">
      <c r="A30" s="182" t="s">
        <v>456</v>
      </c>
      <c r="B30" s="184" t="s">
        <v>299</v>
      </c>
      <c r="C30" s="58">
        <v>0</v>
      </c>
      <c r="D30" s="58">
        <v>0</v>
      </c>
      <c r="E30" s="58">
        <v>0</v>
      </c>
      <c r="F30" s="178"/>
      <c r="G30" s="178"/>
      <c r="H30" s="178"/>
      <c r="I30" s="178"/>
      <c r="J30" s="178"/>
      <c r="K30" s="178"/>
      <c r="L30" s="58">
        <v>0</v>
      </c>
      <c r="M30" s="58">
        <v>0</v>
      </c>
      <c r="N30" s="58">
        <v>0</v>
      </c>
    </row>
    <row r="31" spans="1:14" ht="15" customHeight="1" x14ac:dyDescent="0.25">
      <c r="A31" s="182" t="s">
        <v>300</v>
      </c>
      <c r="B31" s="184" t="s">
        <v>301</v>
      </c>
      <c r="C31" s="58">
        <v>0</v>
      </c>
      <c r="D31" s="58">
        <v>0</v>
      </c>
      <c r="E31" s="58">
        <v>0</v>
      </c>
      <c r="F31" s="178"/>
      <c r="G31" s="178"/>
      <c r="H31" s="178"/>
      <c r="I31" s="178"/>
      <c r="J31" s="178"/>
      <c r="K31" s="178"/>
      <c r="L31" s="58">
        <v>0</v>
      </c>
      <c r="M31" s="58">
        <v>0</v>
      </c>
      <c r="N31" s="58">
        <v>0</v>
      </c>
    </row>
    <row r="32" spans="1:14" ht="15" customHeight="1" x14ac:dyDescent="0.25">
      <c r="A32" s="182" t="s">
        <v>457</v>
      </c>
      <c r="B32" s="184" t="s">
        <v>302</v>
      </c>
      <c r="C32" s="58">
        <v>1000000</v>
      </c>
      <c r="D32" s="58">
        <v>0</v>
      </c>
      <c r="E32" s="58">
        <v>0</v>
      </c>
      <c r="F32" s="178"/>
      <c r="G32" s="178"/>
      <c r="H32" s="178"/>
      <c r="I32" s="178"/>
      <c r="J32" s="178"/>
      <c r="K32" s="178"/>
      <c r="L32" s="58">
        <v>1000000</v>
      </c>
      <c r="M32" s="58">
        <v>0</v>
      </c>
      <c r="N32" s="58">
        <v>0</v>
      </c>
    </row>
    <row r="33" spans="1:14" s="72" customFormat="1" ht="15" customHeight="1" x14ac:dyDescent="0.25">
      <c r="A33" s="182" t="s">
        <v>503</v>
      </c>
      <c r="B33" s="184" t="s">
        <v>307</v>
      </c>
      <c r="C33" s="58">
        <v>0</v>
      </c>
      <c r="D33" s="58">
        <v>0</v>
      </c>
      <c r="E33" s="58">
        <v>0</v>
      </c>
      <c r="F33" s="178"/>
      <c r="G33" s="178"/>
      <c r="H33" s="178"/>
      <c r="I33" s="178"/>
      <c r="J33" s="178"/>
      <c r="K33" s="178"/>
      <c r="L33" s="58">
        <v>0</v>
      </c>
      <c r="M33" s="58">
        <v>0</v>
      </c>
      <c r="N33" s="58">
        <v>0</v>
      </c>
    </row>
    <row r="34" spans="1:14" ht="15" customHeight="1" x14ac:dyDescent="0.25">
      <c r="A34" s="183" t="s">
        <v>845</v>
      </c>
      <c r="B34" s="185" t="s">
        <v>310</v>
      </c>
      <c r="C34" s="58">
        <v>5000000</v>
      </c>
      <c r="D34" s="58">
        <v>5608450</v>
      </c>
      <c r="E34" s="58">
        <v>5608450</v>
      </c>
      <c r="F34" s="179"/>
      <c r="G34" s="179"/>
      <c r="H34" s="179"/>
      <c r="I34" s="179"/>
      <c r="J34" s="179"/>
      <c r="K34" s="179"/>
      <c r="L34" s="58">
        <v>5000000</v>
      </c>
      <c r="M34" s="58">
        <v>5608450</v>
      </c>
      <c r="N34" s="58">
        <v>5608450</v>
      </c>
    </row>
    <row r="35" spans="1:14" s="72" customFormat="1" ht="15" customHeight="1" x14ac:dyDescent="0.25">
      <c r="A35" s="182" t="s">
        <v>846</v>
      </c>
      <c r="B35" s="184" t="s">
        <v>311</v>
      </c>
      <c r="C35" s="58">
        <v>75000</v>
      </c>
      <c r="D35" s="58">
        <v>618130</v>
      </c>
      <c r="E35" s="58">
        <v>618130</v>
      </c>
      <c r="F35" s="178"/>
      <c r="G35" s="178"/>
      <c r="H35" s="178"/>
      <c r="I35" s="178"/>
      <c r="J35" s="178"/>
      <c r="K35" s="178"/>
      <c r="L35" s="58">
        <v>75000</v>
      </c>
      <c r="M35" s="58">
        <v>618130</v>
      </c>
      <c r="N35" s="58">
        <v>618130</v>
      </c>
    </row>
    <row r="36" spans="1:14" ht="15" customHeight="1" x14ac:dyDescent="0.25">
      <c r="A36" s="183" t="s">
        <v>847</v>
      </c>
      <c r="B36" s="185" t="s">
        <v>312</v>
      </c>
      <c r="C36" s="59">
        <v>5425000</v>
      </c>
      <c r="D36" s="59">
        <v>6576580</v>
      </c>
      <c r="E36" s="59">
        <v>6568280</v>
      </c>
      <c r="F36" s="179"/>
      <c r="G36" s="179"/>
      <c r="H36" s="179"/>
      <c r="I36" s="179"/>
      <c r="J36" s="179"/>
      <c r="K36" s="179"/>
      <c r="L36" s="59">
        <v>5425000</v>
      </c>
      <c r="M36" s="59">
        <v>6576580</v>
      </c>
      <c r="N36" s="59">
        <v>6568280</v>
      </c>
    </row>
    <row r="37" spans="1:14" ht="15" customHeight="1" x14ac:dyDescent="0.25">
      <c r="A37" s="182" t="s">
        <v>848</v>
      </c>
      <c r="B37" s="184" t="s">
        <v>314</v>
      </c>
      <c r="C37" s="58">
        <v>0</v>
      </c>
      <c r="D37" s="58">
        <v>0</v>
      </c>
      <c r="E37" s="58">
        <v>0</v>
      </c>
      <c r="F37" s="178"/>
      <c r="G37" s="178"/>
      <c r="H37" s="178"/>
      <c r="I37" s="178"/>
      <c r="J37" s="178"/>
      <c r="K37" s="178"/>
      <c r="L37" s="58">
        <v>0</v>
      </c>
      <c r="M37" s="58">
        <v>0</v>
      </c>
      <c r="N37" s="58">
        <v>0</v>
      </c>
    </row>
    <row r="38" spans="1:14" ht="15" customHeight="1" x14ac:dyDescent="0.25">
      <c r="A38" s="182" t="s">
        <v>459</v>
      </c>
      <c r="B38" s="184" t="s">
        <v>315</v>
      </c>
      <c r="C38" s="58">
        <v>0</v>
      </c>
      <c r="D38" s="58">
        <v>0</v>
      </c>
      <c r="E38" s="58">
        <v>0</v>
      </c>
      <c r="F38" s="178"/>
      <c r="G38" s="178"/>
      <c r="H38" s="178"/>
      <c r="I38" s="178"/>
      <c r="J38" s="178"/>
      <c r="K38" s="178"/>
      <c r="L38" s="58">
        <v>0</v>
      </c>
      <c r="M38" s="58">
        <v>0</v>
      </c>
      <c r="N38" s="58">
        <v>0</v>
      </c>
    </row>
    <row r="39" spans="1:14" ht="15" customHeight="1" x14ac:dyDescent="0.25">
      <c r="A39" s="182" t="s">
        <v>849</v>
      </c>
      <c r="B39" s="184" t="s">
        <v>316</v>
      </c>
      <c r="C39" s="58">
        <v>0</v>
      </c>
      <c r="D39" s="58">
        <v>0</v>
      </c>
      <c r="E39" s="58">
        <v>0</v>
      </c>
      <c r="F39" s="178"/>
      <c r="G39" s="178"/>
      <c r="H39" s="178"/>
      <c r="I39" s="178"/>
      <c r="J39" s="178"/>
      <c r="K39" s="178"/>
      <c r="L39" s="58">
        <v>0</v>
      </c>
      <c r="M39" s="58">
        <v>0</v>
      </c>
      <c r="N39" s="58">
        <v>0</v>
      </c>
    </row>
    <row r="40" spans="1:14" ht="15" customHeight="1" x14ac:dyDescent="0.25">
      <c r="A40" s="182" t="s">
        <v>461</v>
      </c>
      <c r="B40" s="184" t="s">
        <v>317</v>
      </c>
      <c r="C40" s="58">
        <v>550000</v>
      </c>
      <c r="D40" s="58">
        <v>1003152</v>
      </c>
      <c r="E40" s="58">
        <v>1003152</v>
      </c>
      <c r="F40" s="178"/>
      <c r="G40" s="178"/>
      <c r="H40" s="178"/>
      <c r="I40" s="178"/>
      <c r="J40" s="178"/>
      <c r="K40" s="178"/>
      <c r="L40" s="58">
        <v>550000</v>
      </c>
      <c r="M40" s="58">
        <v>1003152</v>
      </c>
      <c r="N40" s="58">
        <v>1003152</v>
      </c>
    </row>
    <row r="41" spans="1:14" ht="15" customHeight="1" x14ac:dyDescent="0.25">
      <c r="A41" s="182" t="s">
        <v>318</v>
      </c>
      <c r="B41" s="184" t="s">
        <v>319</v>
      </c>
      <c r="C41" s="58">
        <v>0</v>
      </c>
      <c r="D41" s="58">
        <v>0</v>
      </c>
      <c r="E41" s="58">
        <v>0</v>
      </c>
      <c r="F41" s="178"/>
      <c r="G41" s="178"/>
      <c r="H41" s="178"/>
      <c r="I41" s="178"/>
      <c r="J41" s="178"/>
      <c r="K41" s="178"/>
      <c r="L41" s="58">
        <v>0</v>
      </c>
      <c r="M41" s="58">
        <v>0</v>
      </c>
      <c r="N41" s="58">
        <v>0</v>
      </c>
    </row>
    <row r="42" spans="1:14" ht="15" customHeight="1" x14ac:dyDescent="0.25">
      <c r="A42" s="182" t="s">
        <v>320</v>
      </c>
      <c r="B42" s="184" t="s">
        <v>321</v>
      </c>
      <c r="C42" s="58">
        <v>0</v>
      </c>
      <c r="D42" s="58">
        <v>0</v>
      </c>
      <c r="E42" s="58">
        <v>0</v>
      </c>
      <c r="F42" s="178"/>
      <c r="G42" s="178"/>
      <c r="H42" s="178"/>
      <c r="I42" s="178"/>
      <c r="J42" s="178"/>
      <c r="K42" s="178"/>
      <c r="L42" s="58">
        <v>0</v>
      </c>
      <c r="M42" s="58">
        <v>0</v>
      </c>
      <c r="N42" s="58">
        <v>0</v>
      </c>
    </row>
    <row r="43" spans="1:14" ht="15" customHeight="1" x14ac:dyDescent="0.25">
      <c r="A43" s="182" t="s">
        <v>850</v>
      </c>
      <c r="B43" s="184" t="s">
        <v>323</v>
      </c>
      <c r="C43" s="58">
        <v>0</v>
      </c>
      <c r="D43" s="58">
        <v>0</v>
      </c>
      <c r="E43" s="58">
        <v>0</v>
      </c>
      <c r="F43" s="178"/>
      <c r="G43" s="178"/>
      <c r="H43" s="178"/>
      <c r="I43" s="178"/>
      <c r="J43" s="178"/>
      <c r="K43" s="178"/>
      <c r="L43" s="58">
        <v>0</v>
      </c>
      <c r="M43" s="58">
        <v>0</v>
      </c>
      <c r="N43" s="58">
        <v>0</v>
      </c>
    </row>
    <row r="44" spans="1:14" ht="15" customHeight="1" x14ac:dyDescent="0.25">
      <c r="A44" s="182" t="s">
        <v>851</v>
      </c>
      <c r="B44" s="184" t="s">
        <v>324</v>
      </c>
      <c r="C44" s="58">
        <v>0</v>
      </c>
      <c r="D44" s="58">
        <v>31</v>
      </c>
      <c r="E44" s="58">
        <v>31</v>
      </c>
      <c r="F44" s="178"/>
      <c r="G44" s="178"/>
      <c r="H44" s="178"/>
      <c r="I44" s="178"/>
      <c r="J44" s="178"/>
      <c r="K44" s="178"/>
      <c r="L44" s="58">
        <v>0</v>
      </c>
      <c r="M44" s="58">
        <v>31</v>
      </c>
      <c r="N44" s="58">
        <v>31</v>
      </c>
    </row>
    <row r="45" spans="1:14" ht="15" customHeight="1" x14ac:dyDescent="0.25">
      <c r="A45" s="182" t="s">
        <v>852</v>
      </c>
      <c r="B45" s="184" t="s">
        <v>325</v>
      </c>
      <c r="C45" s="58">
        <v>0</v>
      </c>
      <c r="D45" s="58">
        <v>0</v>
      </c>
      <c r="E45" s="58">
        <v>0</v>
      </c>
      <c r="F45" s="178"/>
      <c r="G45" s="178"/>
      <c r="H45" s="178"/>
      <c r="I45" s="178"/>
      <c r="J45" s="178"/>
      <c r="K45" s="178"/>
      <c r="L45" s="58">
        <v>0</v>
      </c>
      <c r="M45" s="58">
        <v>0</v>
      </c>
      <c r="N45" s="58">
        <v>0</v>
      </c>
    </row>
    <row r="46" spans="1:14" s="72" customFormat="1" ht="15" customHeight="1" x14ac:dyDescent="0.25">
      <c r="A46" s="182" t="s">
        <v>747</v>
      </c>
      <c r="B46" s="184" t="s">
        <v>326</v>
      </c>
      <c r="C46" s="58">
        <v>0</v>
      </c>
      <c r="D46" s="58">
        <v>111100</v>
      </c>
      <c r="E46" s="58">
        <v>111100</v>
      </c>
      <c r="F46" s="178"/>
      <c r="G46" s="178"/>
      <c r="H46" s="178"/>
      <c r="I46" s="178"/>
      <c r="J46" s="178"/>
      <c r="K46" s="178"/>
      <c r="L46" s="58">
        <v>0</v>
      </c>
      <c r="M46" s="58">
        <v>111100</v>
      </c>
      <c r="N46" s="58">
        <v>111100</v>
      </c>
    </row>
    <row r="47" spans="1:14" ht="15" customHeight="1" x14ac:dyDescent="0.25">
      <c r="A47" s="182" t="s">
        <v>464</v>
      </c>
      <c r="B47" s="184" t="s">
        <v>746</v>
      </c>
      <c r="C47" s="58">
        <v>100000</v>
      </c>
      <c r="D47" s="58">
        <v>4149108</v>
      </c>
      <c r="E47" s="58">
        <v>4149108</v>
      </c>
      <c r="F47" s="178"/>
      <c r="G47" s="178"/>
      <c r="H47" s="178"/>
      <c r="I47" s="178"/>
      <c r="J47" s="178"/>
      <c r="K47" s="178"/>
      <c r="L47" s="58">
        <v>100000</v>
      </c>
      <c r="M47" s="58">
        <v>4149108</v>
      </c>
      <c r="N47" s="58">
        <v>4149108</v>
      </c>
    </row>
    <row r="48" spans="1:14" x14ac:dyDescent="0.25">
      <c r="A48" s="183" t="s">
        <v>484</v>
      </c>
      <c r="B48" s="185" t="s">
        <v>327</v>
      </c>
      <c r="C48" s="59">
        <v>650000</v>
      </c>
      <c r="D48" s="59">
        <v>5263391</v>
      </c>
      <c r="E48" s="59">
        <v>5263391</v>
      </c>
      <c r="F48" s="180"/>
      <c r="G48" s="180"/>
      <c r="H48" s="180"/>
      <c r="I48" s="180"/>
      <c r="J48" s="180"/>
      <c r="K48" s="180"/>
      <c r="L48" s="59">
        <v>650000</v>
      </c>
      <c r="M48" s="59">
        <v>5263391</v>
      </c>
      <c r="N48" s="59">
        <v>5263391</v>
      </c>
    </row>
    <row r="49" spans="1:14" ht="15" customHeight="1" x14ac:dyDescent="0.25">
      <c r="A49" s="182" t="s">
        <v>336</v>
      </c>
      <c r="B49" s="184" t="s">
        <v>337</v>
      </c>
      <c r="C49" s="58">
        <v>0</v>
      </c>
      <c r="D49" s="58">
        <v>0</v>
      </c>
      <c r="E49" s="58">
        <v>0</v>
      </c>
      <c r="F49" s="181"/>
      <c r="G49" s="181"/>
      <c r="H49" s="181"/>
      <c r="I49" s="181"/>
      <c r="J49" s="181"/>
      <c r="K49" s="181"/>
      <c r="L49" s="58">
        <v>0</v>
      </c>
      <c r="M49" s="58">
        <v>0</v>
      </c>
      <c r="N49" s="58">
        <v>0</v>
      </c>
    </row>
    <row r="50" spans="1:14" x14ac:dyDescent="0.25">
      <c r="A50" s="182" t="s">
        <v>853</v>
      </c>
      <c r="B50" s="184" t="s">
        <v>338</v>
      </c>
      <c r="C50" s="58">
        <v>0</v>
      </c>
      <c r="D50" s="58">
        <v>0</v>
      </c>
      <c r="E50" s="58">
        <v>0</v>
      </c>
      <c r="F50" s="181"/>
      <c r="G50" s="181"/>
      <c r="H50" s="181"/>
      <c r="I50" s="181"/>
      <c r="J50" s="181"/>
      <c r="K50" s="181"/>
      <c r="L50" s="58">
        <v>0</v>
      </c>
      <c r="M50" s="58">
        <v>0</v>
      </c>
      <c r="N50" s="58">
        <v>0</v>
      </c>
    </row>
    <row r="51" spans="1:14" ht="30" x14ac:dyDescent="0.25">
      <c r="A51" s="182" t="s">
        <v>854</v>
      </c>
      <c r="B51" s="184" t="s">
        <v>855</v>
      </c>
      <c r="C51" s="58">
        <v>0</v>
      </c>
      <c r="D51" s="58">
        <v>0</v>
      </c>
      <c r="E51" s="58">
        <v>0</v>
      </c>
      <c r="F51" s="181"/>
      <c r="G51" s="181"/>
      <c r="H51" s="181"/>
      <c r="I51" s="181"/>
      <c r="J51" s="181"/>
      <c r="K51" s="181"/>
      <c r="L51" s="58">
        <v>0</v>
      </c>
      <c r="M51" s="58">
        <v>0</v>
      </c>
      <c r="N51" s="58">
        <v>0</v>
      </c>
    </row>
    <row r="52" spans="1:14" ht="15" customHeight="1" x14ac:dyDescent="0.25">
      <c r="A52" s="182" t="s">
        <v>513</v>
      </c>
      <c r="B52" s="184" t="s">
        <v>856</v>
      </c>
      <c r="C52" s="58">
        <v>0</v>
      </c>
      <c r="D52" s="58">
        <v>0</v>
      </c>
      <c r="E52" s="58">
        <v>0</v>
      </c>
      <c r="F52" s="181"/>
      <c r="G52" s="181"/>
      <c r="H52" s="181"/>
      <c r="I52" s="181"/>
      <c r="J52" s="181"/>
      <c r="K52" s="181"/>
      <c r="L52" s="58">
        <v>0</v>
      </c>
      <c r="M52" s="58">
        <v>0</v>
      </c>
      <c r="N52" s="58">
        <v>0</v>
      </c>
    </row>
    <row r="53" spans="1:14" s="72" customFormat="1" ht="15" customHeight="1" x14ac:dyDescent="0.25">
      <c r="A53" s="182" t="s">
        <v>469</v>
      </c>
      <c r="B53" s="184" t="s">
        <v>632</v>
      </c>
      <c r="C53" s="58">
        <v>0</v>
      </c>
      <c r="D53" s="58">
        <v>0</v>
      </c>
      <c r="E53" s="58">
        <v>0</v>
      </c>
      <c r="F53" s="181"/>
      <c r="G53" s="181"/>
      <c r="H53" s="181"/>
      <c r="I53" s="181"/>
      <c r="J53" s="181"/>
      <c r="K53" s="181"/>
      <c r="L53" s="58">
        <v>0</v>
      </c>
      <c r="M53" s="58">
        <v>0</v>
      </c>
      <c r="N53" s="58">
        <v>0</v>
      </c>
    </row>
    <row r="54" spans="1:14" s="176" customFormat="1" ht="15" customHeight="1" x14ac:dyDescent="0.25">
      <c r="A54" s="183" t="s">
        <v>857</v>
      </c>
      <c r="B54" s="185" t="s">
        <v>339</v>
      </c>
      <c r="C54" s="59">
        <v>0</v>
      </c>
      <c r="D54" s="59">
        <v>0</v>
      </c>
      <c r="E54" s="59">
        <v>0</v>
      </c>
      <c r="F54" s="180"/>
      <c r="G54" s="180"/>
      <c r="H54" s="180"/>
      <c r="I54" s="180"/>
      <c r="J54" s="180"/>
      <c r="K54" s="180"/>
      <c r="L54" s="59">
        <v>0</v>
      </c>
      <c r="M54" s="59">
        <v>0</v>
      </c>
      <c r="N54" s="59">
        <v>0</v>
      </c>
    </row>
    <row r="55" spans="1:14" ht="15" customHeight="1" x14ac:dyDescent="0.25">
      <c r="A55" s="332" t="s">
        <v>549</v>
      </c>
      <c r="B55" s="333"/>
      <c r="C55" s="331">
        <f>C22+C36+C48+C54</f>
        <v>29263915</v>
      </c>
      <c r="D55" s="331">
        <f t="shared" ref="D55" si="0">D22+D36+D48+D54</f>
        <v>37084416</v>
      </c>
      <c r="E55" s="331">
        <f>E22+E36+E48+E54</f>
        <v>37076116</v>
      </c>
      <c r="F55" s="334"/>
      <c r="G55" s="334"/>
      <c r="H55" s="334"/>
      <c r="I55" s="334"/>
      <c r="J55" s="334"/>
      <c r="K55" s="334"/>
      <c r="L55" s="331">
        <f>L22+L36+L48+L54</f>
        <v>29263915</v>
      </c>
      <c r="M55" s="331">
        <f t="shared" ref="M55" si="1">M22+M36+M48+M54</f>
        <v>37084416</v>
      </c>
      <c r="N55" s="331">
        <f>N22+N36+N48+N54</f>
        <v>37076116</v>
      </c>
    </row>
    <row r="56" spans="1:14" x14ac:dyDescent="0.25">
      <c r="A56" s="182" t="s">
        <v>282</v>
      </c>
      <c r="B56" s="184" t="s">
        <v>283</v>
      </c>
      <c r="C56" s="58">
        <v>0</v>
      </c>
      <c r="D56" s="58">
        <v>0</v>
      </c>
      <c r="E56" s="58">
        <v>0</v>
      </c>
      <c r="F56" s="181"/>
      <c r="G56" s="181"/>
      <c r="H56" s="181"/>
      <c r="I56" s="181"/>
      <c r="J56" s="181"/>
      <c r="K56" s="181"/>
      <c r="L56" s="58">
        <v>0</v>
      </c>
      <c r="M56" s="58">
        <v>0</v>
      </c>
      <c r="N56" s="58">
        <v>0</v>
      </c>
    </row>
    <row r="57" spans="1:14" ht="30" x14ac:dyDescent="0.25">
      <c r="A57" s="182" t="s">
        <v>284</v>
      </c>
      <c r="B57" s="184" t="s">
        <v>285</v>
      </c>
      <c r="C57" s="58">
        <v>0</v>
      </c>
      <c r="D57" s="58">
        <v>0</v>
      </c>
      <c r="E57" s="58">
        <v>0</v>
      </c>
      <c r="F57" s="178"/>
      <c r="G57" s="178"/>
      <c r="H57" s="178"/>
      <c r="I57" s="178"/>
      <c r="J57" s="178"/>
      <c r="K57" s="178"/>
      <c r="L57" s="58">
        <v>0</v>
      </c>
      <c r="M57" s="58">
        <v>0</v>
      </c>
      <c r="N57" s="58">
        <v>0</v>
      </c>
    </row>
    <row r="58" spans="1:14" ht="30" x14ac:dyDescent="0.25">
      <c r="A58" s="182" t="s">
        <v>449</v>
      </c>
      <c r="B58" s="184" t="s">
        <v>286</v>
      </c>
      <c r="C58" s="58">
        <v>0</v>
      </c>
      <c r="D58" s="58">
        <v>0</v>
      </c>
      <c r="E58" s="58">
        <v>0</v>
      </c>
      <c r="F58" s="178"/>
      <c r="G58" s="178"/>
      <c r="H58" s="178"/>
      <c r="I58" s="178"/>
      <c r="J58" s="178"/>
      <c r="K58" s="178"/>
      <c r="L58" s="58">
        <v>0</v>
      </c>
      <c r="M58" s="58">
        <v>0</v>
      </c>
      <c r="N58" s="58">
        <v>0</v>
      </c>
    </row>
    <row r="59" spans="1:14" ht="15" customHeight="1" x14ac:dyDescent="0.25">
      <c r="A59" s="182" t="s">
        <v>450</v>
      </c>
      <c r="B59" s="184" t="s">
        <v>287</v>
      </c>
      <c r="C59" s="58">
        <v>0</v>
      </c>
      <c r="D59" s="58">
        <v>0</v>
      </c>
      <c r="E59" s="58">
        <v>0</v>
      </c>
      <c r="F59" s="178"/>
      <c r="G59" s="178"/>
      <c r="H59" s="178"/>
      <c r="I59" s="178"/>
      <c r="J59" s="178"/>
      <c r="K59" s="178"/>
      <c r="L59" s="58">
        <v>0</v>
      </c>
      <c r="M59" s="58">
        <v>0</v>
      </c>
      <c r="N59" s="58">
        <v>0</v>
      </c>
    </row>
    <row r="60" spans="1:14" ht="15" customHeight="1" x14ac:dyDescent="0.25">
      <c r="A60" s="182" t="s">
        <v>451</v>
      </c>
      <c r="B60" s="184" t="s">
        <v>288</v>
      </c>
      <c r="C60" s="58">
        <v>38510992</v>
      </c>
      <c r="D60" s="58">
        <v>42071788</v>
      </c>
      <c r="E60" s="58">
        <v>42071788</v>
      </c>
      <c r="F60" s="178"/>
      <c r="G60" s="178"/>
      <c r="H60" s="178"/>
      <c r="I60" s="178"/>
      <c r="J60" s="178"/>
      <c r="K60" s="178"/>
      <c r="L60" s="58">
        <v>38510992</v>
      </c>
      <c r="M60" s="58">
        <v>42071788</v>
      </c>
      <c r="N60" s="58">
        <v>42071788</v>
      </c>
    </row>
    <row r="61" spans="1:14" ht="15" customHeight="1" x14ac:dyDescent="0.25">
      <c r="A61" s="183" t="s">
        <v>858</v>
      </c>
      <c r="B61" s="185" t="s">
        <v>289</v>
      </c>
      <c r="C61" s="59">
        <v>38510992</v>
      </c>
      <c r="D61" s="59">
        <v>42071788</v>
      </c>
      <c r="E61" s="59">
        <v>42071788</v>
      </c>
      <c r="F61" s="178"/>
      <c r="G61" s="178"/>
      <c r="H61" s="178"/>
      <c r="I61" s="178"/>
      <c r="J61" s="178"/>
      <c r="K61" s="178"/>
      <c r="L61" s="59">
        <v>38510992</v>
      </c>
      <c r="M61" s="59">
        <v>42071788</v>
      </c>
      <c r="N61" s="59">
        <v>42071788</v>
      </c>
    </row>
    <row r="62" spans="1:14" ht="15" customHeight="1" x14ac:dyDescent="0.25">
      <c r="A62" s="182" t="s">
        <v>859</v>
      </c>
      <c r="B62" s="184" t="s">
        <v>328</v>
      </c>
      <c r="C62" s="58">
        <v>0</v>
      </c>
      <c r="D62" s="58">
        <v>0</v>
      </c>
      <c r="E62" s="58">
        <v>0</v>
      </c>
      <c r="F62" s="178"/>
      <c r="G62" s="178"/>
      <c r="H62" s="178"/>
      <c r="I62" s="178"/>
      <c r="J62" s="178"/>
      <c r="K62" s="178"/>
      <c r="L62" s="58">
        <v>0</v>
      </c>
      <c r="M62" s="58">
        <v>0</v>
      </c>
      <c r="N62" s="58">
        <v>0</v>
      </c>
    </row>
    <row r="63" spans="1:14" s="72" customFormat="1" ht="15" customHeight="1" x14ac:dyDescent="0.25">
      <c r="A63" s="182" t="s">
        <v>466</v>
      </c>
      <c r="B63" s="184" t="s">
        <v>329</v>
      </c>
      <c r="C63" s="58">
        <v>0</v>
      </c>
      <c r="D63" s="58">
        <v>0</v>
      </c>
      <c r="E63" s="58">
        <v>0</v>
      </c>
      <c r="F63" s="178"/>
      <c r="G63" s="178"/>
      <c r="H63" s="178"/>
      <c r="I63" s="178"/>
      <c r="J63" s="178"/>
      <c r="K63" s="178"/>
      <c r="L63" s="58">
        <v>0</v>
      </c>
      <c r="M63" s="58">
        <v>0</v>
      </c>
      <c r="N63" s="58">
        <v>0</v>
      </c>
    </row>
    <row r="64" spans="1:14" ht="15" customHeight="1" x14ac:dyDescent="0.25">
      <c r="A64" s="182" t="s">
        <v>860</v>
      </c>
      <c r="B64" s="184" t="s">
        <v>331</v>
      </c>
      <c r="C64" s="58">
        <v>0</v>
      </c>
      <c r="D64" s="58">
        <v>0</v>
      </c>
      <c r="E64" s="58">
        <v>0</v>
      </c>
      <c r="F64" s="178"/>
      <c r="G64" s="178"/>
      <c r="H64" s="178"/>
      <c r="I64" s="178"/>
      <c r="J64" s="178"/>
      <c r="K64" s="178"/>
      <c r="L64" s="58">
        <v>0</v>
      </c>
      <c r="M64" s="58">
        <v>0</v>
      </c>
      <c r="N64" s="58">
        <v>0</v>
      </c>
    </row>
    <row r="65" spans="1:14" ht="15" customHeight="1" x14ac:dyDescent="0.25">
      <c r="A65" s="182" t="s">
        <v>861</v>
      </c>
      <c r="B65" s="184" t="s">
        <v>332</v>
      </c>
      <c r="C65" s="58">
        <v>0</v>
      </c>
      <c r="D65" s="58">
        <v>0</v>
      </c>
      <c r="E65" s="58">
        <v>0</v>
      </c>
      <c r="F65" s="179"/>
      <c r="G65" s="179"/>
      <c r="H65" s="179"/>
      <c r="I65" s="179"/>
      <c r="J65" s="179"/>
      <c r="K65" s="179"/>
      <c r="L65" s="58">
        <v>0</v>
      </c>
      <c r="M65" s="58">
        <v>0</v>
      </c>
      <c r="N65" s="58">
        <v>0</v>
      </c>
    </row>
    <row r="66" spans="1:14" s="72" customFormat="1" ht="15" customHeight="1" x14ac:dyDescent="0.25">
      <c r="A66" s="182" t="s">
        <v>333</v>
      </c>
      <c r="B66" s="184" t="s">
        <v>334</v>
      </c>
      <c r="C66" s="58">
        <v>0</v>
      </c>
      <c r="D66" s="58">
        <v>0</v>
      </c>
      <c r="E66" s="58">
        <v>0</v>
      </c>
      <c r="F66" s="178"/>
      <c r="G66" s="178"/>
      <c r="H66" s="178"/>
      <c r="I66" s="178"/>
      <c r="J66" s="178"/>
      <c r="K66" s="178"/>
      <c r="L66" s="58">
        <v>0</v>
      </c>
      <c r="M66" s="58">
        <v>0</v>
      </c>
      <c r="N66" s="58">
        <v>0</v>
      </c>
    </row>
    <row r="67" spans="1:14" x14ac:dyDescent="0.25">
      <c r="A67" s="183" t="s">
        <v>485</v>
      </c>
      <c r="B67" s="185" t="s">
        <v>335</v>
      </c>
      <c r="C67" s="59">
        <v>0</v>
      </c>
      <c r="D67" s="59">
        <v>0</v>
      </c>
      <c r="E67" s="59">
        <v>0</v>
      </c>
      <c r="F67" s="179"/>
      <c r="G67" s="179"/>
      <c r="H67" s="179"/>
      <c r="I67" s="179"/>
      <c r="J67" s="179"/>
      <c r="K67" s="179"/>
      <c r="L67" s="59">
        <v>0</v>
      </c>
      <c r="M67" s="59">
        <v>0</v>
      </c>
      <c r="N67" s="59">
        <v>0</v>
      </c>
    </row>
    <row r="68" spans="1:14" ht="30" x14ac:dyDescent="0.25">
      <c r="A68" s="182" t="s">
        <v>340</v>
      </c>
      <c r="B68" s="184" t="s">
        <v>341</v>
      </c>
      <c r="C68" s="58">
        <v>0</v>
      </c>
      <c r="D68" s="58">
        <v>0</v>
      </c>
      <c r="E68" s="58">
        <v>0</v>
      </c>
      <c r="F68" s="181"/>
      <c r="G68" s="181"/>
      <c r="H68" s="181"/>
      <c r="I68" s="181"/>
      <c r="J68" s="181"/>
      <c r="K68" s="181"/>
      <c r="L68" s="58">
        <v>0</v>
      </c>
      <c r="M68" s="58">
        <v>0</v>
      </c>
      <c r="N68" s="58">
        <v>0</v>
      </c>
    </row>
    <row r="69" spans="1:14" x14ac:dyDescent="0.25">
      <c r="A69" s="182" t="s">
        <v>862</v>
      </c>
      <c r="B69" s="184" t="s">
        <v>342</v>
      </c>
      <c r="C69" s="58">
        <v>0</v>
      </c>
      <c r="D69" s="58">
        <v>0</v>
      </c>
      <c r="E69" s="58">
        <v>0</v>
      </c>
      <c r="F69" s="181"/>
      <c r="G69" s="181"/>
      <c r="H69" s="181"/>
      <c r="I69" s="181"/>
      <c r="J69" s="181"/>
      <c r="K69" s="181"/>
      <c r="L69" s="58">
        <v>0</v>
      </c>
      <c r="M69" s="58">
        <v>0</v>
      </c>
      <c r="N69" s="58">
        <v>0</v>
      </c>
    </row>
    <row r="70" spans="1:14" ht="30" x14ac:dyDescent="0.25">
      <c r="A70" s="182" t="s">
        <v>863</v>
      </c>
      <c r="B70" s="184" t="s">
        <v>343</v>
      </c>
      <c r="C70" s="58">
        <v>0</v>
      </c>
      <c r="D70" s="58">
        <v>0</v>
      </c>
      <c r="E70" s="58">
        <v>0</v>
      </c>
      <c r="F70" s="181"/>
      <c r="G70" s="181"/>
      <c r="H70" s="181"/>
      <c r="I70" s="181"/>
      <c r="J70" s="181"/>
      <c r="K70" s="181"/>
      <c r="L70" s="58">
        <v>0</v>
      </c>
      <c r="M70" s="58">
        <v>0</v>
      </c>
      <c r="N70" s="58">
        <v>0</v>
      </c>
    </row>
    <row r="71" spans="1:14" ht="30" x14ac:dyDescent="0.25">
      <c r="A71" s="182" t="s">
        <v>470</v>
      </c>
      <c r="B71" s="184" t="s">
        <v>864</v>
      </c>
      <c r="C71" s="58"/>
      <c r="D71" s="58"/>
      <c r="E71" s="58"/>
      <c r="F71" s="180"/>
      <c r="G71" s="180"/>
      <c r="H71" s="180"/>
      <c r="I71" s="181"/>
      <c r="J71" s="181"/>
      <c r="K71" s="181"/>
      <c r="L71" s="58"/>
      <c r="M71" s="58"/>
      <c r="N71" s="58"/>
    </row>
    <row r="72" spans="1:14" x14ac:dyDescent="0.25">
      <c r="A72" s="182" t="s">
        <v>516</v>
      </c>
      <c r="B72" s="184" t="s">
        <v>865</v>
      </c>
      <c r="C72" s="58"/>
      <c r="D72" s="58"/>
      <c r="E72" s="58"/>
      <c r="F72" s="181"/>
      <c r="G72" s="181"/>
      <c r="H72" s="181"/>
      <c r="I72" s="181"/>
      <c r="J72" s="181"/>
      <c r="K72" s="181"/>
      <c r="L72" s="58"/>
      <c r="M72" s="58"/>
      <c r="N72" s="58"/>
    </row>
    <row r="73" spans="1:14" s="177" customFormat="1" x14ac:dyDescent="0.25">
      <c r="A73" s="183" t="s">
        <v>488</v>
      </c>
      <c r="B73" s="185" t="s">
        <v>344</v>
      </c>
      <c r="C73" s="58">
        <v>0</v>
      </c>
      <c r="D73" s="58">
        <v>0</v>
      </c>
      <c r="E73" s="58">
        <v>0</v>
      </c>
      <c r="F73" s="181"/>
      <c r="G73" s="181"/>
      <c r="H73" s="181"/>
      <c r="I73" s="181"/>
      <c r="J73" s="181"/>
      <c r="K73" s="181"/>
      <c r="L73" s="58">
        <v>0</v>
      </c>
      <c r="M73" s="58">
        <v>0</v>
      </c>
      <c r="N73" s="58">
        <v>0</v>
      </c>
    </row>
    <row r="74" spans="1:14" s="190" customFormat="1" ht="15.75" x14ac:dyDescent="0.3">
      <c r="A74" s="332" t="s">
        <v>809</v>
      </c>
      <c r="B74" s="335"/>
      <c r="C74" s="331">
        <f>C61+C67+C73</f>
        <v>38510992</v>
      </c>
      <c r="D74" s="331">
        <f>D61+D67+D73</f>
        <v>42071788</v>
      </c>
      <c r="E74" s="331">
        <f>E61+E67+E73</f>
        <v>42071788</v>
      </c>
      <c r="F74" s="336"/>
      <c r="G74" s="336"/>
      <c r="H74" s="336"/>
      <c r="I74" s="336"/>
      <c r="J74" s="336"/>
      <c r="K74" s="336"/>
      <c r="L74" s="331">
        <f>L61+L67+L73</f>
        <v>38510992</v>
      </c>
      <c r="M74" s="331">
        <f>M61+M67+M73</f>
        <v>42071788</v>
      </c>
      <c r="N74" s="331">
        <f>N61+N67+N73</f>
        <v>42071788</v>
      </c>
    </row>
    <row r="75" spans="1:14" ht="15.75" x14ac:dyDescent="0.25">
      <c r="A75" s="197" t="s">
        <v>866</v>
      </c>
      <c r="B75" s="198" t="s">
        <v>345</v>
      </c>
      <c r="C75" s="199">
        <f>C22+C36+C48+C54+C61+C67+C73</f>
        <v>67774907</v>
      </c>
      <c r="D75" s="199">
        <f t="shared" ref="D75:E75" si="2">D22+D36+D48+D54+D61+D67+D73</f>
        <v>79156204</v>
      </c>
      <c r="E75" s="199">
        <f t="shared" si="2"/>
        <v>79147904</v>
      </c>
      <c r="F75" s="200"/>
      <c r="G75" s="200"/>
      <c r="H75" s="200"/>
      <c r="I75" s="200"/>
      <c r="J75" s="200"/>
      <c r="K75" s="200"/>
      <c r="L75" s="199">
        <f>L22+L36+L48+L54+L61+L67+L73</f>
        <v>67774907</v>
      </c>
      <c r="M75" s="199">
        <f t="shared" ref="M75:N75" si="3">M22+M36+M48+M54+M61+M67+M73</f>
        <v>79156204</v>
      </c>
      <c r="N75" s="199">
        <f t="shared" si="3"/>
        <v>79147904</v>
      </c>
    </row>
    <row r="76" spans="1:14" x14ac:dyDescent="0.25">
      <c r="A76" s="130" t="s">
        <v>867</v>
      </c>
      <c r="B76" s="194" t="s">
        <v>346</v>
      </c>
      <c r="C76" s="167">
        <v>0</v>
      </c>
      <c r="D76" s="167">
        <v>0</v>
      </c>
      <c r="E76" s="167">
        <v>0</v>
      </c>
      <c r="F76" s="191"/>
      <c r="G76" s="178"/>
      <c r="H76" s="178"/>
      <c r="I76" s="178"/>
      <c r="J76" s="178"/>
      <c r="K76" s="178"/>
      <c r="L76" s="167">
        <v>0</v>
      </c>
      <c r="M76" s="167">
        <v>0</v>
      </c>
      <c r="N76" s="167">
        <v>0</v>
      </c>
    </row>
    <row r="77" spans="1:14" x14ac:dyDescent="0.25">
      <c r="A77" s="130" t="s">
        <v>868</v>
      </c>
      <c r="B77" s="194" t="s">
        <v>348</v>
      </c>
      <c r="C77" s="167">
        <v>0</v>
      </c>
      <c r="D77" s="167">
        <v>0</v>
      </c>
      <c r="E77" s="167">
        <v>0</v>
      </c>
      <c r="F77" s="191"/>
      <c r="G77" s="178"/>
      <c r="H77" s="178"/>
      <c r="I77" s="178"/>
      <c r="J77" s="178"/>
      <c r="K77" s="178"/>
      <c r="L77" s="167">
        <v>0</v>
      </c>
      <c r="M77" s="167">
        <v>0</v>
      </c>
      <c r="N77" s="167">
        <v>0</v>
      </c>
    </row>
    <row r="78" spans="1:14" s="72" customFormat="1" x14ac:dyDescent="0.25">
      <c r="A78" s="130" t="s">
        <v>869</v>
      </c>
      <c r="B78" s="194" t="s">
        <v>349</v>
      </c>
      <c r="C78" s="167">
        <v>0</v>
      </c>
      <c r="D78" s="167">
        <v>0</v>
      </c>
      <c r="E78" s="167">
        <v>0</v>
      </c>
      <c r="F78" s="191"/>
      <c r="G78" s="178"/>
      <c r="H78" s="178"/>
      <c r="I78" s="178"/>
      <c r="J78" s="178"/>
      <c r="K78" s="178"/>
      <c r="L78" s="167">
        <v>0</v>
      </c>
      <c r="M78" s="167">
        <v>0</v>
      </c>
      <c r="N78" s="167">
        <v>0</v>
      </c>
    </row>
    <row r="79" spans="1:14" x14ac:dyDescent="0.25">
      <c r="A79" s="131" t="s">
        <v>870</v>
      </c>
      <c r="B79" s="195" t="s">
        <v>350</v>
      </c>
      <c r="C79" s="169">
        <v>0</v>
      </c>
      <c r="D79" s="169">
        <v>0</v>
      </c>
      <c r="E79" s="169">
        <v>0</v>
      </c>
      <c r="F79" s="196"/>
      <c r="G79" s="179"/>
      <c r="H79" s="179"/>
      <c r="I79" s="179"/>
      <c r="J79" s="179"/>
      <c r="K79" s="179"/>
      <c r="L79" s="169">
        <v>0</v>
      </c>
      <c r="M79" s="169">
        <v>0</v>
      </c>
      <c r="N79" s="169">
        <v>0</v>
      </c>
    </row>
    <row r="80" spans="1:14" x14ac:dyDescent="0.25">
      <c r="A80" s="130" t="s">
        <v>871</v>
      </c>
      <c r="B80" s="194" t="s">
        <v>351</v>
      </c>
      <c r="C80" s="167">
        <v>0</v>
      </c>
      <c r="D80" s="167">
        <v>0</v>
      </c>
      <c r="E80" s="167">
        <v>0</v>
      </c>
      <c r="F80" s="191"/>
      <c r="G80" s="178"/>
      <c r="H80" s="178"/>
      <c r="I80" s="178"/>
      <c r="J80" s="178"/>
      <c r="K80" s="178"/>
      <c r="L80" s="167">
        <v>0</v>
      </c>
      <c r="M80" s="167">
        <v>0</v>
      </c>
      <c r="N80" s="167">
        <v>0</v>
      </c>
    </row>
    <row r="81" spans="1:14" x14ac:dyDescent="0.25">
      <c r="A81" s="130" t="s">
        <v>872</v>
      </c>
      <c r="B81" s="194" t="s">
        <v>353</v>
      </c>
      <c r="C81" s="167">
        <v>0</v>
      </c>
      <c r="D81" s="167">
        <v>0</v>
      </c>
      <c r="E81" s="167">
        <v>0</v>
      </c>
      <c r="F81" s="191"/>
      <c r="G81" s="178"/>
      <c r="H81" s="178"/>
      <c r="I81" s="178"/>
      <c r="J81" s="178"/>
      <c r="K81" s="178"/>
      <c r="L81" s="167">
        <v>0</v>
      </c>
      <c r="M81" s="167">
        <v>0</v>
      </c>
      <c r="N81" s="167">
        <v>0</v>
      </c>
    </row>
    <row r="82" spans="1:14" x14ac:dyDescent="0.25">
      <c r="A82" s="130" t="s">
        <v>519</v>
      </c>
      <c r="B82" s="186" t="s">
        <v>354</v>
      </c>
      <c r="C82" s="167">
        <v>0</v>
      </c>
      <c r="D82" s="167">
        <v>0</v>
      </c>
      <c r="E82" s="167">
        <v>0</v>
      </c>
      <c r="F82" s="191"/>
      <c r="G82" s="178"/>
      <c r="H82" s="178"/>
      <c r="I82" s="178"/>
      <c r="J82" s="178"/>
      <c r="K82" s="178"/>
      <c r="L82" s="167">
        <v>0</v>
      </c>
      <c r="M82" s="167">
        <v>0</v>
      </c>
      <c r="N82" s="167">
        <v>0</v>
      </c>
    </row>
    <row r="83" spans="1:14" s="72" customFormat="1" x14ac:dyDescent="0.25">
      <c r="A83" s="130" t="s">
        <v>873</v>
      </c>
      <c r="B83" s="186" t="s">
        <v>356</v>
      </c>
      <c r="C83" s="167">
        <v>0</v>
      </c>
      <c r="D83" s="167">
        <v>0</v>
      </c>
      <c r="E83" s="167">
        <v>0</v>
      </c>
      <c r="F83" s="191"/>
      <c r="G83" s="178"/>
      <c r="H83" s="178"/>
      <c r="I83" s="178"/>
      <c r="J83" s="178"/>
      <c r="K83" s="178"/>
      <c r="L83" s="167">
        <v>0</v>
      </c>
      <c r="M83" s="167">
        <v>0</v>
      </c>
      <c r="N83" s="167">
        <v>0</v>
      </c>
    </row>
    <row r="84" spans="1:14" x14ac:dyDescent="0.25">
      <c r="A84" s="131" t="s">
        <v>490</v>
      </c>
      <c r="B84" s="187" t="s">
        <v>357</v>
      </c>
      <c r="C84" s="169">
        <v>0</v>
      </c>
      <c r="D84" s="169">
        <v>0</v>
      </c>
      <c r="E84" s="169">
        <v>0</v>
      </c>
      <c r="F84" s="196"/>
      <c r="G84" s="179"/>
      <c r="H84" s="179"/>
      <c r="I84" s="179"/>
      <c r="J84" s="179"/>
      <c r="K84" s="179"/>
      <c r="L84" s="169">
        <v>0</v>
      </c>
      <c r="M84" s="169">
        <v>0</v>
      </c>
      <c r="N84" s="169">
        <v>0</v>
      </c>
    </row>
    <row r="85" spans="1:14" x14ac:dyDescent="0.25">
      <c r="A85" s="130" t="s">
        <v>874</v>
      </c>
      <c r="B85" s="187" t="s">
        <v>358</v>
      </c>
      <c r="C85" s="59">
        <v>3082239</v>
      </c>
      <c r="D85" s="59">
        <v>1302988</v>
      </c>
      <c r="E85" s="59">
        <v>1302988</v>
      </c>
      <c r="F85" s="191"/>
      <c r="G85" s="178"/>
      <c r="H85" s="178"/>
      <c r="I85" s="178"/>
      <c r="J85" s="178"/>
      <c r="K85" s="178"/>
      <c r="L85" s="59">
        <v>3082239</v>
      </c>
      <c r="M85" s="59">
        <v>1302988</v>
      </c>
      <c r="N85" s="59">
        <v>1302988</v>
      </c>
    </row>
    <row r="86" spans="1:14" s="72" customFormat="1" x14ac:dyDescent="0.25">
      <c r="A86" s="130" t="s">
        <v>875</v>
      </c>
      <c r="B86" s="186" t="s">
        <v>359</v>
      </c>
      <c r="C86" s="167">
        <v>0</v>
      </c>
      <c r="D86" s="167">
        <v>0</v>
      </c>
      <c r="E86" s="167">
        <v>0</v>
      </c>
      <c r="F86" s="191"/>
      <c r="G86" s="178"/>
      <c r="H86" s="178"/>
      <c r="I86" s="178"/>
      <c r="J86" s="178"/>
      <c r="K86" s="178"/>
      <c r="L86" s="167">
        <v>0</v>
      </c>
      <c r="M86" s="167">
        <v>0</v>
      </c>
      <c r="N86" s="167">
        <v>0</v>
      </c>
    </row>
    <row r="87" spans="1:14" x14ac:dyDescent="0.25">
      <c r="A87" s="131" t="s">
        <v>491</v>
      </c>
      <c r="B87" s="187" t="s">
        <v>360</v>
      </c>
      <c r="C87" s="59">
        <v>3082239</v>
      </c>
      <c r="D87" s="59">
        <v>1302988</v>
      </c>
      <c r="E87" s="59">
        <v>1302988</v>
      </c>
      <c r="F87" s="196"/>
      <c r="G87" s="179"/>
      <c r="H87" s="179"/>
      <c r="I87" s="179"/>
      <c r="J87" s="179"/>
      <c r="K87" s="179"/>
      <c r="L87" s="59">
        <v>3082239</v>
      </c>
      <c r="M87" s="59">
        <v>1302988</v>
      </c>
      <c r="N87" s="59">
        <v>1302988</v>
      </c>
    </row>
    <row r="88" spans="1:14" x14ac:dyDescent="0.25">
      <c r="A88" s="130" t="s">
        <v>877</v>
      </c>
      <c r="B88" s="186" t="s">
        <v>362</v>
      </c>
      <c r="C88" s="58">
        <v>0</v>
      </c>
      <c r="D88" s="58">
        <v>930271</v>
      </c>
      <c r="E88" s="58">
        <v>930271</v>
      </c>
      <c r="F88" s="191"/>
      <c r="G88" s="178"/>
      <c r="H88" s="178"/>
      <c r="I88" s="178"/>
      <c r="J88" s="178"/>
      <c r="K88" s="178"/>
      <c r="L88" s="58">
        <v>0</v>
      </c>
      <c r="M88" s="58">
        <v>930271</v>
      </c>
      <c r="N88" s="58">
        <v>930271</v>
      </c>
    </row>
    <row r="89" spans="1:14" x14ac:dyDescent="0.25">
      <c r="A89" s="130" t="s">
        <v>363</v>
      </c>
      <c r="B89" s="186" t="s">
        <v>364</v>
      </c>
      <c r="C89" s="167">
        <v>0</v>
      </c>
      <c r="D89" s="167">
        <v>0</v>
      </c>
      <c r="E89" s="167">
        <v>0</v>
      </c>
      <c r="F89" s="191"/>
      <c r="G89" s="178"/>
      <c r="H89" s="178"/>
      <c r="I89" s="178"/>
      <c r="J89" s="178"/>
      <c r="K89" s="178"/>
      <c r="L89" s="167">
        <v>0</v>
      </c>
      <c r="M89" s="167">
        <v>0</v>
      </c>
      <c r="N89" s="167">
        <v>0</v>
      </c>
    </row>
    <row r="90" spans="1:14" x14ac:dyDescent="0.25">
      <c r="A90" s="130" t="s">
        <v>878</v>
      </c>
      <c r="B90" s="186" t="s">
        <v>366</v>
      </c>
      <c r="C90" s="167">
        <v>0</v>
      </c>
      <c r="D90" s="167">
        <v>0</v>
      </c>
      <c r="E90" s="167">
        <v>0</v>
      </c>
      <c r="F90" s="191"/>
      <c r="G90" s="178"/>
      <c r="H90" s="178"/>
      <c r="I90" s="178"/>
      <c r="J90" s="178"/>
      <c r="K90" s="178"/>
      <c r="L90" s="167">
        <v>0</v>
      </c>
      <c r="M90" s="167">
        <v>0</v>
      </c>
      <c r="N90" s="167">
        <v>0</v>
      </c>
    </row>
    <row r="91" spans="1:14" x14ac:dyDescent="0.25">
      <c r="A91" s="130" t="s">
        <v>879</v>
      </c>
      <c r="B91" s="186" t="s">
        <v>368</v>
      </c>
      <c r="C91" s="167">
        <v>0</v>
      </c>
      <c r="D91" s="167">
        <v>0</v>
      </c>
      <c r="E91" s="167">
        <v>0</v>
      </c>
      <c r="F91" s="191"/>
      <c r="G91" s="178"/>
      <c r="H91" s="178"/>
      <c r="I91" s="178"/>
      <c r="J91" s="178"/>
      <c r="K91" s="178"/>
      <c r="L91" s="167">
        <v>0</v>
      </c>
      <c r="M91" s="167">
        <v>0</v>
      </c>
      <c r="N91" s="167">
        <v>0</v>
      </c>
    </row>
    <row r="92" spans="1:14" x14ac:dyDescent="0.25">
      <c r="A92" s="130" t="s">
        <v>627</v>
      </c>
      <c r="B92" s="186" t="s">
        <v>369</v>
      </c>
      <c r="C92" s="167">
        <v>0</v>
      </c>
      <c r="D92" s="167">
        <v>0</v>
      </c>
      <c r="E92" s="167">
        <v>0</v>
      </c>
      <c r="F92" s="191"/>
      <c r="G92" s="178"/>
      <c r="H92" s="178"/>
      <c r="I92" s="178"/>
      <c r="J92" s="178"/>
      <c r="K92" s="178"/>
      <c r="L92" s="167">
        <v>0</v>
      </c>
      <c r="M92" s="167">
        <v>0</v>
      </c>
      <c r="N92" s="167">
        <v>0</v>
      </c>
    </row>
    <row r="93" spans="1:14" s="72" customFormat="1" x14ac:dyDescent="0.25">
      <c r="A93" s="130" t="s">
        <v>880</v>
      </c>
      <c r="B93" s="186" t="s">
        <v>876</v>
      </c>
      <c r="C93" s="167">
        <v>0</v>
      </c>
      <c r="D93" s="167">
        <v>0</v>
      </c>
      <c r="E93" s="167">
        <v>0</v>
      </c>
      <c r="F93" s="191"/>
      <c r="G93" s="178"/>
      <c r="H93" s="178"/>
      <c r="I93" s="178"/>
      <c r="J93" s="178"/>
      <c r="K93" s="178"/>
      <c r="L93" s="167">
        <v>0</v>
      </c>
      <c r="M93" s="167">
        <v>0</v>
      </c>
      <c r="N93" s="167">
        <v>0</v>
      </c>
    </row>
    <row r="94" spans="1:14" x14ac:dyDescent="0.25">
      <c r="A94" s="131" t="s">
        <v>492</v>
      </c>
      <c r="B94" s="187" t="s">
        <v>371</v>
      </c>
      <c r="C94" s="169">
        <f>SUM(C87:C93)</f>
        <v>3082239</v>
      </c>
      <c r="D94" s="169">
        <f t="shared" ref="D94:E94" si="4">SUM(D87:D93)</f>
        <v>2233259</v>
      </c>
      <c r="E94" s="169">
        <f t="shared" si="4"/>
        <v>2233259</v>
      </c>
      <c r="F94" s="196"/>
      <c r="G94" s="179"/>
      <c r="H94" s="179"/>
      <c r="I94" s="179"/>
      <c r="J94" s="179"/>
      <c r="K94" s="179"/>
      <c r="L94" s="169">
        <f>SUM(L87:L93)</f>
        <v>3082239</v>
      </c>
      <c r="M94" s="169">
        <f t="shared" ref="M94:N94" si="5">SUM(M87:M93)</f>
        <v>2233259</v>
      </c>
      <c r="N94" s="169">
        <f t="shared" si="5"/>
        <v>2233259</v>
      </c>
    </row>
    <row r="95" spans="1:14" x14ac:dyDescent="0.25">
      <c r="A95" s="130" t="s">
        <v>372</v>
      </c>
      <c r="B95" s="186" t="s">
        <v>373</v>
      </c>
      <c r="C95" s="167">
        <v>0</v>
      </c>
      <c r="D95" s="167">
        <v>0</v>
      </c>
      <c r="E95" s="167">
        <v>0</v>
      </c>
      <c r="F95" s="191"/>
      <c r="G95" s="178"/>
      <c r="H95" s="178"/>
      <c r="I95" s="178"/>
      <c r="J95" s="178"/>
      <c r="K95" s="178"/>
      <c r="L95" s="167">
        <v>0</v>
      </c>
      <c r="M95" s="167">
        <v>0</v>
      </c>
      <c r="N95" s="167">
        <v>0</v>
      </c>
    </row>
    <row r="96" spans="1:14" x14ac:dyDescent="0.25">
      <c r="A96" s="130" t="s">
        <v>374</v>
      </c>
      <c r="B96" s="186" t="s">
        <v>375</v>
      </c>
      <c r="C96" s="167">
        <v>0</v>
      </c>
      <c r="D96" s="167">
        <v>0</v>
      </c>
      <c r="E96" s="167">
        <v>0</v>
      </c>
      <c r="F96" s="192"/>
      <c r="G96" s="181"/>
      <c r="H96" s="181"/>
      <c r="I96" s="181"/>
      <c r="J96" s="181"/>
      <c r="K96" s="181"/>
      <c r="L96" s="167">
        <v>0</v>
      </c>
      <c r="M96" s="167">
        <v>0</v>
      </c>
      <c r="N96" s="167">
        <v>0</v>
      </c>
    </row>
    <row r="97" spans="1:14" x14ac:dyDescent="0.25">
      <c r="A97" s="130" t="s">
        <v>882</v>
      </c>
      <c r="B97" s="186" t="s">
        <v>377</v>
      </c>
      <c r="C97" s="167">
        <v>0</v>
      </c>
      <c r="D97" s="167">
        <v>0</v>
      </c>
      <c r="E97" s="167">
        <v>0</v>
      </c>
      <c r="F97" s="192"/>
      <c r="G97" s="181"/>
      <c r="H97" s="181"/>
      <c r="I97" s="181"/>
      <c r="J97" s="181"/>
      <c r="K97" s="181"/>
      <c r="L97" s="167">
        <v>0</v>
      </c>
      <c r="M97" s="167">
        <v>0</v>
      </c>
      <c r="N97" s="167">
        <v>0</v>
      </c>
    </row>
    <row r="98" spans="1:14" x14ac:dyDescent="0.25">
      <c r="A98" s="130" t="s">
        <v>883</v>
      </c>
      <c r="B98" s="186" t="s">
        <v>378</v>
      </c>
      <c r="C98" s="167">
        <v>0</v>
      </c>
      <c r="D98" s="167">
        <v>0</v>
      </c>
      <c r="E98" s="167">
        <v>0</v>
      </c>
      <c r="F98" s="192"/>
      <c r="G98" s="181"/>
      <c r="H98" s="181"/>
      <c r="I98" s="181"/>
      <c r="J98" s="181"/>
      <c r="K98" s="181"/>
      <c r="L98" s="167">
        <v>0</v>
      </c>
      <c r="M98" s="167">
        <v>0</v>
      </c>
      <c r="N98" s="167">
        <v>0</v>
      </c>
    </row>
    <row r="99" spans="1:14" s="72" customFormat="1" x14ac:dyDescent="0.25">
      <c r="A99" s="130" t="s">
        <v>884</v>
      </c>
      <c r="B99" s="186" t="s">
        <v>881</v>
      </c>
      <c r="C99" s="167">
        <v>0</v>
      </c>
      <c r="D99" s="167">
        <v>0</v>
      </c>
      <c r="E99" s="167">
        <v>0</v>
      </c>
      <c r="F99" s="192"/>
      <c r="G99" s="181"/>
      <c r="H99" s="181"/>
      <c r="I99" s="181"/>
      <c r="J99" s="181"/>
      <c r="K99" s="181"/>
      <c r="L99" s="167">
        <v>0</v>
      </c>
      <c r="M99" s="167">
        <v>0</v>
      </c>
      <c r="N99" s="167">
        <v>0</v>
      </c>
    </row>
    <row r="100" spans="1:14" x14ac:dyDescent="0.25">
      <c r="A100" s="131" t="s">
        <v>493</v>
      </c>
      <c r="B100" s="187" t="s">
        <v>379</v>
      </c>
      <c r="C100" s="169">
        <v>0</v>
      </c>
      <c r="D100" s="169">
        <v>0</v>
      </c>
      <c r="E100" s="169">
        <v>0</v>
      </c>
      <c r="F100" s="193"/>
      <c r="G100" s="180"/>
      <c r="H100" s="180"/>
      <c r="I100" s="180"/>
      <c r="J100" s="180"/>
      <c r="K100" s="180"/>
      <c r="L100" s="169">
        <v>0</v>
      </c>
      <c r="M100" s="169">
        <v>0</v>
      </c>
      <c r="N100" s="169">
        <v>0</v>
      </c>
    </row>
    <row r="101" spans="1:14" x14ac:dyDescent="0.25">
      <c r="A101" s="131" t="s">
        <v>885</v>
      </c>
      <c r="B101" s="185" t="s">
        <v>381</v>
      </c>
      <c r="C101" s="167">
        <v>0</v>
      </c>
      <c r="D101" s="167">
        <v>0</v>
      </c>
      <c r="E101" s="167">
        <v>0</v>
      </c>
      <c r="F101" s="193"/>
      <c r="G101" s="180"/>
      <c r="H101" s="180"/>
      <c r="I101" s="181"/>
      <c r="J101" s="181"/>
      <c r="K101" s="181"/>
      <c r="L101" s="167">
        <v>0</v>
      </c>
      <c r="M101" s="167">
        <v>0</v>
      </c>
      <c r="N101" s="167">
        <v>0</v>
      </c>
    </row>
    <row r="102" spans="1:14" x14ac:dyDescent="0.25">
      <c r="A102" s="131" t="s">
        <v>888</v>
      </c>
      <c r="B102" s="179" t="s">
        <v>886</v>
      </c>
      <c r="C102" s="167">
        <v>0</v>
      </c>
      <c r="D102" s="167">
        <v>0</v>
      </c>
      <c r="E102" s="167">
        <v>0</v>
      </c>
      <c r="F102" s="181"/>
      <c r="G102" s="181"/>
      <c r="H102" s="181"/>
      <c r="I102" s="181"/>
      <c r="J102" s="181"/>
      <c r="K102" s="181"/>
      <c r="L102" s="167">
        <v>0</v>
      </c>
      <c r="M102" s="167">
        <v>0</v>
      </c>
      <c r="N102" s="167">
        <v>0</v>
      </c>
    </row>
    <row r="103" spans="1:14" s="72" customFormat="1" x14ac:dyDescent="0.25">
      <c r="A103" s="201" t="s">
        <v>889</v>
      </c>
      <c r="B103" s="202" t="s">
        <v>382</v>
      </c>
      <c r="C103" s="203">
        <f>C94+C100+C101+C102</f>
        <v>3082239</v>
      </c>
      <c r="D103" s="203">
        <f t="shared" ref="D103:E103" si="6">D94+D100+D101+D102</f>
        <v>2233259</v>
      </c>
      <c r="E103" s="203">
        <f t="shared" si="6"/>
        <v>2233259</v>
      </c>
      <c r="F103" s="204"/>
      <c r="G103" s="204"/>
      <c r="H103" s="204"/>
      <c r="I103" s="205"/>
      <c r="J103" s="205"/>
      <c r="K103" s="205"/>
      <c r="L103" s="203">
        <f>L94+L100+L101+L102</f>
        <v>3082239</v>
      </c>
      <c r="M103" s="203">
        <f t="shared" ref="M103:N103" si="7">M94+M100+M101+M102</f>
        <v>2233259</v>
      </c>
      <c r="N103" s="203">
        <f t="shared" si="7"/>
        <v>2233259</v>
      </c>
    </row>
    <row r="104" spans="1:14" x14ac:dyDescent="0.25">
      <c r="A104" s="155" t="s">
        <v>890</v>
      </c>
      <c r="B104" s="206" t="s">
        <v>887</v>
      </c>
      <c r="C104" s="173">
        <f>C75+C103</f>
        <v>70857146</v>
      </c>
      <c r="D104" s="173">
        <f t="shared" ref="D104" si="8">D75+D103</f>
        <v>81389463</v>
      </c>
      <c r="E104" s="173">
        <f>E75+E103</f>
        <v>81381163</v>
      </c>
      <c r="F104" s="206"/>
      <c r="G104" s="206"/>
      <c r="H104" s="206"/>
      <c r="I104" s="207"/>
      <c r="J104" s="207"/>
      <c r="K104" s="207"/>
      <c r="L104" s="173">
        <f>L75+L103</f>
        <v>70857146</v>
      </c>
      <c r="M104" s="173">
        <f t="shared" ref="M104" si="9">M75+M103</f>
        <v>81389463</v>
      </c>
      <c r="N104" s="173">
        <f>N75+N103</f>
        <v>81381163</v>
      </c>
    </row>
  </sheetData>
  <mergeCells count="8">
    <mergeCell ref="A3:N3"/>
    <mergeCell ref="A4:N4"/>
    <mergeCell ref="A7:A8"/>
    <mergeCell ref="B7:B8"/>
    <mergeCell ref="C7:E7"/>
    <mergeCell ref="F7:H7"/>
    <mergeCell ref="I7:K7"/>
    <mergeCell ref="L7:N7"/>
  </mergeCells>
  <pageMargins left="0.70866141732283472" right="0.70866141732283472" top="0.74803149606299213" bottom="0.74803149606299213" header="0.31496062992125984" footer="0.31496062992125984"/>
  <pageSetup paperSize="9" scale="3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X172"/>
  <sheetViews>
    <sheetView workbookViewId="0">
      <selection activeCell="C1" sqref="C1"/>
    </sheetView>
  </sheetViews>
  <sheetFormatPr defaultRowHeight="15" x14ac:dyDescent="0.25"/>
  <cols>
    <col min="1" max="1" width="105.140625" customWidth="1"/>
    <col min="3" max="3" width="17.140625" style="305" customWidth="1"/>
    <col min="4" max="4" width="18" style="305" customWidth="1"/>
    <col min="5" max="5" width="16.28515625" style="305" customWidth="1"/>
  </cols>
  <sheetData>
    <row r="1" spans="1:11" x14ac:dyDescent="0.25">
      <c r="C1" s="305" t="s">
        <v>1810</v>
      </c>
    </row>
    <row r="3" spans="1:11" ht="20.25" customHeight="1" x14ac:dyDescent="0.25">
      <c r="A3" s="384" t="s">
        <v>1798</v>
      </c>
      <c r="B3" s="387"/>
      <c r="C3" s="387"/>
      <c r="D3" s="387"/>
      <c r="E3" s="387"/>
      <c r="F3" s="284"/>
      <c r="G3" s="284"/>
      <c r="H3" s="284"/>
      <c r="I3" s="284"/>
      <c r="J3" s="284"/>
      <c r="K3" s="285"/>
    </row>
    <row r="4" spans="1:11" ht="19.5" customHeight="1" x14ac:dyDescent="0.25">
      <c r="A4" s="386" t="s">
        <v>656</v>
      </c>
      <c r="B4" s="387"/>
      <c r="C4" s="387"/>
      <c r="D4" s="387"/>
      <c r="E4" s="387"/>
    </row>
    <row r="5" spans="1:11" ht="18" x14ac:dyDescent="0.25">
      <c r="A5" s="293"/>
    </row>
    <row r="6" spans="1:11" x14ac:dyDescent="0.25">
      <c r="A6" s="96" t="s">
        <v>628</v>
      </c>
    </row>
    <row r="7" spans="1:11" x14ac:dyDescent="0.25">
      <c r="A7" s="390" t="s">
        <v>106</v>
      </c>
      <c r="B7" s="392" t="s">
        <v>107</v>
      </c>
      <c r="C7" s="398" t="s">
        <v>629</v>
      </c>
      <c r="D7" s="399"/>
      <c r="E7" s="399"/>
    </row>
    <row r="8" spans="1:11" ht="15" customHeight="1" x14ac:dyDescent="0.25">
      <c r="A8" s="396"/>
      <c r="B8" s="397"/>
      <c r="C8" s="304" t="s">
        <v>631</v>
      </c>
      <c r="D8" s="304" t="s">
        <v>16</v>
      </c>
      <c r="E8" s="139" t="s">
        <v>17</v>
      </c>
    </row>
    <row r="9" spans="1:11" x14ac:dyDescent="0.25">
      <c r="A9" s="130" t="s">
        <v>767</v>
      </c>
      <c r="B9" s="24" t="s">
        <v>108</v>
      </c>
      <c r="C9" s="308">
        <f>'5. melléklet'!L9</f>
        <v>6991000</v>
      </c>
      <c r="D9" s="308">
        <f>'5. melléklet'!M9</f>
        <v>8359907</v>
      </c>
      <c r="E9" s="308">
        <f>'5. melléklet'!N9</f>
        <v>8359907</v>
      </c>
    </row>
    <row r="10" spans="1:11" x14ac:dyDescent="0.25">
      <c r="A10" s="130" t="s">
        <v>768</v>
      </c>
      <c r="B10" s="25" t="s">
        <v>109</v>
      </c>
      <c r="C10" s="308">
        <f>'5. melléklet'!L10</f>
        <v>100000</v>
      </c>
      <c r="D10" s="308">
        <f>'5. melléklet'!M10</f>
        <v>0</v>
      </c>
      <c r="E10" s="308">
        <f>'5. melléklet'!N10</f>
        <v>0</v>
      </c>
    </row>
    <row r="11" spans="1:11" x14ac:dyDescent="0.25">
      <c r="A11" s="130" t="s">
        <v>769</v>
      </c>
      <c r="B11" s="25" t="s">
        <v>110</v>
      </c>
      <c r="C11" s="308">
        <f>'5. melléklet'!L11</f>
        <v>0</v>
      </c>
      <c r="D11" s="308">
        <f>'5. melléklet'!M11</f>
        <v>104479</v>
      </c>
      <c r="E11" s="308">
        <f>'5. melléklet'!N11</f>
        <v>104479</v>
      </c>
    </row>
    <row r="12" spans="1:11" x14ac:dyDescent="0.25">
      <c r="A12" s="130" t="s">
        <v>770</v>
      </c>
      <c r="B12" s="25" t="s">
        <v>111</v>
      </c>
      <c r="C12" s="308">
        <f>'5. melléklet'!L12</f>
        <v>0</v>
      </c>
      <c r="D12" s="308">
        <f>'5. melléklet'!M12</f>
        <v>0</v>
      </c>
      <c r="E12" s="308">
        <f>'5. melléklet'!N12</f>
        <v>0</v>
      </c>
    </row>
    <row r="13" spans="1:11" x14ac:dyDescent="0.25">
      <c r="A13" s="130" t="s">
        <v>771</v>
      </c>
      <c r="B13" s="25" t="s">
        <v>112</v>
      </c>
      <c r="C13" s="308">
        <f>'5. melléklet'!L13</f>
        <v>0</v>
      </c>
      <c r="D13" s="308">
        <f>'5. melléklet'!M13</f>
        <v>0</v>
      </c>
      <c r="E13" s="308">
        <f>'5. melléklet'!N13</f>
        <v>0</v>
      </c>
    </row>
    <row r="14" spans="1:11" x14ac:dyDescent="0.25">
      <c r="A14" s="130" t="s">
        <v>772</v>
      </c>
      <c r="B14" s="25" t="s">
        <v>113</v>
      </c>
      <c r="C14" s="308">
        <f>'5. melléklet'!L14</f>
        <v>0</v>
      </c>
      <c r="D14" s="308">
        <f>'5. melléklet'!M14</f>
        <v>0</v>
      </c>
      <c r="E14" s="308">
        <f>'5. melléklet'!N14</f>
        <v>0</v>
      </c>
    </row>
    <row r="15" spans="1:11" x14ac:dyDescent="0.25">
      <c r="A15" s="130" t="s">
        <v>114</v>
      </c>
      <c r="B15" s="25" t="s">
        <v>115</v>
      </c>
      <c r="C15" s="308">
        <f>'5. melléklet'!L15</f>
        <v>0</v>
      </c>
      <c r="D15" s="308">
        <f>'5. melléklet'!M15</f>
        <v>0</v>
      </c>
      <c r="E15" s="308">
        <f>'5. melléklet'!N15</f>
        <v>0</v>
      </c>
    </row>
    <row r="16" spans="1:11" x14ac:dyDescent="0.25">
      <c r="A16" s="130" t="s">
        <v>116</v>
      </c>
      <c r="B16" s="25" t="s">
        <v>117</v>
      </c>
      <c r="C16" s="308">
        <f>'5. melléklet'!L16</f>
        <v>0</v>
      </c>
      <c r="D16" s="308">
        <f>'5. melléklet'!M16</f>
        <v>0</v>
      </c>
      <c r="E16" s="308">
        <f>'5. melléklet'!N16</f>
        <v>0</v>
      </c>
    </row>
    <row r="17" spans="1:5" x14ac:dyDescent="0.25">
      <c r="A17" s="130" t="s">
        <v>773</v>
      </c>
      <c r="B17" s="25" t="s">
        <v>118</v>
      </c>
      <c r="C17" s="308">
        <f>'5. melléklet'!L17</f>
        <v>0</v>
      </c>
      <c r="D17" s="308">
        <f>'5. melléklet'!M17</f>
        <v>0</v>
      </c>
      <c r="E17" s="308">
        <f>'5. melléklet'!N17</f>
        <v>0</v>
      </c>
    </row>
    <row r="18" spans="1:5" x14ac:dyDescent="0.25">
      <c r="A18" s="130" t="s">
        <v>119</v>
      </c>
      <c r="B18" s="25" t="s">
        <v>120</v>
      </c>
      <c r="C18" s="308">
        <f>'5. melléklet'!L18</f>
        <v>0</v>
      </c>
      <c r="D18" s="308">
        <f>'5. melléklet'!M18</f>
        <v>0</v>
      </c>
      <c r="E18" s="308">
        <f>'5. melléklet'!N18</f>
        <v>0</v>
      </c>
    </row>
    <row r="19" spans="1:5" x14ac:dyDescent="0.25">
      <c r="A19" s="130" t="s">
        <v>774</v>
      </c>
      <c r="B19" s="25" t="s">
        <v>121</v>
      </c>
      <c r="C19" s="308">
        <f>'5. melléklet'!L19</f>
        <v>0</v>
      </c>
      <c r="D19" s="308">
        <f>'5. melléklet'!M19</f>
        <v>0</v>
      </c>
      <c r="E19" s="308">
        <f>'5. melléklet'!N19</f>
        <v>0</v>
      </c>
    </row>
    <row r="20" spans="1:5" x14ac:dyDescent="0.25">
      <c r="A20" s="130" t="s">
        <v>775</v>
      </c>
      <c r="B20" s="25" t="s">
        <v>122</v>
      </c>
      <c r="C20" s="308">
        <f>'5. melléklet'!L20</f>
        <v>0</v>
      </c>
      <c r="D20" s="308">
        <f>'5. melléklet'!M20</f>
        <v>0</v>
      </c>
      <c r="E20" s="308">
        <f>'5. melléklet'!N20</f>
        <v>0</v>
      </c>
    </row>
    <row r="21" spans="1:5" x14ac:dyDescent="0.25">
      <c r="A21" s="130" t="s">
        <v>418</v>
      </c>
      <c r="B21" s="25" t="s">
        <v>123</v>
      </c>
      <c r="C21" s="308">
        <f>'5. melléklet'!L21</f>
        <v>90000</v>
      </c>
      <c r="D21" s="308">
        <f>'5. melléklet'!M21</f>
        <v>14100</v>
      </c>
      <c r="E21" s="308">
        <f>'5. melléklet'!N21</f>
        <v>14100</v>
      </c>
    </row>
    <row r="22" spans="1:5" x14ac:dyDescent="0.25">
      <c r="A22" s="131" t="s">
        <v>383</v>
      </c>
      <c r="B22" s="27" t="s">
        <v>124</v>
      </c>
      <c r="C22" s="309">
        <f>SUM(C9:C21)</f>
        <v>7181000</v>
      </c>
      <c r="D22" s="309">
        <f t="shared" ref="D22:E22" si="0">SUM(D9:D21)</f>
        <v>8478486</v>
      </c>
      <c r="E22" s="309">
        <f t="shared" si="0"/>
        <v>8478486</v>
      </c>
    </row>
    <row r="23" spans="1:5" x14ac:dyDescent="0.25">
      <c r="A23" s="130" t="s">
        <v>776</v>
      </c>
      <c r="B23" s="25" t="s">
        <v>125</v>
      </c>
      <c r="C23" s="308">
        <f>'5. melléklet'!L23</f>
        <v>2065000</v>
      </c>
      <c r="D23" s="308">
        <f>'5. melléklet'!M23</f>
        <v>2064480</v>
      </c>
      <c r="E23" s="308">
        <f>'5. melléklet'!N23</f>
        <v>2064480</v>
      </c>
    </row>
    <row r="24" spans="1:5" x14ac:dyDescent="0.25">
      <c r="A24" s="130" t="s">
        <v>126</v>
      </c>
      <c r="B24" s="25" t="s">
        <v>127</v>
      </c>
      <c r="C24" s="308">
        <f>'5. melléklet'!L24</f>
        <v>360000</v>
      </c>
      <c r="D24" s="308">
        <f>'5. melléklet'!M24</f>
        <v>360000</v>
      </c>
      <c r="E24" s="308">
        <f>'5. melléklet'!N24</f>
        <v>360000</v>
      </c>
    </row>
    <row r="25" spans="1:5" x14ac:dyDescent="0.25">
      <c r="A25" s="130" t="s">
        <v>777</v>
      </c>
      <c r="B25" s="25" t="s">
        <v>128</v>
      </c>
      <c r="C25" s="308">
        <f>'5. melléklet'!L25</f>
        <v>500000</v>
      </c>
      <c r="D25" s="308">
        <f>'5. melléklet'!M25</f>
        <v>375363</v>
      </c>
      <c r="E25" s="308">
        <f>'5. melléklet'!N25</f>
        <v>375363</v>
      </c>
    </row>
    <row r="26" spans="1:5" x14ac:dyDescent="0.25">
      <c r="A26" s="131" t="s">
        <v>384</v>
      </c>
      <c r="B26" s="27" t="s">
        <v>129</v>
      </c>
      <c r="C26" s="309">
        <f>SUM(C23:C25)</f>
        <v>2925000</v>
      </c>
      <c r="D26" s="309">
        <f t="shared" ref="D26:E26" si="1">SUM(D23:D25)</f>
        <v>2799843</v>
      </c>
      <c r="E26" s="309">
        <f t="shared" si="1"/>
        <v>2799843</v>
      </c>
    </row>
    <row r="27" spans="1:5" x14ac:dyDescent="0.25">
      <c r="A27" s="142" t="s">
        <v>442</v>
      </c>
      <c r="B27" s="143" t="s">
        <v>130</v>
      </c>
      <c r="C27" s="309">
        <f>SUM(C26,C22)</f>
        <v>10106000</v>
      </c>
      <c r="D27" s="309">
        <f t="shared" ref="D27:E27" si="2">SUM(D26,D22)</f>
        <v>11278329</v>
      </c>
      <c r="E27" s="309">
        <f t="shared" si="2"/>
        <v>11278329</v>
      </c>
    </row>
    <row r="28" spans="1:5" x14ac:dyDescent="0.25">
      <c r="A28" s="142" t="s">
        <v>778</v>
      </c>
      <c r="B28" s="143" t="s">
        <v>131</v>
      </c>
      <c r="C28" s="309">
        <f>'5. melléklet'!L28</f>
        <v>1873000</v>
      </c>
      <c r="D28" s="309">
        <f>'5. melléklet'!M28</f>
        <v>1796725</v>
      </c>
      <c r="E28" s="309">
        <f>'5. melléklet'!N28</f>
        <v>1796725</v>
      </c>
    </row>
    <row r="29" spans="1:5" x14ac:dyDescent="0.25">
      <c r="A29" s="130" t="s">
        <v>779</v>
      </c>
      <c r="B29" s="25" t="s">
        <v>132</v>
      </c>
      <c r="C29" s="308">
        <f>'5. melléklet'!L29</f>
        <v>40000</v>
      </c>
      <c r="D29" s="308">
        <f>'5. melléklet'!M29</f>
        <v>31943</v>
      </c>
      <c r="E29" s="308">
        <f>'5. melléklet'!N29</f>
        <v>31943</v>
      </c>
    </row>
    <row r="30" spans="1:5" x14ac:dyDescent="0.25">
      <c r="A30" s="130" t="s">
        <v>780</v>
      </c>
      <c r="B30" s="25" t="s">
        <v>133</v>
      </c>
      <c r="C30" s="308">
        <f>'5. melléklet'!L30</f>
        <v>2949000</v>
      </c>
      <c r="D30" s="308">
        <f>'5. melléklet'!M30</f>
        <v>4374736</v>
      </c>
      <c r="E30" s="308">
        <f>'5. melléklet'!N30</f>
        <v>4374736</v>
      </c>
    </row>
    <row r="31" spans="1:5" x14ac:dyDescent="0.25">
      <c r="A31" s="130" t="s">
        <v>781</v>
      </c>
      <c r="B31" s="25" t="s">
        <v>134</v>
      </c>
      <c r="C31" s="308">
        <f>'5. melléklet'!L31</f>
        <v>0</v>
      </c>
      <c r="D31" s="308">
        <f>'5. melléklet'!M31</f>
        <v>0</v>
      </c>
      <c r="E31" s="308">
        <f>'5. melléklet'!N31</f>
        <v>0</v>
      </c>
    </row>
    <row r="32" spans="1:5" x14ac:dyDescent="0.25">
      <c r="A32" s="131" t="s">
        <v>782</v>
      </c>
      <c r="B32" s="27" t="s">
        <v>135</v>
      </c>
      <c r="C32" s="309">
        <f>SUM(C29:C31)</f>
        <v>2989000</v>
      </c>
      <c r="D32" s="309">
        <f t="shared" ref="D32:E32" si="3">SUM(D29:D31)</f>
        <v>4406679</v>
      </c>
      <c r="E32" s="309">
        <f t="shared" si="3"/>
        <v>4406679</v>
      </c>
    </row>
    <row r="33" spans="1:5" x14ac:dyDescent="0.25">
      <c r="A33" s="130" t="s">
        <v>136</v>
      </c>
      <c r="B33" s="25" t="s">
        <v>137</v>
      </c>
      <c r="C33" s="308">
        <f>'5. melléklet'!L33</f>
        <v>65000</v>
      </c>
      <c r="D33" s="308">
        <f>'5. melléklet'!M33</f>
        <v>68910</v>
      </c>
      <c r="E33" s="308">
        <f>'5. melléklet'!N33</f>
        <v>68910</v>
      </c>
    </row>
    <row r="34" spans="1:5" ht="15" customHeight="1" x14ac:dyDescent="0.25">
      <c r="A34" s="130" t="s">
        <v>783</v>
      </c>
      <c r="B34" s="25" t="s">
        <v>138</v>
      </c>
      <c r="C34" s="308">
        <f>'5. melléklet'!L34</f>
        <v>205000</v>
      </c>
      <c r="D34" s="308">
        <f>'5. melléklet'!M34</f>
        <v>173062</v>
      </c>
      <c r="E34" s="308">
        <f>'5. melléklet'!N34</f>
        <v>173062</v>
      </c>
    </row>
    <row r="35" spans="1:5" x14ac:dyDescent="0.25">
      <c r="A35" s="131" t="s">
        <v>443</v>
      </c>
      <c r="B35" s="27" t="s">
        <v>139</v>
      </c>
      <c r="C35" s="309">
        <f>SUM(C33:C34)</f>
        <v>270000</v>
      </c>
      <c r="D35" s="309">
        <f t="shared" ref="D35:E35" si="4">SUM(D33:D34)</f>
        <v>241972</v>
      </c>
      <c r="E35" s="309">
        <f t="shared" si="4"/>
        <v>241972</v>
      </c>
    </row>
    <row r="36" spans="1:5" x14ac:dyDescent="0.25">
      <c r="A36" s="130" t="s">
        <v>784</v>
      </c>
      <c r="B36" s="25" t="s">
        <v>140</v>
      </c>
      <c r="C36" s="308">
        <f>'5. melléklet'!L36</f>
        <v>1850000</v>
      </c>
      <c r="D36" s="308">
        <f>'5. melléklet'!M36</f>
        <v>1850000</v>
      </c>
      <c r="E36" s="308">
        <f>'5. melléklet'!N36</f>
        <v>1718351</v>
      </c>
    </row>
    <row r="37" spans="1:5" x14ac:dyDescent="0.25">
      <c r="A37" s="130" t="s">
        <v>785</v>
      </c>
      <c r="B37" s="25" t="s">
        <v>141</v>
      </c>
      <c r="C37" s="308">
        <f>'5. melléklet'!L37</f>
        <v>0</v>
      </c>
      <c r="D37" s="308">
        <f>'5. melléklet'!M37</f>
        <v>127136</v>
      </c>
      <c r="E37" s="308">
        <f>'5. melléklet'!N37</f>
        <v>127136</v>
      </c>
    </row>
    <row r="38" spans="1:5" x14ac:dyDescent="0.25">
      <c r="A38" s="130" t="s">
        <v>786</v>
      </c>
      <c r="B38" s="25" t="s">
        <v>142</v>
      </c>
      <c r="C38" s="308">
        <f>'5. melléklet'!L38</f>
        <v>0</v>
      </c>
      <c r="D38" s="308">
        <f>'5. melléklet'!M38</f>
        <v>0</v>
      </c>
      <c r="E38" s="308">
        <f>'5. melléklet'!N38</f>
        <v>0</v>
      </c>
    </row>
    <row r="39" spans="1:5" x14ac:dyDescent="0.25">
      <c r="A39" s="130" t="s">
        <v>143</v>
      </c>
      <c r="B39" s="25" t="s">
        <v>144</v>
      </c>
      <c r="C39" s="308">
        <f>'5. melléklet'!L39</f>
        <v>550000</v>
      </c>
      <c r="D39" s="308">
        <f>'5. melléklet'!M39</f>
        <v>244722</v>
      </c>
      <c r="E39" s="308">
        <f>'5. melléklet'!N39</f>
        <v>244722</v>
      </c>
    </row>
    <row r="40" spans="1:5" x14ac:dyDescent="0.25">
      <c r="A40" s="130" t="s">
        <v>787</v>
      </c>
      <c r="B40" s="25" t="s">
        <v>145</v>
      </c>
      <c r="C40" s="308">
        <f>'5. melléklet'!L40</f>
        <v>0</v>
      </c>
      <c r="D40" s="308">
        <f>'5. melléklet'!M40</f>
        <v>0</v>
      </c>
      <c r="E40" s="308">
        <f>'5. melléklet'!N40</f>
        <v>0</v>
      </c>
    </row>
    <row r="41" spans="1:5" x14ac:dyDescent="0.25">
      <c r="A41" s="130" t="s">
        <v>146</v>
      </c>
      <c r="B41" s="25" t="s">
        <v>147</v>
      </c>
      <c r="C41" s="308">
        <f>'5. melléklet'!L41</f>
        <v>200000</v>
      </c>
      <c r="D41" s="308">
        <f>'5. melléklet'!M41</f>
        <v>1593900</v>
      </c>
      <c r="E41" s="308">
        <f>'5. melléklet'!N41</f>
        <v>1593900</v>
      </c>
    </row>
    <row r="42" spans="1:5" x14ac:dyDescent="0.25">
      <c r="A42" s="130" t="s">
        <v>420</v>
      </c>
      <c r="B42" s="25" t="s">
        <v>148</v>
      </c>
      <c r="C42" s="308">
        <f>'5. melléklet'!L42</f>
        <v>1955000</v>
      </c>
      <c r="D42" s="308">
        <f>'5. melléklet'!M42</f>
        <v>2777207</v>
      </c>
      <c r="E42" s="308">
        <f>'5. melléklet'!N42</f>
        <v>2163350</v>
      </c>
    </row>
    <row r="43" spans="1:5" x14ac:dyDescent="0.25">
      <c r="A43" s="131" t="s">
        <v>386</v>
      </c>
      <c r="B43" s="27" t="s">
        <v>149</v>
      </c>
      <c r="C43" s="309">
        <f>SUM(C36:C42)</f>
        <v>4555000</v>
      </c>
      <c r="D43" s="309">
        <f t="shared" ref="D43:E43" si="5">SUM(D36:D42)</f>
        <v>6592965</v>
      </c>
      <c r="E43" s="309">
        <f t="shared" si="5"/>
        <v>5847459</v>
      </c>
    </row>
    <row r="44" spans="1:5" x14ac:dyDescent="0.25">
      <c r="A44" s="130" t="s">
        <v>150</v>
      </c>
      <c r="B44" s="25" t="s">
        <v>151</v>
      </c>
      <c r="C44" s="308">
        <f>'5. melléklet'!L44</f>
        <v>0</v>
      </c>
      <c r="D44" s="308">
        <f>'5. melléklet'!M44</f>
        <v>0</v>
      </c>
      <c r="E44" s="308">
        <f>'5. melléklet'!N44</f>
        <v>0</v>
      </c>
    </row>
    <row r="45" spans="1:5" x14ac:dyDescent="0.25">
      <c r="A45" s="130" t="s">
        <v>152</v>
      </c>
      <c r="B45" s="25" t="s">
        <v>153</v>
      </c>
      <c r="C45" s="308">
        <f>'5. melléklet'!L45</f>
        <v>0</v>
      </c>
      <c r="D45" s="308">
        <f>'5. melléklet'!M45</f>
        <v>0</v>
      </c>
      <c r="E45" s="308">
        <f>'5. melléklet'!N45</f>
        <v>0</v>
      </c>
    </row>
    <row r="46" spans="1:5" x14ac:dyDescent="0.25">
      <c r="A46" s="131" t="s">
        <v>788</v>
      </c>
      <c r="B46" s="27" t="s">
        <v>154</v>
      </c>
      <c r="C46" s="309">
        <f>SUM(C44:C45)</f>
        <v>0</v>
      </c>
      <c r="D46" s="309">
        <f t="shared" ref="D46:E46" si="6">SUM(D44:D45)</f>
        <v>0</v>
      </c>
      <c r="E46" s="309">
        <f t="shared" si="6"/>
        <v>0</v>
      </c>
    </row>
    <row r="47" spans="1:5" x14ac:dyDescent="0.25">
      <c r="A47" s="130" t="s">
        <v>155</v>
      </c>
      <c r="B47" s="25" t="s">
        <v>156</v>
      </c>
      <c r="C47" s="308">
        <f>'5. melléklet'!L47</f>
        <v>1922000</v>
      </c>
      <c r="D47" s="308">
        <f>'5. melléklet'!M47</f>
        <v>2617414</v>
      </c>
      <c r="E47" s="308">
        <f>'5. melléklet'!N47</f>
        <v>2429227</v>
      </c>
    </row>
    <row r="48" spans="1:5" x14ac:dyDescent="0.25">
      <c r="A48" s="130" t="s">
        <v>157</v>
      </c>
      <c r="B48" s="25" t="s">
        <v>158</v>
      </c>
      <c r="C48" s="308">
        <f>'5. melléklet'!L48</f>
        <v>0</v>
      </c>
      <c r="D48" s="308">
        <f>'5. melléklet'!M48</f>
        <v>0</v>
      </c>
      <c r="E48" s="308">
        <f>'5. melléklet'!N48</f>
        <v>0</v>
      </c>
    </row>
    <row r="49" spans="1:5" x14ac:dyDescent="0.25">
      <c r="A49" s="130" t="s">
        <v>421</v>
      </c>
      <c r="B49" s="25" t="s">
        <v>159</v>
      </c>
      <c r="C49" s="308">
        <f>'5. melléklet'!L49</f>
        <v>0</v>
      </c>
      <c r="D49" s="308">
        <f>'5. melléklet'!M49</f>
        <v>0</v>
      </c>
      <c r="E49" s="308">
        <f>'5. melléklet'!N49</f>
        <v>0</v>
      </c>
    </row>
    <row r="50" spans="1:5" x14ac:dyDescent="0.25">
      <c r="A50" s="130" t="s">
        <v>422</v>
      </c>
      <c r="B50" s="25" t="s">
        <v>160</v>
      </c>
      <c r="C50" s="308">
        <f>'5. melléklet'!L50</f>
        <v>0</v>
      </c>
      <c r="D50" s="308">
        <f>'5. melléklet'!M50</f>
        <v>0</v>
      </c>
      <c r="E50" s="308">
        <f>'5. melléklet'!N50</f>
        <v>0</v>
      </c>
    </row>
    <row r="51" spans="1:5" x14ac:dyDescent="0.25">
      <c r="A51" s="130" t="s">
        <v>161</v>
      </c>
      <c r="B51" s="25" t="s">
        <v>162</v>
      </c>
      <c r="C51" s="308">
        <f>'5. melléklet'!L51</f>
        <v>15000</v>
      </c>
      <c r="D51" s="308">
        <f>'5. melléklet'!M51</f>
        <v>13353</v>
      </c>
      <c r="E51" s="308">
        <f>'5. melléklet'!N51</f>
        <v>13353</v>
      </c>
    </row>
    <row r="52" spans="1:5" x14ac:dyDescent="0.25">
      <c r="A52" s="131" t="s">
        <v>789</v>
      </c>
      <c r="B52" s="27" t="s">
        <v>163</v>
      </c>
      <c r="C52" s="309">
        <f>SUM(C47:C51)</f>
        <v>1937000</v>
      </c>
      <c r="D52" s="309">
        <f t="shared" ref="D52:E52" si="7">SUM(D47:D51)</f>
        <v>2630767</v>
      </c>
      <c r="E52" s="309">
        <f t="shared" si="7"/>
        <v>2442580</v>
      </c>
    </row>
    <row r="53" spans="1:5" x14ac:dyDescent="0.25">
      <c r="A53" s="142" t="s">
        <v>389</v>
      </c>
      <c r="B53" s="143" t="s">
        <v>164</v>
      </c>
      <c r="C53" s="309">
        <f>SUM(C52,C46,C43,C35,C32)</f>
        <v>9751000</v>
      </c>
      <c r="D53" s="309">
        <f>SUM(D52,D46,D43,D35,D32)</f>
        <v>13872383</v>
      </c>
      <c r="E53" s="309">
        <f>SUM(E52,E46,E43,E35,E32)</f>
        <v>12938690</v>
      </c>
    </row>
    <row r="54" spans="1:5" x14ac:dyDescent="0.25">
      <c r="A54" s="130" t="s">
        <v>790</v>
      </c>
      <c r="B54" s="25" t="s">
        <v>166</v>
      </c>
      <c r="C54" s="308">
        <f>'5. melléklet'!L54</f>
        <v>0</v>
      </c>
      <c r="D54" s="308">
        <f>'5. melléklet'!M54</f>
        <v>0</v>
      </c>
      <c r="E54" s="308">
        <f>'5. melléklet'!N54</f>
        <v>0</v>
      </c>
    </row>
    <row r="55" spans="1:5" x14ac:dyDescent="0.25">
      <c r="A55" s="130" t="s">
        <v>791</v>
      </c>
      <c r="B55" s="25" t="s">
        <v>167</v>
      </c>
      <c r="C55" s="308">
        <f>'5. melléklet'!L55</f>
        <v>0</v>
      </c>
      <c r="D55" s="308">
        <f>'5. melléklet'!M55</f>
        <v>0</v>
      </c>
      <c r="E55" s="308">
        <f>'5. melléklet'!N55</f>
        <v>0</v>
      </c>
    </row>
    <row r="56" spans="1:5" x14ac:dyDescent="0.25">
      <c r="A56" s="130" t="s">
        <v>792</v>
      </c>
      <c r="B56" s="25" t="s">
        <v>168</v>
      </c>
      <c r="C56" s="308">
        <f>'5. melléklet'!L56</f>
        <v>0</v>
      </c>
      <c r="D56" s="308">
        <f>'5. melléklet'!M56</f>
        <v>0</v>
      </c>
      <c r="E56" s="308">
        <f>'5. melléklet'!N56</f>
        <v>0</v>
      </c>
    </row>
    <row r="57" spans="1:5" x14ac:dyDescent="0.25">
      <c r="A57" s="130" t="s">
        <v>424</v>
      </c>
      <c r="B57" s="25" t="s">
        <v>169</v>
      </c>
      <c r="C57" s="308">
        <f>'5. melléklet'!L57</f>
        <v>0</v>
      </c>
      <c r="D57" s="308">
        <f>'5. melléklet'!M57</f>
        <v>0</v>
      </c>
      <c r="E57" s="308">
        <f>'5. melléklet'!N57</f>
        <v>0</v>
      </c>
    </row>
    <row r="58" spans="1:5" x14ac:dyDescent="0.25">
      <c r="A58" s="130" t="s">
        <v>4</v>
      </c>
      <c r="B58" s="25" t="s">
        <v>170</v>
      </c>
      <c r="C58" s="308">
        <f>'5. melléklet'!L58</f>
        <v>0</v>
      </c>
      <c r="D58" s="308">
        <f>'5. melléklet'!M58</f>
        <v>0</v>
      </c>
      <c r="E58" s="308">
        <f>'5. melléklet'!N58</f>
        <v>0</v>
      </c>
    </row>
    <row r="59" spans="1:5" x14ac:dyDescent="0.25">
      <c r="A59" s="130" t="s">
        <v>3</v>
      </c>
      <c r="B59" s="25" t="s">
        <v>171</v>
      </c>
      <c r="C59" s="308">
        <f>'5. melléklet'!L59</f>
        <v>0</v>
      </c>
      <c r="D59" s="308">
        <f>'5. melléklet'!M59</f>
        <v>0</v>
      </c>
      <c r="E59" s="308">
        <f>'5. melléklet'!N59</f>
        <v>0</v>
      </c>
    </row>
    <row r="60" spans="1:5" x14ac:dyDescent="0.25">
      <c r="A60" s="130" t="s">
        <v>2</v>
      </c>
      <c r="B60" s="25" t="s">
        <v>172</v>
      </c>
      <c r="C60" s="308">
        <f>'5. melléklet'!L60</f>
        <v>0</v>
      </c>
      <c r="D60" s="308">
        <f>'5. melléklet'!M60</f>
        <v>0</v>
      </c>
      <c r="E60" s="308">
        <f>'5. melléklet'!N60</f>
        <v>0</v>
      </c>
    </row>
    <row r="61" spans="1:5" x14ac:dyDescent="0.25">
      <c r="A61" s="130" t="s">
        <v>391</v>
      </c>
      <c r="B61" s="25" t="s">
        <v>173</v>
      </c>
      <c r="C61" s="308">
        <f>'5. melléklet'!L61</f>
        <v>2600000</v>
      </c>
      <c r="D61" s="308">
        <f>'5. melléklet'!M61</f>
        <v>1522000</v>
      </c>
      <c r="E61" s="308">
        <f>'5. melléklet'!N61</f>
        <v>1522000</v>
      </c>
    </row>
    <row r="62" spans="1:5" x14ac:dyDescent="0.25">
      <c r="A62" s="142" t="s">
        <v>793</v>
      </c>
      <c r="B62" s="143" t="s">
        <v>174</v>
      </c>
      <c r="C62" s="309">
        <f>SUM(C54:C61)</f>
        <v>2600000</v>
      </c>
      <c r="D62" s="309">
        <f t="shared" ref="D62:E62" si="8">SUM(D54:D61)</f>
        <v>1522000</v>
      </c>
      <c r="E62" s="309">
        <f t="shared" si="8"/>
        <v>1522000</v>
      </c>
    </row>
    <row r="63" spans="1:5" x14ac:dyDescent="0.25">
      <c r="A63" s="130" t="s">
        <v>794</v>
      </c>
      <c r="B63" s="25" t="s">
        <v>175</v>
      </c>
      <c r="C63" s="308">
        <f>'5. melléklet'!L63</f>
        <v>0</v>
      </c>
      <c r="D63" s="308">
        <f>'5. melléklet'!M63</f>
        <v>0</v>
      </c>
      <c r="E63" s="308">
        <f>'5. melléklet'!N63</f>
        <v>0</v>
      </c>
    </row>
    <row r="64" spans="1:5" x14ac:dyDescent="0.25">
      <c r="A64" s="130" t="s">
        <v>795</v>
      </c>
      <c r="B64" s="25" t="s">
        <v>177</v>
      </c>
      <c r="C64" s="308">
        <f>'5. melléklet'!L64</f>
        <v>0</v>
      </c>
      <c r="D64" s="308">
        <f>'5. melléklet'!M64</f>
        <v>36000</v>
      </c>
      <c r="E64" s="308">
        <f>'5. melléklet'!N64</f>
        <v>36000</v>
      </c>
    </row>
    <row r="65" spans="1:5" x14ac:dyDescent="0.25">
      <c r="A65" s="130" t="s">
        <v>178</v>
      </c>
      <c r="B65" s="25" t="s">
        <v>179</v>
      </c>
      <c r="C65" s="308">
        <f>'5. melléklet'!L65</f>
        <v>0</v>
      </c>
      <c r="D65" s="308">
        <f>'5. melléklet'!M65</f>
        <v>0</v>
      </c>
      <c r="E65" s="308">
        <f>'5. melléklet'!N65</f>
        <v>0</v>
      </c>
    </row>
    <row r="66" spans="1:5" x14ac:dyDescent="0.25">
      <c r="A66" s="130" t="s">
        <v>796</v>
      </c>
      <c r="B66" s="25" t="s">
        <v>180</v>
      </c>
      <c r="C66" s="308">
        <f>'5. melléklet'!L66</f>
        <v>0</v>
      </c>
      <c r="D66" s="308">
        <f>'5. melléklet'!M66</f>
        <v>0</v>
      </c>
      <c r="E66" s="308">
        <f>'5. melléklet'!N66</f>
        <v>0</v>
      </c>
    </row>
    <row r="67" spans="1:5" x14ac:dyDescent="0.25">
      <c r="A67" s="130" t="s">
        <v>394</v>
      </c>
      <c r="B67" s="25" t="s">
        <v>181</v>
      </c>
      <c r="C67" s="308">
        <f>'5. melléklet'!L67</f>
        <v>0</v>
      </c>
      <c r="D67" s="308">
        <f>'5. melléklet'!M67</f>
        <v>0</v>
      </c>
      <c r="E67" s="308">
        <f>'5. melléklet'!N67</f>
        <v>0</v>
      </c>
    </row>
    <row r="68" spans="1:5" x14ac:dyDescent="0.25">
      <c r="A68" s="130" t="s">
        <v>395</v>
      </c>
      <c r="B68" s="25" t="s">
        <v>182</v>
      </c>
      <c r="C68" s="308">
        <f>'5. melléklet'!L68</f>
        <v>2550663</v>
      </c>
      <c r="D68" s="308">
        <f>'5. melléklet'!M68</f>
        <v>5778140</v>
      </c>
      <c r="E68" s="308">
        <f>'5. melléklet'!N68</f>
        <v>5778140</v>
      </c>
    </row>
    <row r="69" spans="1:5" x14ac:dyDescent="0.25">
      <c r="A69" s="130" t="s">
        <v>431</v>
      </c>
      <c r="B69" s="25" t="s">
        <v>183</v>
      </c>
      <c r="C69" s="308">
        <f>'5. melléklet'!L69</f>
        <v>0</v>
      </c>
      <c r="D69" s="308">
        <f>'5. melléklet'!M69</f>
        <v>0</v>
      </c>
      <c r="E69" s="308">
        <f>'5. melléklet'!N69</f>
        <v>0</v>
      </c>
    </row>
    <row r="70" spans="1:5" x14ac:dyDescent="0.25">
      <c r="A70" s="130" t="s">
        <v>432</v>
      </c>
      <c r="B70" s="25" t="s">
        <v>184</v>
      </c>
      <c r="C70" s="308">
        <f>'5. melléklet'!L70</f>
        <v>0</v>
      </c>
      <c r="D70" s="308">
        <f>'5. melléklet'!M70</f>
        <v>0</v>
      </c>
      <c r="E70" s="308">
        <f>'5. melléklet'!N70</f>
        <v>0</v>
      </c>
    </row>
    <row r="71" spans="1:5" x14ac:dyDescent="0.25">
      <c r="A71" s="130" t="s">
        <v>185</v>
      </c>
      <c r="B71" s="25" t="s">
        <v>186</v>
      </c>
      <c r="C71" s="308">
        <f>'5. melléklet'!L71</f>
        <v>0</v>
      </c>
      <c r="D71" s="308">
        <f>'5. melléklet'!M71</f>
        <v>0</v>
      </c>
      <c r="E71" s="308">
        <f>'5. melléklet'!N71</f>
        <v>0</v>
      </c>
    </row>
    <row r="72" spans="1:5" x14ac:dyDescent="0.25">
      <c r="A72" s="130" t="s">
        <v>187</v>
      </c>
      <c r="B72" s="25" t="s">
        <v>188</v>
      </c>
      <c r="C72" s="308">
        <f>'5. melléklet'!L72</f>
        <v>0</v>
      </c>
      <c r="D72" s="308">
        <f>'5. melléklet'!M72</f>
        <v>0</v>
      </c>
      <c r="E72" s="308">
        <f>'5. melléklet'!N72</f>
        <v>0</v>
      </c>
    </row>
    <row r="73" spans="1:5" x14ac:dyDescent="0.25">
      <c r="A73" s="130" t="s">
        <v>797</v>
      </c>
      <c r="B73" s="25" t="s">
        <v>798</v>
      </c>
      <c r="C73" s="308">
        <f>'5. melléklet'!L73</f>
        <v>0</v>
      </c>
      <c r="D73" s="308">
        <f>'5. melléklet'!M73</f>
        <v>0</v>
      </c>
      <c r="E73" s="308">
        <f>'5. melléklet'!N73</f>
        <v>0</v>
      </c>
    </row>
    <row r="74" spans="1:5" x14ac:dyDescent="0.25">
      <c r="A74" s="130" t="s">
        <v>433</v>
      </c>
      <c r="B74" s="25" t="s">
        <v>189</v>
      </c>
      <c r="C74" s="308">
        <f>'5. melléklet'!L74</f>
        <v>1020000</v>
      </c>
      <c r="D74" s="308">
        <f>'5. melléklet'!M74</f>
        <v>370000</v>
      </c>
      <c r="E74" s="308">
        <f>'5. melléklet'!N74</f>
        <v>370000</v>
      </c>
    </row>
    <row r="75" spans="1:5" x14ac:dyDescent="0.25">
      <c r="A75" s="130" t="s">
        <v>799</v>
      </c>
      <c r="B75" s="25" t="s">
        <v>670</v>
      </c>
      <c r="C75" s="308">
        <f>'5. melléklet'!L75</f>
        <v>6180207</v>
      </c>
      <c r="D75" s="308">
        <f>'5. melléklet'!M75</f>
        <v>45367369</v>
      </c>
      <c r="E75" s="308">
        <f>'5. melléklet'!N75</f>
        <v>0</v>
      </c>
    </row>
    <row r="76" spans="1:5" x14ac:dyDescent="0.25">
      <c r="A76" s="142" t="s">
        <v>800</v>
      </c>
      <c r="B76" s="143" t="s">
        <v>190</v>
      </c>
      <c r="C76" s="309">
        <f>SUM(C63:C75)</f>
        <v>9750870</v>
      </c>
      <c r="D76" s="309">
        <f t="shared" ref="D76:E76" si="9">SUM(D63:D75)</f>
        <v>51551509</v>
      </c>
      <c r="E76" s="309">
        <f t="shared" si="9"/>
        <v>6184140</v>
      </c>
    </row>
    <row r="77" spans="1:5" x14ac:dyDescent="0.25">
      <c r="A77" s="145" t="s">
        <v>549</v>
      </c>
      <c r="B77" s="174"/>
      <c r="C77" s="310">
        <f>C27+C28+C53+C62+C76</f>
        <v>34080870</v>
      </c>
      <c r="D77" s="310">
        <f t="shared" ref="D77:E77" si="10">D27+D28+D53+D62+D76</f>
        <v>80020946</v>
      </c>
      <c r="E77" s="310">
        <f t="shared" si="10"/>
        <v>33719884</v>
      </c>
    </row>
    <row r="78" spans="1:5" x14ac:dyDescent="0.25">
      <c r="A78" s="130" t="s">
        <v>801</v>
      </c>
      <c r="B78" s="25" t="s">
        <v>192</v>
      </c>
      <c r="C78" s="308">
        <f>'5. melléklet'!L78</f>
        <v>0</v>
      </c>
      <c r="D78" s="308">
        <f>'5. melléklet'!M78</f>
        <v>0</v>
      </c>
      <c r="E78" s="308">
        <f>'5. melléklet'!N78</f>
        <v>0</v>
      </c>
    </row>
    <row r="79" spans="1:5" x14ac:dyDescent="0.25">
      <c r="A79" s="130" t="s">
        <v>434</v>
      </c>
      <c r="B79" s="25" t="s">
        <v>193</v>
      </c>
      <c r="C79" s="308">
        <f>'5. melléklet'!L79</f>
        <v>0</v>
      </c>
      <c r="D79" s="308">
        <f>'5. melléklet'!M79</f>
        <v>0</v>
      </c>
      <c r="E79" s="308">
        <f>'5. melléklet'!N79</f>
        <v>0</v>
      </c>
    </row>
    <row r="80" spans="1:5" x14ac:dyDescent="0.25">
      <c r="A80" s="130" t="s">
        <v>194</v>
      </c>
      <c r="B80" s="25" t="s">
        <v>195</v>
      </c>
      <c r="C80" s="308">
        <f>'5. melléklet'!L80</f>
        <v>0</v>
      </c>
      <c r="D80" s="308">
        <f>'5. melléklet'!M80</f>
        <v>0</v>
      </c>
      <c r="E80" s="308">
        <f>'5. melléklet'!N80</f>
        <v>0</v>
      </c>
    </row>
    <row r="81" spans="1:5" x14ac:dyDescent="0.25">
      <c r="A81" s="130" t="s">
        <v>196</v>
      </c>
      <c r="B81" s="25" t="s">
        <v>197</v>
      </c>
      <c r="C81" s="308">
        <f>'5. melléklet'!L81</f>
        <v>200000</v>
      </c>
      <c r="D81" s="308">
        <f>'5. melléklet'!M81</f>
        <v>363970</v>
      </c>
      <c r="E81" s="308">
        <f>'5. melléklet'!N81</f>
        <v>363970</v>
      </c>
    </row>
    <row r="82" spans="1:5" x14ac:dyDescent="0.25">
      <c r="A82" s="130" t="s">
        <v>198</v>
      </c>
      <c r="B82" s="25" t="s">
        <v>199</v>
      </c>
      <c r="C82" s="308">
        <f>'5. melléklet'!L82</f>
        <v>0</v>
      </c>
      <c r="D82" s="308">
        <f>'5. melléklet'!M82</f>
        <v>0</v>
      </c>
      <c r="E82" s="308">
        <f>'5. melléklet'!N82</f>
        <v>0</v>
      </c>
    </row>
    <row r="83" spans="1:5" x14ac:dyDescent="0.25">
      <c r="A83" s="130" t="s">
        <v>200</v>
      </c>
      <c r="B83" s="25" t="s">
        <v>201</v>
      </c>
      <c r="C83" s="308">
        <f>'5. melléklet'!L83</f>
        <v>0</v>
      </c>
      <c r="D83" s="308">
        <f>'5. melléklet'!M83</f>
        <v>0</v>
      </c>
      <c r="E83" s="308">
        <f>'5. melléklet'!N83</f>
        <v>0</v>
      </c>
    </row>
    <row r="84" spans="1:5" x14ac:dyDescent="0.25">
      <c r="A84" s="130" t="s">
        <v>202</v>
      </c>
      <c r="B84" s="25" t="s">
        <v>203</v>
      </c>
      <c r="C84" s="308">
        <f>'5. melléklet'!L84</f>
        <v>110000</v>
      </c>
      <c r="D84" s="308">
        <f>'5. melléklet'!M84</f>
        <v>98270</v>
      </c>
      <c r="E84" s="308">
        <f>'5. melléklet'!N84</f>
        <v>98270</v>
      </c>
    </row>
    <row r="85" spans="1:5" x14ac:dyDescent="0.25">
      <c r="A85" s="142" t="s">
        <v>400</v>
      </c>
      <c r="B85" s="143" t="s">
        <v>204</v>
      </c>
      <c r="C85" s="309">
        <f>SUM(C78:C84)</f>
        <v>310000</v>
      </c>
      <c r="D85" s="309">
        <f t="shared" ref="D85:E85" si="11">SUM(D78:D84)</f>
        <v>462240</v>
      </c>
      <c r="E85" s="309">
        <f t="shared" si="11"/>
        <v>462240</v>
      </c>
    </row>
    <row r="86" spans="1:5" x14ac:dyDescent="0.25">
      <c r="A86" s="130" t="s">
        <v>802</v>
      </c>
      <c r="B86" s="25" t="s">
        <v>206</v>
      </c>
      <c r="C86" s="308">
        <f>'5. melléklet'!L86</f>
        <v>28000000</v>
      </c>
      <c r="D86" s="308">
        <f>'5. melléklet'!M86</f>
        <v>0</v>
      </c>
      <c r="E86" s="308">
        <f>'5. melléklet'!N86</f>
        <v>0</v>
      </c>
    </row>
    <row r="87" spans="1:5" x14ac:dyDescent="0.25">
      <c r="A87" s="130" t="s">
        <v>207</v>
      </c>
      <c r="B87" s="25" t="s">
        <v>208</v>
      </c>
      <c r="C87" s="308">
        <f>'5. melléklet'!L87</f>
        <v>0</v>
      </c>
      <c r="D87" s="308">
        <f>'5. melléklet'!M87</f>
        <v>0</v>
      </c>
      <c r="E87" s="308">
        <f>'5. melléklet'!N87</f>
        <v>0</v>
      </c>
    </row>
    <row r="88" spans="1:5" x14ac:dyDescent="0.25">
      <c r="A88" s="130" t="s">
        <v>803</v>
      </c>
      <c r="B88" s="25" t="s">
        <v>210</v>
      </c>
      <c r="C88" s="308">
        <f>'5. melléklet'!L88</f>
        <v>0</v>
      </c>
      <c r="D88" s="308">
        <f>'5. melléklet'!M88</f>
        <v>0</v>
      </c>
      <c r="E88" s="308">
        <f>'5. melléklet'!N88</f>
        <v>0</v>
      </c>
    </row>
    <row r="89" spans="1:5" x14ac:dyDescent="0.25">
      <c r="A89" s="130" t="s">
        <v>211</v>
      </c>
      <c r="B89" s="25" t="s">
        <v>212</v>
      </c>
      <c r="C89" s="308">
        <f>'5. melléklet'!L89</f>
        <v>7559999</v>
      </c>
      <c r="D89" s="308">
        <f>'5. melléklet'!M89</f>
        <v>0</v>
      </c>
      <c r="E89" s="308">
        <f>'5. melléklet'!N89</f>
        <v>0</v>
      </c>
    </row>
    <row r="90" spans="1:5" x14ac:dyDescent="0.25">
      <c r="A90" s="142" t="s">
        <v>804</v>
      </c>
      <c r="B90" s="143" t="s">
        <v>213</v>
      </c>
      <c r="C90" s="309">
        <f>SUM(C86:C89)</f>
        <v>35559999</v>
      </c>
      <c r="D90" s="309">
        <f t="shared" ref="D90:E90" si="12">SUM(D86:D89)</f>
        <v>0</v>
      </c>
      <c r="E90" s="309">
        <f t="shared" si="12"/>
        <v>0</v>
      </c>
    </row>
    <row r="91" spans="1:5" x14ac:dyDescent="0.25">
      <c r="A91" s="130" t="s">
        <v>214</v>
      </c>
      <c r="B91" s="25" t="s">
        <v>215</v>
      </c>
      <c r="C91" s="308">
        <f>'5. melléklet'!L91</f>
        <v>0</v>
      </c>
      <c r="D91" s="308">
        <f>'5. melléklet'!M91</f>
        <v>0</v>
      </c>
      <c r="E91" s="308">
        <f>'5. melléklet'!N91</f>
        <v>0</v>
      </c>
    </row>
    <row r="92" spans="1:5" x14ac:dyDescent="0.25">
      <c r="A92" s="130" t="s">
        <v>435</v>
      </c>
      <c r="B92" s="25" t="s">
        <v>216</v>
      </c>
      <c r="C92" s="308">
        <f>'5. melléklet'!L92</f>
        <v>0</v>
      </c>
      <c r="D92" s="308">
        <f>'5. melléklet'!M92</f>
        <v>0</v>
      </c>
      <c r="E92" s="308">
        <f>'5. melléklet'!N92</f>
        <v>0</v>
      </c>
    </row>
    <row r="93" spans="1:5" x14ac:dyDescent="0.25">
      <c r="A93" s="130" t="s">
        <v>436</v>
      </c>
      <c r="B93" s="25" t="s">
        <v>217</v>
      </c>
      <c r="C93" s="308">
        <f>'5. melléklet'!L93</f>
        <v>0</v>
      </c>
      <c r="D93" s="308">
        <f>'5. melléklet'!M93</f>
        <v>0</v>
      </c>
      <c r="E93" s="308">
        <f>'5. melléklet'!N93</f>
        <v>0</v>
      </c>
    </row>
    <row r="94" spans="1:5" x14ac:dyDescent="0.25">
      <c r="A94" s="130" t="s">
        <v>437</v>
      </c>
      <c r="B94" s="25" t="s">
        <v>218</v>
      </c>
      <c r="C94" s="308">
        <f>'5. melléklet'!L94</f>
        <v>0</v>
      </c>
      <c r="D94" s="308">
        <f>'5. melléklet'!M94</f>
        <v>0</v>
      </c>
      <c r="E94" s="308">
        <f>'5. melléklet'!N94</f>
        <v>0</v>
      </c>
    </row>
    <row r="95" spans="1:5" x14ac:dyDescent="0.25">
      <c r="A95" s="130" t="s">
        <v>438</v>
      </c>
      <c r="B95" s="25" t="s">
        <v>219</v>
      </c>
      <c r="C95" s="308">
        <f>'5. melléklet'!L95</f>
        <v>0</v>
      </c>
      <c r="D95" s="308">
        <f>'5. melléklet'!M95</f>
        <v>0</v>
      </c>
      <c r="E95" s="308">
        <f>'5. melléklet'!N95</f>
        <v>0</v>
      </c>
    </row>
    <row r="96" spans="1:5" x14ac:dyDescent="0.25">
      <c r="A96" s="130" t="s">
        <v>403</v>
      </c>
      <c r="B96" s="25" t="s">
        <v>220</v>
      </c>
      <c r="C96" s="308">
        <f>'5. melléklet'!L96</f>
        <v>0</v>
      </c>
      <c r="D96" s="308">
        <f>'5. melléklet'!M96</f>
        <v>0</v>
      </c>
      <c r="E96" s="308">
        <f>'5. melléklet'!N96</f>
        <v>0</v>
      </c>
    </row>
    <row r="97" spans="1:24" x14ac:dyDescent="0.25">
      <c r="A97" s="130" t="s">
        <v>221</v>
      </c>
      <c r="B97" s="25" t="s">
        <v>222</v>
      </c>
      <c r="C97" s="308">
        <f>'5. melléklet'!L97</f>
        <v>0</v>
      </c>
      <c r="D97" s="308">
        <f>'5. melléklet'!M97</f>
        <v>0</v>
      </c>
      <c r="E97" s="308">
        <f>'5. melléklet'!N97</f>
        <v>0</v>
      </c>
    </row>
    <row r="98" spans="1:24" x14ac:dyDescent="0.25">
      <c r="A98" s="130" t="s">
        <v>806</v>
      </c>
      <c r="B98" s="25" t="s">
        <v>223</v>
      </c>
      <c r="C98" s="308">
        <f>'5. melléklet'!L98</f>
        <v>0</v>
      </c>
      <c r="D98" s="308">
        <f>'5. melléklet'!M98</f>
        <v>0</v>
      </c>
      <c r="E98" s="308">
        <f>'5. melléklet'!N98</f>
        <v>0</v>
      </c>
    </row>
    <row r="99" spans="1:24" x14ac:dyDescent="0.25">
      <c r="A99" s="130" t="s">
        <v>807</v>
      </c>
      <c r="B99" s="25" t="s">
        <v>805</v>
      </c>
      <c r="C99" s="308">
        <f>'5. melléklet'!L99</f>
        <v>0</v>
      </c>
      <c r="D99" s="308">
        <f>'5. melléklet'!M99</f>
        <v>0</v>
      </c>
      <c r="E99" s="308">
        <f>'5. melléklet'!N99</f>
        <v>0</v>
      </c>
    </row>
    <row r="100" spans="1:24" x14ac:dyDescent="0.25">
      <c r="A100" s="147" t="s">
        <v>808</v>
      </c>
      <c r="B100" s="143" t="s">
        <v>224</v>
      </c>
      <c r="C100" s="309">
        <f>SUM(C91:C99)</f>
        <v>0</v>
      </c>
      <c r="D100" s="309">
        <f t="shared" ref="D100:E100" si="13">SUM(D91:D99)</f>
        <v>0</v>
      </c>
      <c r="E100" s="309">
        <f t="shared" si="13"/>
        <v>0</v>
      </c>
      <c r="F100" s="290"/>
      <c r="G100" s="290"/>
      <c r="H100" s="290"/>
      <c r="I100" s="290"/>
      <c r="J100" s="290"/>
      <c r="K100" s="290"/>
      <c r="L100" s="290"/>
      <c r="M100" s="290"/>
      <c r="N100" s="290"/>
      <c r="O100" s="290"/>
      <c r="P100" s="290"/>
      <c r="Q100" s="290"/>
      <c r="R100" s="290"/>
      <c r="S100" s="290"/>
      <c r="T100" s="290"/>
      <c r="U100" s="290"/>
      <c r="V100" s="290"/>
      <c r="W100" s="19"/>
      <c r="X100" s="19"/>
    </row>
    <row r="101" spans="1:24" x14ac:dyDescent="0.25">
      <c r="A101" s="145" t="s">
        <v>809</v>
      </c>
      <c r="B101" s="149"/>
      <c r="C101" s="310">
        <f>'5. melléklet'!L101</f>
        <v>35869999</v>
      </c>
      <c r="D101" s="310">
        <f>'5. melléklet'!M101</f>
        <v>462240</v>
      </c>
      <c r="E101" s="310">
        <f>'5. melléklet'!N101</f>
        <v>462240</v>
      </c>
      <c r="F101" s="290"/>
      <c r="G101" s="290"/>
      <c r="H101" s="290"/>
      <c r="I101" s="290"/>
      <c r="J101" s="290"/>
      <c r="K101" s="290"/>
      <c r="L101" s="290"/>
      <c r="M101" s="290"/>
      <c r="N101" s="290"/>
      <c r="O101" s="290"/>
      <c r="P101" s="290"/>
      <c r="Q101" s="290"/>
      <c r="R101" s="290"/>
      <c r="S101" s="290"/>
      <c r="T101" s="290"/>
      <c r="U101" s="290"/>
      <c r="V101" s="290"/>
      <c r="W101" s="19"/>
      <c r="X101" s="19"/>
    </row>
    <row r="102" spans="1:24" x14ac:dyDescent="0.25">
      <c r="A102" s="209" t="s">
        <v>810</v>
      </c>
      <c r="B102" s="210" t="s">
        <v>225</v>
      </c>
      <c r="C102" s="311">
        <f>SUM(C100,C90,C85,C76,C62,C53,C28,C27)</f>
        <v>69950869</v>
      </c>
      <c r="D102" s="311">
        <f t="shared" ref="D102:E102" si="14">SUM(D100,D90,D85,D76,D62,D53,D28,D27)</f>
        <v>80483186</v>
      </c>
      <c r="E102" s="311">
        <f t="shared" si="14"/>
        <v>34182124</v>
      </c>
      <c r="F102" s="290"/>
      <c r="G102" s="290"/>
      <c r="H102" s="290"/>
      <c r="I102" s="290"/>
      <c r="J102" s="290"/>
      <c r="K102" s="290"/>
      <c r="L102" s="290"/>
      <c r="M102" s="290"/>
      <c r="N102" s="290"/>
      <c r="O102" s="290"/>
      <c r="P102" s="290"/>
      <c r="Q102" s="290"/>
      <c r="R102" s="290"/>
      <c r="S102" s="290"/>
      <c r="T102" s="290"/>
      <c r="U102" s="290"/>
      <c r="V102" s="290"/>
      <c r="W102" s="19"/>
      <c r="X102" s="19"/>
    </row>
    <row r="103" spans="1:24" x14ac:dyDescent="0.25">
      <c r="A103" s="130" t="s">
        <v>811</v>
      </c>
      <c r="B103" s="135" t="s">
        <v>226</v>
      </c>
      <c r="C103" s="308">
        <f>'5. melléklet'!L103</f>
        <v>0</v>
      </c>
      <c r="D103" s="308">
        <f>'5. melléklet'!M103</f>
        <v>0</v>
      </c>
      <c r="E103" s="308">
        <f>'5. melléklet'!N103</f>
        <v>0</v>
      </c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9"/>
      <c r="X103" s="19"/>
    </row>
    <row r="104" spans="1:24" x14ac:dyDescent="0.25">
      <c r="A104" s="130" t="s">
        <v>812</v>
      </c>
      <c r="B104" s="135" t="s">
        <v>230</v>
      </c>
      <c r="C104" s="308">
        <f>'5. melléklet'!L104</f>
        <v>0</v>
      </c>
      <c r="D104" s="308">
        <f>'5. melléklet'!M104</f>
        <v>0</v>
      </c>
      <c r="E104" s="308">
        <f>'5. melléklet'!N104</f>
        <v>0</v>
      </c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19"/>
      <c r="X104" s="19"/>
    </row>
    <row r="105" spans="1:24" x14ac:dyDescent="0.25">
      <c r="A105" s="130" t="s">
        <v>813</v>
      </c>
      <c r="B105" s="135" t="s">
        <v>231</v>
      </c>
      <c r="C105" s="308">
        <f>'5. melléklet'!L105</f>
        <v>0</v>
      </c>
      <c r="D105" s="308">
        <f>'5. melléklet'!M105</f>
        <v>0</v>
      </c>
      <c r="E105" s="308">
        <f>'5. melléklet'!N105</f>
        <v>0</v>
      </c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19"/>
      <c r="X105" s="19"/>
    </row>
    <row r="106" spans="1:24" x14ac:dyDescent="0.25">
      <c r="A106" s="131" t="s">
        <v>814</v>
      </c>
      <c r="B106" s="136" t="s">
        <v>233</v>
      </c>
      <c r="C106" s="169">
        <f>SUM(C103:C105)</f>
        <v>0</v>
      </c>
      <c r="D106" s="169">
        <f t="shared" ref="D106:E106" si="15">SUM(D103:D105)</f>
        <v>0</v>
      </c>
      <c r="E106" s="169">
        <f t="shared" si="15"/>
        <v>0</v>
      </c>
      <c r="F106" s="290"/>
      <c r="G106" s="290"/>
      <c r="H106" s="290"/>
      <c r="I106" s="290"/>
      <c r="J106" s="290"/>
      <c r="K106" s="290"/>
      <c r="L106" s="290"/>
      <c r="M106" s="290"/>
      <c r="N106" s="290"/>
      <c r="O106" s="290"/>
      <c r="P106" s="290"/>
      <c r="Q106" s="290"/>
      <c r="R106" s="290"/>
      <c r="S106" s="290"/>
      <c r="T106" s="290"/>
      <c r="U106" s="290"/>
      <c r="V106" s="290"/>
      <c r="W106" s="19"/>
      <c r="X106" s="19"/>
    </row>
    <row r="107" spans="1:24" x14ac:dyDescent="0.25">
      <c r="A107" s="130" t="s">
        <v>412</v>
      </c>
      <c r="B107" s="135" t="s">
        <v>234</v>
      </c>
      <c r="C107" s="308">
        <f>'5. melléklet'!L107</f>
        <v>0</v>
      </c>
      <c r="D107" s="308">
        <f>'5. melléklet'!M107</f>
        <v>0</v>
      </c>
      <c r="E107" s="308">
        <f>'5. melléklet'!N107</f>
        <v>0</v>
      </c>
      <c r="F107" s="290"/>
      <c r="G107" s="290"/>
      <c r="H107" s="290"/>
      <c r="I107" s="290"/>
      <c r="J107" s="290"/>
      <c r="K107" s="290"/>
      <c r="L107" s="290"/>
      <c r="M107" s="290"/>
      <c r="N107" s="290"/>
      <c r="O107" s="290"/>
      <c r="P107" s="290"/>
      <c r="Q107" s="290"/>
      <c r="R107" s="290"/>
      <c r="S107" s="290"/>
      <c r="T107" s="290"/>
      <c r="U107" s="290"/>
      <c r="V107" s="290"/>
      <c r="W107" s="19"/>
      <c r="X107" s="19"/>
    </row>
    <row r="108" spans="1:24" x14ac:dyDescent="0.25">
      <c r="A108" s="130" t="s">
        <v>817</v>
      </c>
      <c r="B108" s="135" t="s">
        <v>237</v>
      </c>
      <c r="C108" s="308">
        <f>'5. melléklet'!L108</f>
        <v>0</v>
      </c>
      <c r="D108" s="308">
        <f>'5. melléklet'!M108</f>
        <v>0</v>
      </c>
      <c r="E108" s="308">
        <f>'5. melléklet'!N108</f>
        <v>0</v>
      </c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19"/>
      <c r="X108" s="19"/>
    </row>
    <row r="109" spans="1:24" x14ac:dyDescent="0.25">
      <c r="A109" s="130" t="s">
        <v>818</v>
      </c>
      <c r="B109" s="135" t="s">
        <v>239</v>
      </c>
      <c r="C109" s="308">
        <f>'5. melléklet'!L109</f>
        <v>0</v>
      </c>
      <c r="D109" s="308">
        <f>'5. melléklet'!M109</f>
        <v>0</v>
      </c>
      <c r="E109" s="308">
        <f>'5. melléklet'!N109</f>
        <v>0</v>
      </c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19"/>
      <c r="X109" s="19"/>
    </row>
    <row r="110" spans="1:24" x14ac:dyDescent="0.25">
      <c r="A110" s="130" t="s">
        <v>819</v>
      </c>
      <c r="B110" s="135" t="s">
        <v>240</v>
      </c>
      <c r="C110" s="308">
        <f>'5. melléklet'!L110</f>
        <v>0</v>
      </c>
      <c r="D110" s="308">
        <f>'5. melléklet'!M110</f>
        <v>0</v>
      </c>
      <c r="E110" s="308">
        <f>'5. melléklet'!N110</f>
        <v>0</v>
      </c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19"/>
      <c r="X110" s="19"/>
    </row>
    <row r="111" spans="1:24" x14ac:dyDescent="0.25">
      <c r="A111" s="130" t="s">
        <v>820</v>
      </c>
      <c r="B111" s="135" t="s">
        <v>815</v>
      </c>
      <c r="C111" s="308">
        <f>'5. melléklet'!L111</f>
        <v>0</v>
      </c>
      <c r="D111" s="308">
        <f>'5. melléklet'!M111</f>
        <v>0</v>
      </c>
      <c r="E111" s="308">
        <f>'5. melléklet'!N111</f>
        <v>0</v>
      </c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19"/>
      <c r="X111" s="19"/>
    </row>
    <row r="112" spans="1:24" x14ac:dyDescent="0.25">
      <c r="A112" s="130" t="s">
        <v>821</v>
      </c>
      <c r="B112" s="135" t="s">
        <v>816</v>
      </c>
      <c r="C112" s="308">
        <f>'5. melléklet'!L112</f>
        <v>0</v>
      </c>
      <c r="D112" s="308">
        <f>'5. melléklet'!M112</f>
        <v>0</v>
      </c>
      <c r="E112" s="308">
        <f>'5. melléklet'!N112</f>
        <v>0</v>
      </c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19"/>
      <c r="X112" s="19"/>
    </row>
    <row r="113" spans="1:24" x14ac:dyDescent="0.25">
      <c r="A113" s="131" t="s">
        <v>822</v>
      </c>
      <c r="B113" s="136" t="s">
        <v>241</v>
      </c>
      <c r="C113" s="169">
        <f>SUM(C107:C112)</f>
        <v>0</v>
      </c>
      <c r="D113" s="169">
        <f t="shared" ref="D113:E113" si="16">SUM(D107:D112)</f>
        <v>0</v>
      </c>
      <c r="E113" s="169">
        <f t="shared" si="16"/>
        <v>0</v>
      </c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19"/>
      <c r="X113" s="19"/>
    </row>
    <row r="114" spans="1:24" x14ac:dyDescent="0.25">
      <c r="A114" s="130" t="s">
        <v>242</v>
      </c>
      <c r="B114" s="135" t="s">
        <v>243</v>
      </c>
      <c r="C114" s="308">
        <f>'5. melléklet'!L114</f>
        <v>0</v>
      </c>
      <c r="D114" s="308">
        <f>'5. melléklet'!M114</f>
        <v>0</v>
      </c>
      <c r="E114" s="308">
        <f>'5. melléklet'!N114</f>
        <v>0</v>
      </c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19"/>
      <c r="X114" s="19"/>
    </row>
    <row r="115" spans="1:24" x14ac:dyDescent="0.25">
      <c r="A115" s="130" t="s">
        <v>244</v>
      </c>
      <c r="B115" s="135" t="s">
        <v>245</v>
      </c>
      <c r="C115" s="308">
        <f>'5. melléklet'!L115</f>
        <v>906277</v>
      </c>
      <c r="D115" s="308">
        <f>'5. melléklet'!M115</f>
        <v>906277</v>
      </c>
      <c r="E115" s="308">
        <f>'5. melléklet'!N115</f>
        <v>906277</v>
      </c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19"/>
      <c r="X115" s="19"/>
    </row>
    <row r="116" spans="1:24" x14ac:dyDescent="0.25">
      <c r="A116" s="130" t="s">
        <v>246</v>
      </c>
      <c r="B116" s="135" t="s">
        <v>247</v>
      </c>
      <c r="C116" s="308">
        <f>'5. melléklet'!L116</f>
        <v>0</v>
      </c>
      <c r="D116" s="308">
        <f>'5. melléklet'!M116</f>
        <v>0</v>
      </c>
      <c r="E116" s="308">
        <f>'5. melléklet'!N116</f>
        <v>0</v>
      </c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19"/>
      <c r="X116" s="19"/>
    </row>
    <row r="117" spans="1:24" x14ac:dyDescent="0.25">
      <c r="A117" s="130" t="s">
        <v>824</v>
      </c>
      <c r="B117" s="135" t="s">
        <v>249</v>
      </c>
      <c r="C117" s="308">
        <f>'5. melléklet'!L117</f>
        <v>0</v>
      </c>
      <c r="D117" s="308">
        <f>'5. melléklet'!M117</f>
        <v>0</v>
      </c>
      <c r="E117" s="308">
        <f>'5. melléklet'!N117</f>
        <v>0</v>
      </c>
      <c r="F117" s="290"/>
      <c r="G117" s="290"/>
      <c r="H117" s="290"/>
      <c r="I117" s="290"/>
      <c r="J117" s="290"/>
      <c r="K117" s="290"/>
      <c r="L117" s="290"/>
      <c r="M117" s="290"/>
      <c r="N117" s="290"/>
      <c r="O117" s="290"/>
      <c r="P117" s="290"/>
      <c r="Q117" s="290"/>
      <c r="R117" s="290"/>
      <c r="S117" s="290"/>
      <c r="T117" s="290"/>
      <c r="U117" s="290"/>
      <c r="V117" s="290"/>
      <c r="W117" s="19"/>
      <c r="X117" s="19"/>
    </row>
    <row r="118" spans="1:24" x14ac:dyDescent="0.25">
      <c r="A118" s="130" t="s">
        <v>250</v>
      </c>
      <c r="B118" s="135" t="s">
        <v>251</v>
      </c>
      <c r="C118" s="308">
        <f>'5. melléklet'!L118</f>
        <v>0</v>
      </c>
      <c r="D118" s="308">
        <f>'5. melléklet'!M118</f>
        <v>0</v>
      </c>
      <c r="E118" s="308">
        <f>'5. melléklet'!N118</f>
        <v>0</v>
      </c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19"/>
      <c r="X118" s="19"/>
    </row>
    <row r="119" spans="1:24" x14ac:dyDescent="0.25">
      <c r="A119" s="130" t="s">
        <v>252</v>
      </c>
      <c r="B119" s="135" t="s">
        <v>253</v>
      </c>
      <c r="C119" s="308">
        <f>'5. melléklet'!L119</f>
        <v>0</v>
      </c>
      <c r="D119" s="308">
        <f>'5. melléklet'!M119</f>
        <v>0</v>
      </c>
      <c r="E119" s="308">
        <f>'5. melléklet'!N119</f>
        <v>0</v>
      </c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19"/>
      <c r="X119" s="19"/>
    </row>
    <row r="120" spans="1:24" x14ac:dyDescent="0.25">
      <c r="A120" s="130" t="s">
        <v>825</v>
      </c>
      <c r="B120" s="135" t="s">
        <v>823</v>
      </c>
      <c r="C120" s="308">
        <f>'5. melléklet'!L120</f>
        <v>0</v>
      </c>
      <c r="D120" s="308">
        <f>'5. melléklet'!M120</f>
        <v>0</v>
      </c>
      <c r="E120" s="308">
        <f>'5. melléklet'!N120</f>
        <v>0</v>
      </c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19"/>
      <c r="X120" s="19"/>
    </row>
    <row r="121" spans="1:24" x14ac:dyDescent="0.25">
      <c r="A121" s="131" t="s">
        <v>826</v>
      </c>
      <c r="B121" s="136" t="s">
        <v>254</v>
      </c>
      <c r="C121" s="169">
        <f>SUM(C114:C120,C113,C106)</f>
        <v>906277</v>
      </c>
      <c r="D121" s="169">
        <f t="shared" ref="D121:E121" si="17">SUM(D114:D120,D113,D106)</f>
        <v>906277</v>
      </c>
      <c r="E121" s="169">
        <f t="shared" si="17"/>
        <v>906277</v>
      </c>
      <c r="F121" s="290"/>
      <c r="G121" s="290"/>
      <c r="H121" s="290"/>
      <c r="I121" s="290"/>
      <c r="J121" s="290"/>
      <c r="K121" s="290"/>
      <c r="L121" s="290"/>
      <c r="M121" s="290"/>
      <c r="N121" s="290"/>
      <c r="O121" s="290"/>
      <c r="P121" s="290"/>
      <c r="Q121" s="290"/>
      <c r="R121" s="290"/>
      <c r="S121" s="290"/>
      <c r="T121" s="290"/>
      <c r="U121" s="290"/>
      <c r="V121" s="290"/>
      <c r="W121" s="19"/>
      <c r="X121" s="19"/>
    </row>
    <row r="122" spans="1:24" x14ac:dyDescent="0.25">
      <c r="A122" s="130" t="s">
        <v>255</v>
      </c>
      <c r="B122" s="135" t="s">
        <v>256</v>
      </c>
      <c r="C122" s="308">
        <f>'5. melléklet'!L122</f>
        <v>0</v>
      </c>
      <c r="D122" s="308">
        <f>'5. melléklet'!M122</f>
        <v>0</v>
      </c>
      <c r="E122" s="308">
        <f>'5. melléklet'!N122</f>
        <v>0</v>
      </c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19"/>
      <c r="X122" s="19"/>
    </row>
    <row r="123" spans="1:24" x14ac:dyDescent="0.25">
      <c r="A123" s="130" t="s">
        <v>831</v>
      </c>
      <c r="B123" s="135" t="s">
        <v>258</v>
      </c>
      <c r="C123" s="308">
        <f>'5. melléklet'!L123</f>
        <v>0</v>
      </c>
      <c r="D123" s="308">
        <f>'5. melléklet'!M123</f>
        <v>0</v>
      </c>
      <c r="E123" s="308">
        <f>'5. melléklet'!N123</f>
        <v>0</v>
      </c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</row>
    <row r="124" spans="1:24" x14ac:dyDescent="0.25">
      <c r="A124" s="130" t="s">
        <v>441</v>
      </c>
      <c r="B124" s="135" t="s">
        <v>259</v>
      </c>
      <c r="C124" s="308">
        <f>'5. melléklet'!L124</f>
        <v>0</v>
      </c>
      <c r="D124" s="308">
        <f>'5. melléklet'!M124</f>
        <v>0</v>
      </c>
      <c r="E124" s="308">
        <f>'5. melléklet'!N124</f>
        <v>0</v>
      </c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</row>
    <row r="125" spans="1:24" x14ac:dyDescent="0.25">
      <c r="A125" s="130" t="s">
        <v>832</v>
      </c>
      <c r="B125" s="135" t="s">
        <v>260</v>
      </c>
      <c r="C125" s="308">
        <f>'5. melléklet'!L125</f>
        <v>0</v>
      </c>
      <c r="D125" s="308">
        <f>'5. melléklet'!M125</f>
        <v>0</v>
      </c>
      <c r="E125" s="308">
        <f>'5. melléklet'!N125</f>
        <v>0</v>
      </c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</row>
    <row r="126" spans="1:24" x14ac:dyDescent="0.25">
      <c r="A126" s="130" t="s">
        <v>833</v>
      </c>
      <c r="B126" s="135" t="s">
        <v>827</v>
      </c>
      <c r="C126" s="308">
        <f>'5. melléklet'!L126</f>
        <v>0</v>
      </c>
      <c r="D126" s="308">
        <f>'5. melléklet'!M126</f>
        <v>0</v>
      </c>
      <c r="E126" s="308">
        <f>'5. melléklet'!N126</f>
        <v>0</v>
      </c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</row>
    <row r="127" spans="1:24" x14ac:dyDescent="0.25">
      <c r="A127" s="131" t="s">
        <v>417</v>
      </c>
      <c r="B127" s="156" t="s">
        <v>264</v>
      </c>
      <c r="C127" s="169">
        <f>SUM(C122:C126)</f>
        <v>0</v>
      </c>
      <c r="D127" s="169">
        <f t="shared" ref="D127:E127" si="18">SUM(D122:D126)</f>
        <v>0</v>
      </c>
      <c r="E127" s="169">
        <f t="shared" si="18"/>
        <v>0</v>
      </c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</row>
    <row r="128" spans="1:24" ht="15.75" x14ac:dyDescent="0.3">
      <c r="A128" s="130" t="s">
        <v>265</v>
      </c>
      <c r="B128" s="160" t="s">
        <v>266</v>
      </c>
      <c r="C128" s="308">
        <f>'5. melléklet'!L128</f>
        <v>0</v>
      </c>
      <c r="D128" s="308">
        <f>'5. melléklet'!M128</f>
        <v>0</v>
      </c>
      <c r="E128" s="308">
        <f>'5. melléklet'!N128</f>
        <v>0</v>
      </c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</row>
    <row r="129" spans="1:21" ht="15.75" x14ac:dyDescent="0.3">
      <c r="A129" s="130" t="s">
        <v>834</v>
      </c>
      <c r="B129" s="160" t="s">
        <v>828</v>
      </c>
      <c r="C129" s="308">
        <f>'5. melléklet'!L129</f>
        <v>0</v>
      </c>
      <c r="D129" s="308">
        <f>'5. melléklet'!M129</f>
        <v>0</v>
      </c>
      <c r="E129" s="308">
        <f>'5. melléklet'!N129</f>
        <v>0</v>
      </c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</row>
    <row r="130" spans="1:21" x14ac:dyDescent="0.25">
      <c r="A130" s="211" t="s">
        <v>445</v>
      </c>
      <c r="B130" s="212" t="s">
        <v>267</v>
      </c>
      <c r="C130" s="203">
        <f>SUM(C127,C121)</f>
        <v>906277</v>
      </c>
      <c r="D130" s="203">
        <f t="shared" ref="D130:E130" si="19">SUM(D127,D121)</f>
        <v>906277</v>
      </c>
      <c r="E130" s="203">
        <f t="shared" si="19"/>
        <v>906277</v>
      </c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1:21" x14ac:dyDescent="0.25">
      <c r="A131" s="154" t="s">
        <v>829</v>
      </c>
      <c r="B131" s="155" t="s">
        <v>830</v>
      </c>
      <c r="C131" s="244">
        <f>C102+C130</f>
        <v>70857146</v>
      </c>
      <c r="D131" s="244">
        <f t="shared" ref="D131:E131" si="20">D102+D130</f>
        <v>81389463</v>
      </c>
      <c r="E131" s="244">
        <f t="shared" si="20"/>
        <v>35088401</v>
      </c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</row>
    <row r="132" spans="1:21" x14ac:dyDescent="0.25">
      <c r="B132" s="19"/>
      <c r="C132" s="312"/>
      <c r="D132" s="312"/>
      <c r="E132" s="312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</row>
    <row r="133" spans="1:21" x14ac:dyDescent="0.25">
      <c r="B133" s="19"/>
      <c r="C133" s="312"/>
      <c r="D133" s="312"/>
      <c r="E133" s="312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</row>
    <row r="134" spans="1:21" x14ac:dyDescent="0.25">
      <c r="B134" s="19"/>
      <c r="C134" s="312"/>
      <c r="D134" s="312"/>
      <c r="E134" s="312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</row>
    <row r="135" spans="1:21" x14ac:dyDescent="0.25">
      <c r="B135" s="19"/>
      <c r="C135" s="312"/>
      <c r="D135" s="312"/>
      <c r="E135" s="312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</row>
    <row r="136" spans="1:21" x14ac:dyDescent="0.25">
      <c r="B136" s="19"/>
      <c r="C136" s="312"/>
      <c r="D136" s="312"/>
      <c r="E136" s="312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</row>
    <row r="137" spans="1:21" x14ac:dyDescent="0.25">
      <c r="B137" s="19"/>
      <c r="C137" s="312"/>
      <c r="D137" s="312"/>
      <c r="E137" s="312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</row>
    <row r="138" spans="1:21" x14ac:dyDescent="0.25">
      <c r="B138" s="19"/>
      <c r="C138" s="312"/>
      <c r="D138" s="312"/>
      <c r="E138" s="312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</row>
    <row r="139" spans="1:21" x14ac:dyDescent="0.25">
      <c r="B139" s="19"/>
      <c r="C139" s="312"/>
      <c r="D139" s="312"/>
      <c r="E139" s="312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</row>
    <row r="140" spans="1:21" x14ac:dyDescent="0.25">
      <c r="B140" s="19"/>
      <c r="C140" s="312"/>
      <c r="D140" s="312"/>
      <c r="E140" s="312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</row>
    <row r="141" spans="1:21" x14ac:dyDescent="0.25">
      <c r="B141" s="19"/>
      <c r="C141" s="312"/>
      <c r="D141" s="312"/>
      <c r="E141" s="312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</row>
    <row r="142" spans="1:21" x14ac:dyDescent="0.25">
      <c r="B142" s="19"/>
      <c r="C142" s="312"/>
      <c r="D142" s="312"/>
      <c r="E142" s="312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</row>
    <row r="143" spans="1:21" x14ac:dyDescent="0.25">
      <c r="B143" s="19"/>
      <c r="C143" s="312"/>
      <c r="D143" s="312"/>
      <c r="E143" s="312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</row>
    <row r="144" spans="1:21" x14ac:dyDescent="0.25">
      <c r="B144" s="19"/>
      <c r="C144" s="312"/>
      <c r="D144" s="312"/>
      <c r="E144" s="312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</row>
    <row r="145" spans="2:24" x14ac:dyDescent="0.25">
      <c r="B145" s="19"/>
      <c r="C145" s="312"/>
      <c r="D145" s="312"/>
      <c r="E145" s="312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</row>
    <row r="146" spans="2:24" x14ac:dyDescent="0.25">
      <c r="B146" s="19"/>
      <c r="D146" s="312"/>
      <c r="E146" s="312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</row>
    <row r="147" spans="2:24" x14ac:dyDescent="0.25">
      <c r="B147" s="19"/>
      <c r="D147" s="312"/>
      <c r="E147" s="312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</row>
    <row r="148" spans="2:24" x14ac:dyDescent="0.25">
      <c r="B148" s="19"/>
      <c r="D148" s="312"/>
      <c r="E148" s="312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</row>
    <row r="149" spans="2:24" x14ac:dyDescent="0.25">
      <c r="B149" s="19"/>
      <c r="D149" s="312"/>
      <c r="E149" s="312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</row>
    <row r="150" spans="2:24" x14ac:dyDescent="0.25">
      <c r="B150" s="19"/>
      <c r="D150" s="312"/>
      <c r="E150" s="312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</row>
    <row r="151" spans="2:24" x14ac:dyDescent="0.25">
      <c r="B151" s="19"/>
      <c r="D151" s="312"/>
      <c r="E151" s="312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</row>
    <row r="152" spans="2:24" x14ac:dyDescent="0.25">
      <c r="B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</row>
    <row r="153" spans="2:24" x14ac:dyDescent="0.25">
      <c r="B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</row>
    <row r="154" spans="2:24" x14ac:dyDescent="0.25">
      <c r="B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</row>
    <row r="155" spans="2:24" x14ac:dyDescent="0.25">
      <c r="B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</row>
    <row r="156" spans="2:24" x14ac:dyDescent="0.25">
      <c r="B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</row>
    <row r="157" spans="2:24" x14ac:dyDescent="0.25">
      <c r="B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</row>
    <row r="158" spans="2:24" x14ac:dyDescent="0.25">
      <c r="B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</row>
    <row r="159" spans="2:24" x14ac:dyDescent="0.25">
      <c r="B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</row>
    <row r="160" spans="2:24" x14ac:dyDescent="0.25">
      <c r="B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</row>
    <row r="161" spans="2:24" x14ac:dyDescent="0.25">
      <c r="B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</row>
    <row r="162" spans="2:24" x14ac:dyDescent="0.25">
      <c r="B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</row>
    <row r="163" spans="2:24" x14ac:dyDescent="0.25">
      <c r="B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</row>
    <row r="164" spans="2:24" x14ac:dyDescent="0.25">
      <c r="B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</row>
    <row r="165" spans="2:24" x14ac:dyDescent="0.25">
      <c r="B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</row>
    <row r="166" spans="2:24" x14ac:dyDescent="0.25">
      <c r="B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</row>
    <row r="167" spans="2:24" x14ac:dyDescent="0.25">
      <c r="B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</row>
    <row r="168" spans="2:24" x14ac:dyDescent="0.25">
      <c r="B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</row>
    <row r="169" spans="2:24" x14ac:dyDescent="0.25">
      <c r="B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</row>
    <row r="170" spans="2:24" x14ac:dyDescent="0.25">
      <c r="B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</row>
    <row r="171" spans="2:24" x14ac:dyDescent="0.25">
      <c r="B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</row>
    <row r="172" spans="2:24" x14ac:dyDescent="0.25">
      <c r="B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</row>
  </sheetData>
  <mergeCells count="5">
    <mergeCell ref="A3:E3"/>
    <mergeCell ref="A4:E4"/>
    <mergeCell ref="A7:A8"/>
    <mergeCell ref="B7:B8"/>
    <mergeCell ref="C7:E7"/>
  </mergeCells>
  <pageMargins left="0.70866141732283472" right="0.70866141732283472" top="0.74803149606299213" bottom="0.74803149606299213" header="0.31496062992125984" footer="0.31496062992125984"/>
  <pageSetup paperSize="9" scale="3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2:AE173"/>
  <sheetViews>
    <sheetView workbookViewId="0">
      <selection activeCell="J2" sqref="J2"/>
    </sheetView>
  </sheetViews>
  <sheetFormatPr defaultRowHeight="15" x14ac:dyDescent="0.25"/>
  <cols>
    <col min="1" max="1" width="83.42578125" customWidth="1"/>
    <col min="3" max="3" width="14.28515625" bestFit="1" customWidth="1"/>
    <col min="4" max="5" width="14.5703125" bestFit="1" customWidth="1"/>
    <col min="6" max="7" width="10.28515625" customWidth="1"/>
    <col min="8" max="8" width="12" customWidth="1"/>
    <col min="9" max="9" width="12.85546875" customWidth="1"/>
    <col min="10" max="10" width="13.42578125" customWidth="1"/>
    <col min="11" max="11" width="11.5703125" customWidth="1"/>
    <col min="12" max="14" width="14.28515625" bestFit="1" customWidth="1"/>
  </cols>
  <sheetData>
    <row r="2" spans="1:14" x14ac:dyDescent="0.25">
      <c r="J2" t="s">
        <v>1811</v>
      </c>
    </row>
    <row r="3" spans="1:14" ht="21" customHeight="1" x14ac:dyDescent="0.25">
      <c r="A3" s="384" t="s">
        <v>1798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8"/>
      <c r="M3" s="389"/>
      <c r="N3" s="389"/>
    </row>
    <row r="4" spans="1:14" ht="18.75" customHeight="1" x14ac:dyDescent="0.25">
      <c r="A4" s="386" t="s">
        <v>655</v>
      </c>
      <c r="B4" s="387"/>
      <c r="C4" s="387"/>
      <c r="D4" s="387"/>
      <c r="E4" s="387"/>
      <c r="F4" s="387"/>
      <c r="G4" s="387"/>
      <c r="H4" s="387"/>
      <c r="I4" s="387"/>
      <c r="J4" s="387"/>
      <c r="K4" s="387"/>
      <c r="L4" s="388"/>
      <c r="M4" s="389"/>
      <c r="N4" s="389"/>
    </row>
    <row r="5" spans="1:14" ht="18" x14ac:dyDescent="0.25">
      <c r="A5" s="293"/>
    </row>
    <row r="6" spans="1:14" x14ac:dyDescent="0.25">
      <c r="A6" s="96" t="s">
        <v>628</v>
      </c>
    </row>
    <row r="7" spans="1:14" ht="25.5" customHeight="1" x14ac:dyDescent="0.25">
      <c r="A7" s="390" t="s">
        <v>106</v>
      </c>
      <c r="B7" s="392" t="s">
        <v>107</v>
      </c>
      <c r="C7" s="400" t="s">
        <v>550</v>
      </c>
      <c r="D7" s="401"/>
      <c r="E7" s="402"/>
      <c r="F7" s="400" t="s">
        <v>551</v>
      </c>
      <c r="G7" s="401"/>
      <c r="H7" s="402"/>
      <c r="I7" s="400" t="s">
        <v>552</v>
      </c>
      <c r="J7" s="401"/>
      <c r="K7" s="402"/>
      <c r="L7" s="398" t="s">
        <v>629</v>
      </c>
      <c r="M7" s="399"/>
      <c r="N7" s="399"/>
    </row>
    <row r="8" spans="1:14" ht="25.5" x14ac:dyDescent="0.25">
      <c r="A8" s="396"/>
      <c r="B8" s="397"/>
      <c r="C8" s="289" t="s">
        <v>631</v>
      </c>
      <c r="D8" s="289" t="s">
        <v>16</v>
      </c>
      <c r="E8" s="139" t="s">
        <v>17</v>
      </c>
      <c r="F8" s="289" t="s">
        <v>631</v>
      </c>
      <c r="G8" s="289" t="s">
        <v>16</v>
      </c>
      <c r="H8" s="139" t="s">
        <v>17</v>
      </c>
      <c r="I8" s="289" t="s">
        <v>631</v>
      </c>
      <c r="J8" s="289" t="s">
        <v>16</v>
      </c>
      <c r="K8" s="139" t="s">
        <v>17</v>
      </c>
      <c r="L8" s="289" t="s">
        <v>631</v>
      </c>
      <c r="M8" s="289" t="s">
        <v>16</v>
      </c>
      <c r="N8" s="139" t="s">
        <v>17</v>
      </c>
    </row>
    <row r="9" spans="1:14" x14ac:dyDescent="0.25">
      <c r="A9" s="130" t="s">
        <v>767</v>
      </c>
      <c r="B9" s="24" t="s">
        <v>108</v>
      </c>
      <c r="C9" s="58">
        <v>6991000</v>
      </c>
      <c r="D9" s="58">
        <v>8359907</v>
      </c>
      <c r="E9" s="58">
        <v>8359907</v>
      </c>
      <c r="F9" s="168">
        <v>0</v>
      </c>
      <c r="G9" s="168">
        <v>0</v>
      </c>
      <c r="H9" s="168">
        <v>0</v>
      </c>
      <c r="I9" s="168">
        <v>0</v>
      </c>
      <c r="J9" s="168">
        <v>0</v>
      </c>
      <c r="K9" s="168">
        <v>0</v>
      </c>
      <c r="L9" s="58">
        <v>6991000</v>
      </c>
      <c r="M9" s="58">
        <v>8359907</v>
      </c>
      <c r="N9" s="58">
        <v>8359907</v>
      </c>
    </row>
    <row r="10" spans="1:14" x14ac:dyDescent="0.25">
      <c r="A10" s="130" t="s">
        <v>768</v>
      </c>
      <c r="B10" s="25" t="s">
        <v>109</v>
      </c>
      <c r="C10" s="58">
        <v>100000</v>
      </c>
      <c r="D10" s="58">
        <v>0</v>
      </c>
      <c r="E10" s="58">
        <v>0</v>
      </c>
      <c r="F10" s="168">
        <v>0</v>
      </c>
      <c r="G10" s="168">
        <v>0</v>
      </c>
      <c r="H10" s="168">
        <v>0</v>
      </c>
      <c r="I10" s="168">
        <v>0</v>
      </c>
      <c r="J10" s="168">
        <v>0</v>
      </c>
      <c r="K10" s="168">
        <v>0</v>
      </c>
      <c r="L10" s="58">
        <v>100000</v>
      </c>
      <c r="M10" s="58">
        <v>0</v>
      </c>
      <c r="N10" s="58">
        <v>0</v>
      </c>
    </row>
    <row r="11" spans="1:14" x14ac:dyDescent="0.25">
      <c r="A11" s="130" t="s">
        <v>769</v>
      </c>
      <c r="B11" s="25" t="s">
        <v>110</v>
      </c>
      <c r="C11" s="58">
        <v>0</v>
      </c>
      <c r="D11" s="58">
        <v>104479</v>
      </c>
      <c r="E11" s="58">
        <v>104479</v>
      </c>
      <c r="F11" s="168">
        <v>0</v>
      </c>
      <c r="G11" s="168">
        <v>0</v>
      </c>
      <c r="H11" s="168">
        <v>0</v>
      </c>
      <c r="I11" s="168">
        <v>0</v>
      </c>
      <c r="J11" s="168">
        <v>0</v>
      </c>
      <c r="K11" s="168">
        <v>0</v>
      </c>
      <c r="L11" s="58">
        <v>0</v>
      </c>
      <c r="M11" s="58">
        <v>104479</v>
      </c>
      <c r="N11" s="58">
        <v>104479</v>
      </c>
    </row>
    <row r="12" spans="1:14" x14ac:dyDescent="0.25">
      <c r="A12" s="130" t="s">
        <v>770</v>
      </c>
      <c r="B12" s="25" t="s">
        <v>111</v>
      </c>
      <c r="C12" s="58">
        <v>0</v>
      </c>
      <c r="D12" s="58">
        <v>0</v>
      </c>
      <c r="E12" s="58">
        <v>0</v>
      </c>
      <c r="F12" s="168">
        <v>0</v>
      </c>
      <c r="G12" s="168">
        <v>0</v>
      </c>
      <c r="H12" s="168">
        <v>0</v>
      </c>
      <c r="I12" s="168">
        <v>0</v>
      </c>
      <c r="J12" s="168">
        <v>0</v>
      </c>
      <c r="K12" s="168">
        <v>0</v>
      </c>
      <c r="L12" s="58">
        <v>0</v>
      </c>
      <c r="M12" s="58">
        <v>0</v>
      </c>
      <c r="N12" s="58">
        <v>0</v>
      </c>
    </row>
    <row r="13" spans="1:14" x14ac:dyDescent="0.25">
      <c r="A13" s="130" t="s">
        <v>771</v>
      </c>
      <c r="B13" s="25" t="s">
        <v>112</v>
      </c>
      <c r="C13" s="58">
        <v>0</v>
      </c>
      <c r="D13" s="58">
        <v>0</v>
      </c>
      <c r="E13" s="58">
        <v>0</v>
      </c>
      <c r="F13" s="168">
        <v>0</v>
      </c>
      <c r="G13" s="168">
        <v>0</v>
      </c>
      <c r="H13" s="168">
        <v>0</v>
      </c>
      <c r="I13" s="168">
        <v>0</v>
      </c>
      <c r="J13" s="168">
        <v>0</v>
      </c>
      <c r="K13" s="168">
        <v>0</v>
      </c>
      <c r="L13" s="58">
        <v>0</v>
      </c>
      <c r="M13" s="58">
        <v>0</v>
      </c>
      <c r="N13" s="58">
        <v>0</v>
      </c>
    </row>
    <row r="14" spans="1:14" x14ac:dyDescent="0.25">
      <c r="A14" s="130" t="s">
        <v>772</v>
      </c>
      <c r="B14" s="25" t="s">
        <v>113</v>
      </c>
      <c r="C14" s="58">
        <v>0</v>
      </c>
      <c r="D14" s="58">
        <v>0</v>
      </c>
      <c r="E14" s="58">
        <v>0</v>
      </c>
      <c r="F14" s="168">
        <v>0</v>
      </c>
      <c r="G14" s="168">
        <v>0</v>
      </c>
      <c r="H14" s="168">
        <v>0</v>
      </c>
      <c r="I14" s="168">
        <v>0</v>
      </c>
      <c r="J14" s="168">
        <v>0</v>
      </c>
      <c r="K14" s="168">
        <v>0</v>
      </c>
      <c r="L14" s="58">
        <v>0</v>
      </c>
      <c r="M14" s="58">
        <v>0</v>
      </c>
      <c r="N14" s="58">
        <v>0</v>
      </c>
    </row>
    <row r="15" spans="1:14" x14ac:dyDescent="0.25">
      <c r="A15" s="130" t="s">
        <v>114</v>
      </c>
      <c r="B15" s="25" t="s">
        <v>115</v>
      </c>
      <c r="C15" s="58">
        <v>0</v>
      </c>
      <c r="D15" s="58">
        <v>0</v>
      </c>
      <c r="E15" s="58">
        <v>0</v>
      </c>
      <c r="F15" s="168">
        <v>0</v>
      </c>
      <c r="G15" s="168">
        <v>0</v>
      </c>
      <c r="H15" s="168">
        <v>0</v>
      </c>
      <c r="I15" s="168">
        <v>0</v>
      </c>
      <c r="J15" s="168">
        <v>0</v>
      </c>
      <c r="K15" s="168">
        <v>0</v>
      </c>
      <c r="L15" s="58">
        <v>0</v>
      </c>
      <c r="M15" s="58">
        <v>0</v>
      </c>
      <c r="N15" s="58">
        <v>0</v>
      </c>
    </row>
    <row r="16" spans="1:14" x14ac:dyDescent="0.25">
      <c r="A16" s="130" t="s">
        <v>116</v>
      </c>
      <c r="B16" s="25" t="s">
        <v>117</v>
      </c>
      <c r="C16" s="58">
        <v>0</v>
      </c>
      <c r="D16" s="58">
        <v>0</v>
      </c>
      <c r="E16" s="58">
        <v>0</v>
      </c>
      <c r="F16" s="168">
        <v>0</v>
      </c>
      <c r="G16" s="168">
        <v>0</v>
      </c>
      <c r="H16" s="168">
        <v>0</v>
      </c>
      <c r="I16" s="168">
        <v>0</v>
      </c>
      <c r="J16" s="168">
        <v>0</v>
      </c>
      <c r="K16" s="168">
        <v>0</v>
      </c>
      <c r="L16" s="58">
        <v>0</v>
      </c>
      <c r="M16" s="58">
        <v>0</v>
      </c>
      <c r="N16" s="58">
        <v>0</v>
      </c>
    </row>
    <row r="17" spans="1:14" x14ac:dyDescent="0.25">
      <c r="A17" s="130" t="s">
        <v>773</v>
      </c>
      <c r="B17" s="25" t="s">
        <v>118</v>
      </c>
      <c r="C17" s="58">
        <v>0</v>
      </c>
      <c r="D17" s="58">
        <v>0</v>
      </c>
      <c r="E17" s="58">
        <v>0</v>
      </c>
      <c r="F17" s="168">
        <v>0</v>
      </c>
      <c r="G17" s="168">
        <v>0</v>
      </c>
      <c r="H17" s="168">
        <v>0</v>
      </c>
      <c r="I17" s="168">
        <v>0</v>
      </c>
      <c r="J17" s="168">
        <v>0</v>
      </c>
      <c r="K17" s="168">
        <v>0</v>
      </c>
      <c r="L17" s="58">
        <v>0</v>
      </c>
      <c r="M17" s="58">
        <v>0</v>
      </c>
      <c r="N17" s="58">
        <v>0</v>
      </c>
    </row>
    <row r="18" spans="1:14" x14ac:dyDescent="0.25">
      <c r="A18" s="130" t="s">
        <v>119</v>
      </c>
      <c r="B18" s="25" t="s">
        <v>120</v>
      </c>
      <c r="C18" s="58">
        <v>0</v>
      </c>
      <c r="D18" s="58">
        <v>0</v>
      </c>
      <c r="E18" s="58">
        <v>0</v>
      </c>
      <c r="F18" s="168">
        <v>0</v>
      </c>
      <c r="G18" s="168">
        <v>0</v>
      </c>
      <c r="H18" s="168">
        <v>0</v>
      </c>
      <c r="I18" s="168">
        <v>0</v>
      </c>
      <c r="J18" s="168">
        <v>0</v>
      </c>
      <c r="K18" s="168">
        <v>0</v>
      </c>
      <c r="L18" s="58">
        <v>0</v>
      </c>
      <c r="M18" s="58">
        <v>0</v>
      </c>
      <c r="N18" s="58">
        <v>0</v>
      </c>
    </row>
    <row r="19" spans="1:14" x14ac:dyDescent="0.25">
      <c r="A19" s="130" t="s">
        <v>774</v>
      </c>
      <c r="B19" s="25" t="s">
        <v>121</v>
      </c>
      <c r="C19" s="58">
        <v>0</v>
      </c>
      <c r="D19" s="58">
        <v>0</v>
      </c>
      <c r="E19" s="58">
        <v>0</v>
      </c>
      <c r="F19" s="168">
        <v>0</v>
      </c>
      <c r="G19" s="168">
        <v>0</v>
      </c>
      <c r="H19" s="168">
        <v>0</v>
      </c>
      <c r="I19" s="168">
        <v>0</v>
      </c>
      <c r="J19" s="168">
        <v>0</v>
      </c>
      <c r="K19" s="168">
        <v>0</v>
      </c>
      <c r="L19" s="58">
        <v>0</v>
      </c>
      <c r="M19" s="58">
        <v>0</v>
      </c>
      <c r="N19" s="58">
        <v>0</v>
      </c>
    </row>
    <row r="20" spans="1:14" x14ac:dyDescent="0.25">
      <c r="A20" s="130" t="s">
        <v>775</v>
      </c>
      <c r="B20" s="25" t="s">
        <v>122</v>
      </c>
      <c r="C20" s="58">
        <v>0</v>
      </c>
      <c r="D20" s="58">
        <v>0</v>
      </c>
      <c r="E20" s="58">
        <v>0</v>
      </c>
      <c r="F20" s="168">
        <v>0</v>
      </c>
      <c r="G20" s="168">
        <v>0</v>
      </c>
      <c r="H20" s="168">
        <v>0</v>
      </c>
      <c r="I20" s="168">
        <v>0</v>
      </c>
      <c r="J20" s="168">
        <v>0</v>
      </c>
      <c r="K20" s="168">
        <v>0</v>
      </c>
      <c r="L20" s="58">
        <v>0</v>
      </c>
      <c r="M20" s="58">
        <v>0</v>
      </c>
      <c r="N20" s="58">
        <v>0</v>
      </c>
    </row>
    <row r="21" spans="1:14" x14ac:dyDescent="0.25">
      <c r="A21" s="130" t="s">
        <v>418</v>
      </c>
      <c r="B21" s="25" t="s">
        <v>123</v>
      </c>
      <c r="C21" s="58">
        <v>90000</v>
      </c>
      <c r="D21" s="58">
        <v>14100</v>
      </c>
      <c r="E21" s="58">
        <v>14100</v>
      </c>
      <c r="F21" s="168">
        <v>0</v>
      </c>
      <c r="G21" s="168">
        <v>0</v>
      </c>
      <c r="H21" s="168">
        <v>0</v>
      </c>
      <c r="I21" s="168">
        <v>0</v>
      </c>
      <c r="J21" s="168">
        <v>0</v>
      </c>
      <c r="K21" s="168">
        <v>0</v>
      </c>
      <c r="L21" s="58">
        <v>90000</v>
      </c>
      <c r="M21" s="58">
        <v>14100</v>
      </c>
      <c r="N21" s="58">
        <v>14100</v>
      </c>
    </row>
    <row r="22" spans="1:14" s="72" customFormat="1" x14ac:dyDescent="0.25">
      <c r="A22" s="131" t="s">
        <v>383</v>
      </c>
      <c r="B22" s="27" t="s">
        <v>124</v>
      </c>
      <c r="C22" s="58">
        <v>7181000</v>
      </c>
      <c r="D22" s="58">
        <v>8478486</v>
      </c>
      <c r="E22" s="58">
        <v>8478486</v>
      </c>
      <c r="F22" s="168">
        <v>0</v>
      </c>
      <c r="G22" s="168">
        <v>0</v>
      </c>
      <c r="H22" s="168">
        <v>0</v>
      </c>
      <c r="I22" s="168">
        <v>0</v>
      </c>
      <c r="J22" s="168">
        <v>0</v>
      </c>
      <c r="K22" s="168">
        <v>0</v>
      </c>
      <c r="L22" s="58">
        <v>7181000</v>
      </c>
      <c r="M22" s="58">
        <v>8478486</v>
      </c>
      <c r="N22" s="58">
        <v>8478486</v>
      </c>
    </row>
    <row r="23" spans="1:14" x14ac:dyDescent="0.25">
      <c r="A23" s="130" t="s">
        <v>776</v>
      </c>
      <c r="B23" s="25" t="s">
        <v>125</v>
      </c>
      <c r="C23" s="58">
        <v>2065000</v>
      </c>
      <c r="D23" s="58">
        <v>2064480</v>
      </c>
      <c r="E23" s="58">
        <v>2064480</v>
      </c>
      <c r="F23" s="168">
        <v>0</v>
      </c>
      <c r="G23" s="168">
        <v>0</v>
      </c>
      <c r="H23" s="168">
        <v>0</v>
      </c>
      <c r="I23" s="168">
        <v>0</v>
      </c>
      <c r="J23" s="168">
        <v>0</v>
      </c>
      <c r="K23" s="168">
        <v>0</v>
      </c>
      <c r="L23" s="58">
        <v>2065000</v>
      </c>
      <c r="M23" s="58">
        <v>2064480</v>
      </c>
      <c r="N23" s="58">
        <v>2064480</v>
      </c>
    </row>
    <row r="24" spans="1:14" ht="33.75" customHeight="1" x14ac:dyDescent="0.25">
      <c r="A24" s="130" t="s">
        <v>126</v>
      </c>
      <c r="B24" s="25" t="s">
        <v>127</v>
      </c>
      <c r="C24" s="58">
        <v>360000</v>
      </c>
      <c r="D24" s="58">
        <v>360000</v>
      </c>
      <c r="E24" s="58">
        <v>360000</v>
      </c>
      <c r="F24" s="168">
        <v>0</v>
      </c>
      <c r="G24" s="168">
        <v>0</v>
      </c>
      <c r="H24" s="168">
        <v>0</v>
      </c>
      <c r="I24" s="168">
        <v>0</v>
      </c>
      <c r="J24" s="168">
        <v>0</v>
      </c>
      <c r="K24" s="168">
        <v>0</v>
      </c>
      <c r="L24" s="58">
        <v>360000</v>
      </c>
      <c r="M24" s="58">
        <v>360000</v>
      </c>
      <c r="N24" s="58">
        <v>360000</v>
      </c>
    </row>
    <row r="25" spans="1:14" x14ac:dyDescent="0.25">
      <c r="A25" s="130" t="s">
        <v>777</v>
      </c>
      <c r="B25" s="25" t="s">
        <v>128</v>
      </c>
      <c r="C25" s="58">
        <v>500000</v>
      </c>
      <c r="D25" s="58">
        <v>375363</v>
      </c>
      <c r="E25" s="58">
        <v>375363</v>
      </c>
      <c r="F25" s="168">
        <v>0</v>
      </c>
      <c r="G25" s="168">
        <v>0</v>
      </c>
      <c r="H25" s="168">
        <v>0</v>
      </c>
      <c r="I25" s="168">
        <v>0</v>
      </c>
      <c r="J25" s="168">
        <v>0</v>
      </c>
      <c r="K25" s="168">
        <v>0</v>
      </c>
      <c r="L25" s="58">
        <v>500000</v>
      </c>
      <c r="M25" s="58">
        <v>375363</v>
      </c>
      <c r="N25" s="58">
        <v>375363</v>
      </c>
    </row>
    <row r="26" spans="1:14" s="72" customFormat="1" x14ac:dyDescent="0.25">
      <c r="A26" s="131" t="s">
        <v>384</v>
      </c>
      <c r="B26" s="27" t="s">
        <v>129</v>
      </c>
      <c r="C26" s="58">
        <v>2925000</v>
      </c>
      <c r="D26" s="58">
        <v>2799843</v>
      </c>
      <c r="E26" s="58">
        <v>2799843</v>
      </c>
      <c r="F26" s="168">
        <v>0</v>
      </c>
      <c r="G26" s="168">
        <v>0</v>
      </c>
      <c r="H26" s="168">
        <v>0</v>
      </c>
      <c r="I26" s="168">
        <v>0</v>
      </c>
      <c r="J26" s="168">
        <v>0</v>
      </c>
      <c r="K26" s="168">
        <v>0</v>
      </c>
      <c r="L26" s="58">
        <v>2925000</v>
      </c>
      <c r="M26" s="58">
        <v>2799843</v>
      </c>
      <c r="N26" s="58">
        <v>2799843</v>
      </c>
    </row>
    <row r="27" spans="1:14" s="144" customFormat="1" x14ac:dyDescent="0.25">
      <c r="A27" s="142" t="s">
        <v>442</v>
      </c>
      <c r="B27" s="143" t="s">
        <v>130</v>
      </c>
      <c r="C27" s="59">
        <v>10106000</v>
      </c>
      <c r="D27" s="59">
        <v>11278329</v>
      </c>
      <c r="E27" s="59">
        <v>11278329</v>
      </c>
      <c r="F27" s="168">
        <v>0</v>
      </c>
      <c r="G27" s="168">
        <v>0</v>
      </c>
      <c r="H27" s="168">
        <v>0</v>
      </c>
      <c r="I27" s="168">
        <v>0</v>
      </c>
      <c r="J27" s="168">
        <v>0</v>
      </c>
      <c r="K27" s="168">
        <v>0</v>
      </c>
      <c r="L27" s="59">
        <v>10106000</v>
      </c>
      <c r="M27" s="59">
        <v>11278329</v>
      </c>
      <c r="N27" s="59">
        <v>11278329</v>
      </c>
    </row>
    <row r="28" spans="1:14" s="144" customFormat="1" x14ac:dyDescent="0.25">
      <c r="A28" s="142" t="s">
        <v>778</v>
      </c>
      <c r="B28" s="143" t="s">
        <v>131</v>
      </c>
      <c r="C28" s="59">
        <v>1873000</v>
      </c>
      <c r="D28" s="59">
        <v>1796725</v>
      </c>
      <c r="E28" s="59">
        <v>1796725</v>
      </c>
      <c r="F28" s="168">
        <v>0</v>
      </c>
      <c r="G28" s="168">
        <v>0</v>
      </c>
      <c r="H28" s="168">
        <v>0</v>
      </c>
      <c r="I28" s="168">
        <v>0</v>
      </c>
      <c r="J28" s="168">
        <v>0</v>
      </c>
      <c r="K28" s="168">
        <v>0</v>
      </c>
      <c r="L28" s="59">
        <v>1873000</v>
      </c>
      <c r="M28" s="59">
        <v>1796725</v>
      </c>
      <c r="N28" s="59">
        <v>1796725</v>
      </c>
    </row>
    <row r="29" spans="1:14" x14ac:dyDescent="0.25">
      <c r="A29" s="130" t="s">
        <v>779</v>
      </c>
      <c r="B29" s="25" t="s">
        <v>132</v>
      </c>
      <c r="C29" s="58">
        <v>40000</v>
      </c>
      <c r="D29" s="58">
        <v>31943</v>
      </c>
      <c r="E29" s="58">
        <v>31943</v>
      </c>
      <c r="F29" s="168">
        <v>0</v>
      </c>
      <c r="G29" s="168">
        <v>0</v>
      </c>
      <c r="H29" s="168">
        <v>0</v>
      </c>
      <c r="I29" s="168">
        <v>0</v>
      </c>
      <c r="J29" s="168">
        <v>0</v>
      </c>
      <c r="K29" s="168">
        <v>0</v>
      </c>
      <c r="L29" s="58">
        <v>40000</v>
      </c>
      <c r="M29" s="58">
        <v>31943</v>
      </c>
      <c r="N29" s="58">
        <v>31943</v>
      </c>
    </row>
    <row r="30" spans="1:14" x14ac:dyDescent="0.25">
      <c r="A30" s="130" t="s">
        <v>780</v>
      </c>
      <c r="B30" s="25" t="s">
        <v>133</v>
      </c>
      <c r="C30" s="58">
        <v>2949000</v>
      </c>
      <c r="D30" s="58">
        <v>4374736</v>
      </c>
      <c r="E30" s="58">
        <v>4374736</v>
      </c>
      <c r="F30" s="168">
        <v>0</v>
      </c>
      <c r="G30" s="168">
        <v>0</v>
      </c>
      <c r="H30" s="168">
        <v>0</v>
      </c>
      <c r="I30" s="168">
        <v>0</v>
      </c>
      <c r="J30" s="168">
        <v>0</v>
      </c>
      <c r="K30" s="168">
        <v>0</v>
      </c>
      <c r="L30" s="58">
        <v>2949000</v>
      </c>
      <c r="M30" s="58">
        <v>4374736</v>
      </c>
      <c r="N30" s="58">
        <v>4374736</v>
      </c>
    </row>
    <row r="31" spans="1:14" x14ac:dyDescent="0.25">
      <c r="A31" s="130" t="s">
        <v>781</v>
      </c>
      <c r="B31" s="25" t="s">
        <v>134</v>
      </c>
      <c r="C31" s="58">
        <v>0</v>
      </c>
      <c r="D31" s="58">
        <v>0</v>
      </c>
      <c r="E31" s="58">
        <v>0</v>
      </c>
      <c r="F31" s="168">
        <v>0</v>
      </c>
      <c r="G31" s="168">
        <v>0</v>
      </c>
      <c r="H31" s="168">
        <v>0</v>
      </c>
      <c r="I31" s="168">
        <v>0</v>
      </c>
      <c r="J31" s="168">
        <v>0</v>
      </c>
      <c r="K31" s="168">
        <v>0</v>
      </c>
      <c r="L31" s="58">
        <v>0</v>
      </c>
      <c r="M31" s="58">
        <v>0</v>
      </c>
      <c r="N31" s="58">
        <v>0</v>
      </c>
    </row>
    <row r="32" spans="1:14" s="72" customFormat="1" x14ac:dyDescent="0.25">
      <c r="A32" s="131" t="s">
        <v>782</v>
      </c>
      <c r="B32" s="27" t="s">
        <v>135</v>
      </c>
      <c r="C32" s="58">
        <v>2989000</v>
      </c>
      <c r="D32" s="58">
        <v>4406679</v>
      </c>
      <c r="E32" s="58">
        <v>4406679</v>
      </c>
      <c r="F32" s="168">
        <v>0</v>
      </c>
      <c r="G32" s="168">
        <v>0</v>
      </c>
      <c r="H32" s="168">
        <v>0</v>
      </c>
      <c r="I32" s="168">
        <v>0</v>
      </c>
      <c r="J32" s="168">
        <v>0</v>
      </c>
      <c r="K32" s="168">
        <v>0</v>
      </c>
      <c r="L32" s="58">
        <v>2989000</v>
      </c>
      <c r="M32" s="58">
        <v>4406679</v>
      </c>
      <c r="N32" s="58">
        <v>4406679</v>
      </c>
    </row>
    <row r="33" spans="1:14" x14ac:dyDescent="0.25">
      <c r="A33" s="130" t="s">
        <v>136</v>
      </c>
      <c r="B33" s="25" t="s">
        <v>137</v>
      </c>
      <c r="C33" s="58">
        <v>65000</v>
      </c>
      <c r="D33" s="58">
        <v>68910</v>
      </c>
      <c r="E33" s="58">
        <v>68910</v>
      </c>
      <c r="F33" s="168">
        <v>0</v>
      </c>
      <c r="G33" s="168">
        <v>0</v>
      </c>
      <c r="H33" s="168">
        <v>0</v>
      </c>
      <c r="I33" s="168">
        <v>0</v>
      </c>
      <c r="J33" s="168">
        <v>0</v>
      </c>
      <c r="K33" s="168">
        <v>0</v>
      </c>
      <c r="L33" s="58">
        <v>65000</v>
      </c>
      <c r="M33" s="58">
        <v>68910</v>
      </c>
      <c r="N33" s="58">
        <v>68910</v>
      </c>
    </row>
    <row r="34" spans="1:14" x14ac:dyDescent="0.25">
      <c r="A34" s="130" t="s">
        <v>783</v>
      </c>
      <c r="B34" s="25" t="s">
        <v>138</v>
      </c>
      <c r="C34" s="58">
        <v>205000</v>
      </c>
      <c r="D34" s="58">
        <v>173062</v>
      </c>
      <c r="E34" s="58">
        <v>173062</v>
      </c>
      <c r="F34" s="168">
        <v>0</v>
      </c>
      <c r="G34" s="168">
        <v>0</v>
      </c>
      <c r="H34" s="168">
        <v>0</v>
      </c>
      <c r="I34" s="168">
        <v>0</v>
      </c>
      <c r="J34" s="168">
        <v>0</v>
      </c>
      <c r="K34" s="168">
        <v>0</v>
      </c>
      <c r="L34" s="58">
        <v>205000</v>
      </c>
      <c r="M34" s="58">
        <v>173062</v>
      </c>
      <c r="N34" s="58">
        <v>173062</v>
      </c>
    </row>
    <row r="35" spans="1:14" s="72" customFormat="1" ht="15" customHeight="1" x14ac:dyDescent="0.25">
      <c r="A35" s="131" t="s">
        <v>443</v>
      </c>
      <c r="B35" s="27" t="s">
        <v>139</v>
      </c>
      <c r="C35" s="58">
        <v>270000</v>
      </c>
      <c r="D35" s="58">
        <v>241972</v>
      </c>
      <c r="E35" s="58">
        <v>241972</v>
      </c>
      <c r="F35" s="168">
        <v>0</v>
      </c>
      <c r="G35" s="168">
        <v>0</v>
      </c>
      <c r="H35" s="168">
        <v>0</v>
      </c>
      <c r="I35" s="168">
        <v>0</v>
      </c>
      <c r="J35" s="168">
        <v>0</v>
      </c>
      <c r="K35" s="168">
        <v>0</v>
      </c>
      <c r="L35" s="58">
        <v>270000</v>
      </c>
      <c r="M35" s="58">
        <v>241972</v>
      </c>
      <c r="N35" s="58">
        <v>241972</v>
      </c>
    </row>
    <row r="36" spans="1:14" x14ac:dyDescent="0.25">
      <c r="A36" s="130" t="s">
        <v>784</v>
      </c>
      <c r="B36" s="25" t="s">
        <v>140</v>
      </c>
      <c r="C36" s="58">
        <v>1850000</v>
      </c>
      <c r="D36" s="58">
        <v>1850000</v>
      </c>
      <c r="E36" s="58">
        <v>1718351</v>
      </c>
      <c r="F36" s="168">
        <v>0</v>
      </c>
      <c r="G36" s="168">
        <v>0</v>
      </c>
      <c r="H36" s="168">
        <v>0</v>
      </c>
      <c r="I36" s="168">
        <v>0</v>
      </c>
      <c r="J36" s="168">
        <v>0</v>
      </c>
      <c r="K36" s="168">
        <v>0</v>
      </c>
      <c r="L36" s="58">
        <v>1850000</v>
      </c>
      <c r="M36" s="58">
        <v>1850000</v>
      </c>
      <c r="N36" s="58">
        <v>1718351</v>
      </c>
    </row>
    <row r="37" spans="1:14" x14ac:dyDescent="0.25">
      <c r="A37" s="130" t="s">
        <v>785</v>
      </c>
      <c r="B37" s="25" t="s">
        <v>141</v>
      </c>
      <c r="C37" s="58">
        <v>0</v>
      </c>
      <c r="D37" s="58">
        <v>127136</v>
      </c>
      <c r="E37" s="58">
        <v>127136</v>
      </c>
      <c r="F37" s="168">
        <v>0</v>
      </c>
      <c r="G37" s="168">
        <v>0</v>
      </c>
      <c r="H37" s="168">
        <v>0</v>
      </c>
      <c r="I37" s="168">
        <v>0</v>
      </c>
      <c r="J37" s="168">
        <v>0</v>
      </c>
      <c r="K37" s="168">
        <v>0</v>
      </c>
      <c r="L37" s="58">
        <v>0</v>
      </c>
      <c r="M37" s="58">
        <v>127136</v>
      </c>
      <c r="N37" s="58">
        <v>127136</v>
      </c>
    </row>
    <row r="38" spans="1:14" x14ac:dyDescent="0.25">
      <c r="A38" s="130" t="s">
        <v>786</v>
      </c>
      <c r="B38" s="25" t="s">
        <v>142</v>
      </c>
      <c r="C38" s="58">
        <v>0</v>
      </c>
      <c r="D38" s="58">
        <v>0</v>
      </c>
      <c r="E38" s="58">
        <v>0</v>
      </c>
      <c r="F38" s="168">
        <v>0</v>
      </c>
      <c r="G38" s="168">
        <v>0</v>
      </c>
      <c r="H38" s="168">
        <v>0</v>
      </c>
      <c r="I38" s="168">
        <v>0</v>
      </c>
      <c r="J38" s="168">
        <v>0</v>
      </c>
      <c r="K38" s="168">
        <v>0</v>
      </c>
      <c r="L38" s="58">
        <v>0</v>
      </c>
      <c r="M38" s="58">
        <v>0</v>
      </c>
      <c r="N38" s="58">
        <v>0</v>
      </c>
    </row>
    <row r="39" spans="1:14" x14ac:dyDescent="0.25">
      <c r="A39" s="130" t="s">
        <v>143</v>
      </c>
      <c r="B39" s="25" t="s">
        <v>144</v>
      </c>
      <c r="C39" s="58">
        <v>550000</v>
      </c>
      <c r="D39" s="58">
        <v>244722</v>
      </c>
      <c r="E39" s="58">
        <v>244722</v>
      </c>
      <c r="F39" s="168">
        <v>0</v>
      </c>
      <c r="G39" s="168">
        <v>0</v>
      </c>
      <c r="H39" s="168">
        <v>0</v>
      </c>
      <c r="I39" s="168">
        <v>0</v>
      </c>
      <c r="J39" s="168">
        <v>0</v>
      </c>
      <c r="K39" s="168">
        <v>0</v>
      </c>
      <c r="L39" s="58">
        <v>550000</v>
      </c>
      <c r="M39" s="58">
        <v>244722</v>
      </c>
      <c r="N39" s="58">
        <v>244722</v>
      </c>
    </row>
    <row r="40" spans="1:14" x14ac:dyDescent="0.25">
      <c r="A40" s="130" t="s">
        <v>787</v>
      </c>
      <c r="B40" s="25" t="s">
        <v>145</v>
      </c>
      <c r="C40" s="58">
        <v>0</v>
      </c>
      <c r="D40" s="58">
        <v>0</v>
      </c>
      <c r="E40" s="58">
        <v>0</v>
      </c>
      <c r="F40" s="168">
        <v>0</v>
      </c>
      <c r="G40" s="168">
        <v>0</v>
      </c>
      <c r="H40" s="168">
        <v>0</v>
      </c>
      <c r="I40" s="168">
        <v>0</v>
      </c>
      <c r="J40" s="168">
        <v>0</v>
      </c>
      <c r="K40" s="168">
        <v>0</v>
      </c>
      <c r="L40" s="58">
        <v>0</v>
      </c>
      <c r="M40" s="58">
        <v>0</v>
      </c>
      <c r="N40" s="58">
        <v>0</v>
      </c>
    </row>
    <row r="41" spans="1:14" x14ac:dyDescent="0.25">
      <c r="A41" s="130" t="s">
        <v>146</v>
      </c>
      <c r="B41" s="25" t="s">
        <v>147</v>
      </c>
      <c r="C41" s="58">
        <v>200000</v>
      </c>
      <c r="D41" s="58">
        <v>1593900</v>
      </c>
      <c r="E41" s="58">
        <v>1593900</v>
      </c>
      <c r="F41" s="168">
        <v>0</v>
      </c>
      <c r="G41" s="168">
        <v>0</v>
      </c>
      <c r="H41" s="168">
        <v>0</v>
      </c>
      <c r="I41" s="168">
        <v>0</v>
      </c>
      <c r="J41" s="168">
        <v>0</v>
      </c>
      <c r="K41" s="168">
        <v>0</v>
      </c>
      <c r="L41" s="58">
        <v>200000</v>
      </c>
      <c r="M41" s="58">
        <v>1593900</v>
      </c>
      <c r="N41" s="58">
        <v>1593900</v>
      </c>
    </row>
    <row r="42" spans="1:14" x14ac:dyDescent="0.25">
      <c r="A42" s="130" t="s">
        <v>420</v>
      </c>
      <c r="B42" s="25" t="s">
        <v>148</v>
      </c>
      <c r="C42" s="58">
        <v>1955000</v>
      </c>
      <c r="D42" s="58">
        <v>2777207</v>
      </c>
      <c r="E42" s="58">
        <v>2163350</v>
      </c>
      <c r="F42" s="168">
        <v>0</v>
      </c>
      <c r="G42" s="168">
        <v>0</v>
      </c>
      <c r="H42" s="168">
        <v>0</v>
      </c>
      <c r="I42" s="168">
        <v>0</v>
      </c>
      <c r="J42" s="168">
        <v>0</v>
      </c>
      <c r="K42" s="168">
        <v>0</v>
      </c>
      <c r="L42" s="58">
        <v>1955000</v>
      </c>
      <c r="M42" s="58">
        <v>2777207</v>
      </c>
      <c r="N42" s="58">
        <v>2163350</v>
      </c>
    </row>
    <row r="43" spans="1:14" s="72" customFormat="1" x14ac:dyDescent="0.25">
      <c r="A43" s="131" t="s">
        <v>386</v>
      </c>
      <c r="B43" s="27" t="s">
        <v>149</v>
      </c>
      <c r="C43" s="58">
        <v>4555000</v>
      </c>
      <c r="D43" s="58">
        <v>6592965</v>
      </c>
      <c r="E43" s="58">
        <v>5847459</v>
      </c>
      <c r="F43" s="168">
        <v>0</v>
      </c>
      <c r="G43" s="168">
        <v>0</v>
      </c>
      <c r="H43" s="168">
        <v>0</v>
      </c>
      <c r="I43" s="168">
        <v>0</v>
      </c>
      <c r="J43" s="168">
        <v>0</v>
      </c>
      <c r="K43" s="168">
        <v>0</v>
      </c>
      <c r="L43" s="58">
        <v>4555000</v>
      </c>
      <c r="M43" s="58">
        <v>6592965</v>
      </c>
      <c r="N43" s="58">
        <v>5847459</v>
      </c>
    </row>
    <row r="44" spans="1:14" x14ac:dyDescent="0.25">
      <c r="A44" s="130" t="s">
        <v>150</v>
      </c>
      <c r="B44" s="25" t="s">
        <v>151</v>
      </c>
      <c r="C44" s="58">
        <v>0</v>
      </c>
      <c r="D44" s="58">
        <v>0</v>
      </c>
      <c r="E44" s="58">
        <v>0</v>
      </c>
      <c r="F44" s="168">
        <v>0</v>
      </c>
      <c r="G44" s="168">
        <v>0</v>
      </c>
      <c r="H44" s="168">
        <v>0</v>
      </c>
      <c r="I44" s="168">
        <v>0</v>
      </c>
      <c r="J44" s="168">
        <v>0</v>
      </c>
      <c r="K44" s="168">
        <v>0</v>
      </c>
      <c r="L44" s="58">
        <v>0</v>
      </c>
      <c r="M44" s="58">
        <v>0</v>
      </c>
      <c r="N44" s="58">
        <v>0</v>
      </c>
    </row>
    <row r="45" spans="1:14" x14ac:dyDescent="0.25">
      <c r="A45" s="130" t="s">
        <v>152</v>
      </c>
      <c r="B45" s="25" t="s">
        <v>153</v>
      </c>
      <c r="C45" s="58">
        <v>0</v>
      </c>
      <c r="D45" s="58">
        <v>0</v>
      </c>
      <c r="E45" s="58">
        <v>0</v>
      </c>
      <c r="F45" s="168">
        <v>0</v>
      </c>
      <c r="G45" s="168">
        <v>0</v>
      </c>
      <c r="H45" s="168">
        <v>0</v>
      </c>
      <c r="I45" s="168">
        <v>0</v>
      </c>
      <c r="J45" s="168">
        <v>0</v>
      </c>
      <c r="K45" s="168">
        <v>0</v>
      </c>
      <c r="L45" s="58">
        <v>0</v>
      </c>
      <c r="M45" s="58">
        <v>0</v>
      </c>
      <c r="N45" s="58">
        <v>0</v>
      </c>
    </row>
    <row r="46" spans="1:14" s="72" customFormat="1" x14ac:dyDescent="0.25">
      <c r="A46" s="131" t="s">
        <v>788</v>
      </c>
      <c r="B46" s="27" t="s">
        <v>154</v>
      </c>
      <c r="C46" s="58">
        <v>0</v>
      </c>
      <c r="D46" s="58">
        <v>0</v>
      </c>
      <c r="E46" s="58">
        <v>0</v>
      </c>
      <c r="F46" s="168">
        <v>0</v>
      </c>
      <c r="G46" s="168">
        <v>0</v>
      </c>
      <c r="H46" s="168">
        <v>0</v>
      </c>
      <c r="I46" s="168">
        <v>0</v>
      </c>
      <c r="J46" s="168">
        <v>0</v>
      </c>
      <c r="K46" s="168">
        <v>0</v>
      </c>
      <c r="L46" s="58">
        <v>0</v>
      </c>
      <c r="M46" s="58">
        <v>0</v>
      </c>
      <c r="N46" s="58">
        <v>0</v>
      </c>
    </row>
    <row r="47" spans="1:14" x14ac:dyDescent="0.25">
      <c r="A47" s="130" t="s">
        <v>155</v>
      </c>
      <c r="B47" s="25" t="s">
        <v>156</v>
      </c>
      <c r="C47" s="58">
        <v>1922000</v>
      </c>
      <c r="D47" s="58">
        <v>2617414</v>
      </c>
      <c r="E47" s="58">
        <v>2429227</v>
      </c>
      <c r="F47" s="168">
        <v>0</v>
      </c>
      <c r="G47" s="168">
        <v>0</v>
      </c>
      <c r="H47" s="168">
        <v>0</v>
      </c>
      <c r="I47" s="168">
        <v>0</v>
      </c>
      <c r="J47" s="168">
        <v>0</v>
      </c>
      <c r="K47" s="168">
        <v>0</v>
      </c>
      <c r="L47" s="58">
        <v>1922000</v>
      </c>
      <c r="M47" s="58">
        <v>2617414</v>
      </c>
      <c r="N47" s="58">
        <v>2429227</v>
      </c>
    </row>
    <row r="48" spans="1:14" x14ac:dyDescent="0.25">
      <c r="A48" s="130" t="s">
        <v>157</v>
      </c>
      <c r="B48" s="25" t="s">
        <v>158</v>
      </c>
      <c r="C48" s="58">
        <v>0</v>
      </c>
      <c r="D48" s="58">
        <v>0</v>
      </c>
      <c r="E48" s="58">
        <v>0</v>
      </c>
      <c r="F48" s="168">
        <v>0</v>
      </c>
      <c r="G48" s="168">
        <v>0</v>
      </c>
      <c r="H48" s="168">
        <v>0</v>
      </c>
      <c r="I48" s="168">
        <v>0</v>
      </c>
      <c r="J48" s="168">
        <v>0</v>
      </c>
      <c r="K48" s="168">
        <v>0</v>
      </c>
      <c r="L48" s="58">
        <v>0</v>
      </c>
      <c r="M48" s="58">
        <v>0</v>
      </c>
      <c r="N48" s="58">
        <v>0</v>
      </c>
    </row>
    <row r="49" spans="1:14" x14ac:dyDescent="0.25">
      <c r="A49" s="130" t="s">
        <v>421</v>
      </c>
      <c r="B49" s="25" t="s">
        <v>159</v>
      </c>
      <c r="C49" s="58">
        <v>0</v>
      </c>
      <c r="D49" s="58">
        <v>0</v>
      </c>
      <c r="E49" s="58">
        <v>0</v>
      </c>
      <c r="F49" s="168">
        <v>0</v>
      </c>
      <c r="G49" s="168">
        <v>0</v>
      </c>
      <c r="H49" s="168">
        <v>0</v>
      </c>
      <c r="I49" s="168">
        <v>0</v>
      </c>
      <c r="J49" s="168">
        <v>0</v>
      </c>
      <c r="K49" s="168">
        <v>0</v>
      </c>
      <c r="L49" s="58">
        <v>0</v>
      </c>
      <c r="M49" s="58">
        <v>0</v>
      </c>
      <c r="N49" s="58">
        <v>0</v>
      </c>
    </row>
    <row r="50" spans="1:14" x14ac:dyDescent="0.25">
      <c r="A50" s="130" t="s">
        <v>422</v>
      </c>
      <c r="B50" s="25" t="s">
        <v>160</v>
      </c>
      <c r="C50" s="58">
        <v>0</v>
      </c>
      <c r="D50" s="58">
        <v>0</v>
      </c>
      <c r="E50" s="58">
        <v>0</v>
      </c>
      <c r="F50" s="168">
        <v>0</v>
      </c>
      <c r="G50" s="168">
        <v>0</v>
      </c>
      <c r="H50" s="168">
        <v>0</v>
      </c>
      <c r="I50" s="168">
        <v>0</v>
      </c>
      <c r="J50" s="168">
        <v>0</v>
      </c>
      <c r="K50" s="168">
        <v>0</v>
      </c>
      <c r="L50" s="58">
        <v>0</v>
      </c>
      <c r="M50" s="58">
        <v>0</v>
      </c>
      <c r="N50" s="58">
        <v>0</v>
      </c>
    </row>
    <row r="51" spans="1:14" x14ac:dyDescent="0.25">
      <c r="A51" s="130" t="s">
        <v>161</v>
      </c>
      <c r="B51" s="25" t="s">
        <v>162</v>
      </c>
      <c r="C51" s="58">
        <v>15000</v>
      </c>
      <c r="D51" s="58">
        <v>13353</v>
      </c>
      <c r="E51" s="58">
        <v>13353</v>
      </c>
      <c r="F51" s="168">
        <v>0</v>
      </c>
      <c r="G51" s="168">
        <v>0</v>
      </c>
      <c r="H51" s="168">
        <v>0</v>
      </c>
      <c r="I51" s="168">
        <v>0</v>
      </c>
      <c r="J51" s="168">
        <v>0</v>
      </c>
      <c r="K51" s="168">
        <v>0</v>
      </c>
      <c r="L51" s="58">
        <v>15000</v>
      </c>
      <c r="M51" s="58">
        <v>13353</v>
      </c>
      <c r="N51" s="58">
        <v>13353</v>
      </c>
    </row>
    <row r="52" spans="1:14" s="72" customFormat="1" x14ac:dyDescent="0.25">
      <c r="A52" s="131" t="s">
        <v>789</v>
      </c>
      <c r="B52" s="27" t="s">
        <v>163</v>
      </c>
      <c r="C52" s="58">
        <v>1937000</v>
      </c>
      <c r="D52" s="58">
        <v>2630767</v>
      </c>
      <c r="E52" s="58">
        <v>2442580</v>
      </c>
      <c r="F52" s="168">
        <v>0</v>
      </c>
      <c r="G52" s="168">
        <v>0</v>
      </c>
      <c r="H52" s="168">
        <v>0</v>
      </c>
      <c r="I52" s="168">
        <v>0</v>
      </c>
      <c r="J52" s="168">
        <v>0</v>
      </c>
      <c r="K52" s="168">
        <v>0</v>
      </c>
      <c r="L52" s="58">
        <v>1937000</v>
      </c>
      <c r="M52" s="58">
        <v>2630767</v>
      </c>
      <c r="N52" s="58">
        <v>2442580</v>
      </c>
    </row>
    <row r="53" spans="1:14" s="144" customFormat="1" x14ac:dyDescent="0.25">
      <c r="A53" s="142" t="s">
        <v>389</v>
      </c>
      <c r="B53" s="143" t="s">
        <v>164</v>
      </c>
      <c r="C53" s="59">
        <v>9751000</v>
      </c>
      <c r="D53" s="59">
        <v>13872383</v>
      </c>
      <c r="E53" s="59">
        <v>12938690</v>
      </c>
      <c r="F53" s="168">
        <v>0</v>
      </c>
      <c r="G53" s="168">
        <v>0</v>
      </c>
      <c r="H53" s="168">
        <v>0</v>
      </c>
      <c r="I53" s="168">
        <v>0</v>
      </c>
      <c r="J53" s="168">
        <v>0</v>
      </c>
      <c r="K53" s="168">
        <v>0</v>
      </c>
      <c r="L53" s="59">
        <v>9751000</v>
      </c>
      <c r="M53" s="59">
        <v>13872383</v>
      </c>
      <c r="N53" s="59">
        <v>12938690</v>
      </c>
    </row>
    <row r="54" spans="1:14" x14ac:dyDescent="0.25">
      <c r="A54" s="130" t="s">
        <v>790</v>
      </c>
      <c r="B54" s="25" t="s">
        <v>166</v>
      </c>
      <c r="C54" s="58">
        <v>0</v>
      </c>
      <c r="D54" s="58">
        <v>0</v>
      </c>
      <c r="E54" s="58">
        <v>0</v>
      </c>
      <c r="F54" s="168">
        <v>0</v>
      </c>
      <c r="G54" s="168">
        <v>0</v>
      </c>
      <c r="H54" s="168">
        <v>0</v>
      </c>
      <c r="I54" s="168">
        <v>0</v>
      </c>
      <c r="J54" s="168">
        <v>0</v>
      </c>
      <c r="K54" s="168">
        <v>0</v>
      </c>
      <c r="L54" s="58">
        <v>0</v>
      </c>
      <c r="M54" s="58">
        <v>0</v>
      </c>
      <c r="N54" s="58">
        <v>0</v>
      </c>
    </row>
    <row r="55" spans="1:14" x14ac:dyDescent="0.25">
      <c r="A55" s="130" t="s">
        <v>791</v>
      </c>
      <c r="B55" s="25" t="s">
        <v>167</v>
      </c>
      <c r="C55" s="58">
        <v>0</v>
      </c>
      <c r="D55" s="58">
        <v>0</v>
      </c>
      <c r="E55" s="58">
        <v>0</v>
      </c>
      <c r="F55" s="168">
        <v>0</v>
      </c>
      <c r="G55" s="168">
        <v>0</v>
      </c>
      <c r="H55" s="168">
        <v>0</v>
      </c>
      <c r="I55" s="168">
        <v>0</v>
      </c>
      <c r="J55" s="168">
        <v>0</v>
      </c>
      <c r="K55" s="168">
        <v>0</v>
      </c>
      <c r="L55" s="58">
        <v>0</v>
      </c>
      <c r="M55" s="58">
        <v>0</v>
      </c>
      <c r="N55" s="58">
        <v>0</v>
      </c>
    </row>
    <row r="56" spans="1:14" x14ac:dyDescent="0.25">
      <c r="A56" s="130" t="s">
        <v>792</v>
      </c>
      <c r="B56" s="25" t="s">
        <v>168</v>
      </c>
      <c r="C56" s="58">
        <v>0</v>
      </c>
      <c r="D56" s="58">
        <v>0</v>
      </c>
      <c r="E56" s="58">
        <v>0</v>
      </c>
      <c r="F56" s="168">
        <v>0</v>
      </c>
      <c r="G56" s="168">
        <v>0</v>
      </c>
      <c r="H56" s="168">
        <v>0</v>
      </c>
      <c r="I56" s="168">
        <v>0</v>
      </c>
      <c r="J56" s="168">
        <v>0</v>
      </c>
      <c r="K56" s="168">
        <v>0</v>
      </c>
      <c r="L56" s="58">
        <v>0</v>
      </c>
      <c r="M56" s="58">
        <v>0</v>
      </c>
      <c r="N56" s="58">
        <v>0</v>
      </c>
    </row>
    <row r="57" spans="1:14" x14ac:dyDescent="0.25">
      <c r="A57" s="130" t="s">
        <v>424</v>
      </c>
      <c r="B57" s="25" t="s">
        <v>169</v>
      </c>
      <c r="C57" s="58">
        <v>0</v>
      </c>
      <c r="D57" s="58">
        <v>0</v>
      </c>
      <c r="E57" s="58">
        <v>0</v>
      </c>
      <c r="F57" s="168">
        <v>0</v>
      </c>
      <c r="G57" s="168">
        <v>0</v>
      </c>
      <c r="H57" s="168">
        <v>0</v>
      </c>
      <c r="I57" s="168">
        <v>0</v>
      </c>
      <c r="J57" s="168">
        <v>0</v>
      </c>
      <c r="K57" s="168">
        <v>0</v>
      </c>
      <c r="L57" s="58">
        <v>0</v>
      </c>
      <c r="M57" s="58">
        <v>0</v>
      </c>
      <c r="N57" s="58">
        <v>0</v>
      </c>
    </row>
    <row r="58" spans="1:14" x14ac:dyDescent="0.25">
      <c r="A58" s="130" t="s">
        <v>4</v>
      </c>
      <c r="B58" s="25" t="s">
        <v>170</v>
      </c>
      <c r="C58" s="58">
        <v>0</v>
      </c>
      <c r="D58" s="58">
        <v>0</v>
      </c>
      <c r="E58" s="58">
        <v>0</v>
      </c>
      <c r="F58" s="168">
        <v>0</v>
      </c>
      <c r="G58" s="168">
        <v>0</v>
      </c>
      <c r="H58" s="168">
        <v>0</v>
      </c>
      <c r="I58" s="168">
        <v>0</v>
      </c>
      <c r="J58" s="168">
        <v>0</v>
      </c>
      <c r="K58" s="168">
        <v>0</v>
      </c>
      <c r="L58" s="58">
        <v>0</v>
      </c>
      <c r="M58" s="58">
        <v>0</v>
      </c>
      <c r="N58" s="58">
        <v>0</v>
      </c>
    </row>
    <row r="59" spans="1:14" x14ac:dyDescent="0.25">
      <c r="A59" s="130" t="s">
        <v>3</v>
      </c>
      <c r="B59" s="25" t="s">
        <v>171</v>
      </c>
      <c r="C59" s="58">
        <v>0</v>
      </c>
      <c r="D59" s="58">
        <v>0</v>
      </c>
      <c r="E59" s="58">
        <v>0</v>
      </c>
      <c r="F59" s="168">
        <v>0</v>
      </c>
      <c r="G59" s="168">
        <v>0</v>
      </c>
      <c r="H59" s="168">
        <v>0</v>
      </c>
      <c r="I59" s="168">
        <v>0</v>
      </c>
      <c r="J59" s="168">
        <v>0</v>
      </c>
      <c r="K59" s="168">
        <v>0</v>
      </c>
      <c r="L59" s="58">
        <v>0</v>
      </c>
      <c r="M59" s="58">
        <v>0</v>
      </c>
      <c r="N59" s="58">
        <v>0</v>
      </c>
    </row>
    <row r="60" spans="1:14" x14ac:dyDescent="0.25">
      <c r="A60" s="130" t="s">
        <v>2</v>
      </c>
      <c r="B60" s="25" t="s">
        <v>172</v>
      </c>
      <c r="C60" s="58">
        <v>0</v>
      </c>
      <c r="D60" s="58">
        <v>0</v>
      </c>
      <c r="E60" s="58">
        <v>0</v>
      </c>
      <c r="F60" s="168">
        <v>0</v>
      </c>
      <c r="G60" s="168">
        <v>0</v>
      </c>
      <c r="H60" s="168">
        <v>0</v>
      </c>
      <c r="I60" s="168">
        <v>0</v>
      </c>
      <c r="J60" s="168">
        <v>0</v>
      </c>
      <c r="K60" s="168">
        <v>0</v>
      </c>
      <c r="L60" s="58">
        <v>0</v>
      </c>
      <c r="M60" s="58">
        <v>0</v>
      </c>
      <c r="N60" s="58">
        <v>0</v>
      </c>
    </row>
    <row r="61" spans="1:14" x14ac:dyDescent="0.25">
      <c r="A61" s="130" t="s">
        <v>391</v>
      </c>
      <c r="B61" s="25" t="s">
        <v>173</v>
      </c>
      <c r="C61" s="58">
        <v>2600000</v>
      </c>
      <c r="D61" s="58">
        <v>1522000</v>
      </c>
      <c r="E61" s="58">
        <v>1522000</v>
      </c>
      <c r="F61" s="168">
        <v>0</v>
      </c>
      <c r="G61" s="168">
        <v>0</v>
      </c>
      <c r="H61" s="168">
        <v>0</v>
      </c>
      <c r="I61" s="168">
        <v>0</v>
      </c>
      <c r="J61" s="168">
        <v>0</v>
      </c>
      <c r="K61" s="168">
        <v>0</v>
      </c>
      <c r="L61" s="58">
        <v>2600000</v>
      </c>
      <c r="M61" s="58">
        <v>1522000</v>
      </c>
      <c r="N61" s="58">
        <v>1522000</v>
      </c>
    </row>
    <row r="62" spans="1:14" s="144" customFormat="1" x14ac:dyDescent="0.25">
      <c r="A62" s="142" t="s">
        <v>793</v>
      </c>
      <c r="B62" s="143" t="s">
        <v>174</v>
      </c>
      <c r="C62" s="59">
        <v>2600000</v>
      </c>
      <c r="D62" s="59">
        <v>1522000</v>
      </c>
      <c r="E62" s="59">
        <v>1522000</v>
      </c>
      <c r="F62" s="168">
        <v>0</v>
      </c>
      <c r="G62" s="168">
        <v>0</v>
      </c>
      <c r="H62" s="168">
        <v>0</v>
      </c>
      <c r="I62" s="168">
        <v>0</v>
      </c>
      <c r="J62" s="168">
        <v>0</v>
      </c>
      <c r="K62" s="168">
        <v>0</v>
      </c>
      <c r="L62" s="59">
        <v>2600000</v>
      </c>
      <c r="M62" s="59">
        <v>1522000</v>
      </c>
      <c r="N62" s="59">
        <v>1522000</v>
      </c>
    </row>
    <row r="63" spans="1:14" x14ac:dyDescent="0.25">
      <c r="A63" s="130" t="s">
        <v>794</v>
      </c>
      <c r="B63" s="25" t="s">
        <v>175</v>
      </c>
      <c r="C63" s="58">
        <v>0</v>
      </c>
      <c r="D63" s="58">
        <v>0</v>
      </c>
      <c r="E63" s="58">
        <v>0</v>
      </c>
      <c r="F63" s="168">
        <v>0</v>
      </c>
      <c r="G63" s="168">
        <v>0</v>
      </c>
      <c r="H63" s="168">
        <v>0</v>
      </c>
      <c r="I63" s="168">
        <v>0</v>
      </c>
      <c r="J63" s="168">
        <v>0</v>
      </c>
      <c r="K63" s="168">
        <v>0</v>
      </c>
      <c r="L63" s="58">
        <v>0</v>
      </c>
      <c r="M63" s="58">
        <v>0</v>
      </c>
      <c r="N63" s="58">
        <v>0</v>
      </c>
    </row>
    <row r="64" spans="1:14" x14ac:dyDescent="0.25">
      <c r="A64" s="130" t="s">
        <v>795</v>
      </c>
      <c r="B64" s="25" t="s">
        <v>177</v>
      </c>
      <c r="C64" s="58">
        <v>0</v>
      </c>
      <c r="D64" s="58">
        <v>36000</v>
      </c>
      <c r="E64" s="58">
        <v>36000</v>
      </c>
      <c r="F64" s="168">
        <v>0</v>
      </c>
      <c r="G64" s="168">
        <v>0</v>
      </c>
      <c r="H64" s="168">
        <v>0</v>
      </c>
      <c r="I64" s="168">
        <v>0</v>
      </c>
      <c r="J64" s="168">
        <v>0</v>
      </c>
      <c r="K64" s="168">
        <v>0</v>
      </c>
      <c r="L64" s="58">
        <v>0</v>
      </c>
      <c r="M64" s="58">
        <v>36000</v>
      </c>
      <c r="N64" s="58">
        <v>36000</v>
      </c>
    </row>
    <row r="65" spans="1:14" ht="30" x14ac:dyDescent="0.25">
      <c r="A65" s="130" t="s">
        <v>178</v>
      </c>
      <c r="B65" s="25" t="s">
        <v>179</v>
      </c>
      <c r="C65" s="58">
        <v>0</v>
      </c>
      <c r="D65" s="58">
        <v>0</v>
      </c>
      <c r="E65" s="58">
        <v>0</v>
      </c>
      <c r="F65" s="168">
        <v>0</v>
      </c>
      <c r="G65" s="168">
        <v>0</v>
      </c>
      <c r="H65" s="168">
        <v>0</v>
      </c>
      <c r="I65" s="168">
        <v>0</v>
      </c>
      <c r="J65" s="168">
        <v>0</v>
      </c>
      <c r="K65" s="168">
        <v>0</v>
      </c>
      <c r="L65" s="58">
        <v>0</v>
      </c>
      <c r="M65" s="58">
        <v>0</v>
      </c>
      <c r="N65" s="58">
        <v>0</v>
      </c>
    </row>
    <row r="66" spans="1:14" ht="30" x14ac:dyDescent="0.25">
      <c r="A66" s="130" t="s">
        <v>796</v>
      </c>
      <c r="B66" s="25" t="s">
        <v>180</v>
      </c>
      <c r="C66" s="58">
        <v>0</v>
      </c>
      <c r="D66" s="58">
        <v>0</v>
      </c>
      <c r="E66" s="58">
        <v>0</v>
      </c>
      <c r="F66" s="168">
        <v>0</v>
      </c>
      <c r="G66" s="168">
        <v>0</v>
      </c>
      <c r="H66" s="168">
        <v>0</v>
      </c>
      <c r="I66" s="168">
        <v>0</v>
      </c>
      <c r="J66" s="168">
        <v>0</v>
      </c>
      <c r="K66" s="168">
        <v>0</v>
      </c>
      <c r="L66" s="58">
        <v>0</v>
      </c>
      <c r="M66" s="58">
        <v>0</v>
      </c>
      <c r="N66" s="58">
        <v>0</v>
      </c>
    </row>
    <row r="67" spans="1:14" ht="30" x14ac:dyDescent="0.25">
      <c r="A67" s="130" t="s">
        <v>394</v>
      </c>
      <c r="B67" s="25" t="s">
        <v>181</v>
      </c>
      <c r="C67" s="58">
        <v>0</v>
      </c>
      <c r="D67" s="58">
        <v>0</v>
      </c>
      <c r="E67" s="58">
        <v>0</v>
      </c>
      <c r="F67" s="168">
        <v>0</v>
      </c>
      <c r="G67" s="168">
        <v>0</v>
      </c>
      <c r="H67" s="168">
        <v>0</v>
      </c>
      <c r="I67" s="168">
        <v>0</v>
      </c>
      <c r="J67" s="168">
        <v>0</v>
      </c>
      <c r="K67" s="168">
        <v>0</v>
      </c>
      <c r="L67" s="58">
        <v>0</v>
      </c>
      <c r="M67" s="58">
        <v>0</v>
      </c>
      <c r="N67" s="58">
        <v>0</v>
      </c>
    </row>
    <row r="68" spans="1:14" x14ac:dyDescent="0.25">
      <c r="A68" s="130" t="s">
        <v>395</v>
      </c>
      <c r="B68" s="25" t="s">
        <v>182</v>
      </c>
      <c r="C68" s="58">
        <v>2550663</v>
      </c>
      <c r="D68" s="58">
        <v>5778140</v>
      </c>
      <c r="E68" s="58">
        <v>5778140</v>
      </c>
      <c r="F68" s="168">
        <v>0</v>
      </c>
      <c r="G68" s="168">
        <v>0</v>
      </c>
      <c r="H68" s="168">
        <v>0</v>
      </c>
      <c r="I68" s="168">
        <v>0</v>
      </c>
      <c r="J68" s="168">
        <v>0</v>
      </c>
      <c r="K68" s="168">
        <v>0</v>
      </c>
      <c r="L68" s="58">
        <v>2550663</v>
      </c>
      <c r="M68" s="58">
        <v>5778140</v>
      </c>
      <c r="N68" s="58">
        <v>5778140</v>
      </c>
    </row>
    <row r="69" spans="1:14" ht="30" x14ac:dyDescent="0.25">
      <c r="A69" s="130" t="s">
        <v>431</v>
      </c>
      <c r="B69" s="25" t="s">
        <v>183</v>
      </c>
      <c r="C69" s="58">
        <v>0</v>
      </c>
      <c r="D69" s="58">
        <v>0</v>
      </c>
      <c r="E69" s="58">
        <v>0</v>
      </c>
      <c r="F69" s="168">
        <v>0</v>
      </c>
      <c r="G69" s="168">
        <v>0</v>
      </c>
      <c r="H69" s="168">
        <v>0</v>
      </c>
      <c r="I69" s="168">
        <v>0</v>
      </c>
      <c r="J69" s="168">
        <v>0</v>
      </c>
      <c r="K69" s="168">
        <v>0</v>
      </c>
      <c r="L69" s="58">
        <v>0</v>
      </c>
      <c r="M69" s="58">
        <v>0</v>
      </c>
      <c r="N69" s="58">
        <v>0</v>
      </c>
    </row>
    <row r="70" spans="1:14" ht="30" x14ac:dyDescent="0.25">
      <c r="A70" s="130" t="s">
        <v>432</v>
      </c>
      <c r="B70" s="25" t="s">
        <v>184</v>
      </c>
      <c r="C70" s="58">
        <v>0</v>
      </c>
      <c r="D70" s="58">
        <v>0</v>
      </c>
      <c r="E70" s="58">
        <v>0</v>
      </c>
      <c r="F70" s="168">
        <v>0</v>
      </c>
      <c r="G70" s="168">
        <v>0</v>
      </c>
      <c r="H70" s="168">
        <v>0</v>
      </c>
      <c r="I70" s="168">
        <v>0</v>
      </c>
      <c r="J70" s="168">
        <v>0</v>
      </c>
      <c r="K70" s="168">
        <v>0</v>
      </c>
      <c r="L70" s="58">
        <v>0</v>
      </c>
      <c r="M70" s="58">
        <v>0</v>
      </c>
      <c r="N70" s="58">
        <v>0</v>
      </c>
    </row>
    <row r="71" spans="1:14" x14ac:dyDescent="0.25">
      <c r="A71" s="130" t="s">
        <v>185</v>
      </c>
      <c r="B71" s="25" t="s">
        <v>186</v>
      </c>
      <c r="C71" s="58">
        <v>0</v>
      </c>
      <c r="D71" s="58">
        <v>0</v>
      </c>
      <c r="E71" s="58">
        <v>0</v>
      </c>
      <c r="F71" s="168">
        <v>0</v>
      </c>
      <c r="G71" s="168">
        <v>0</v>
      </c>
      <c r="H71" s="168">
        <v>0</v>
      </c>
      <c r="I71" s="168">
        <v>0</v>
      </c>
      <c r="J71" s="168">
        <v>0</v>
      </c>
      <c r="K71" s="168">
        <v>0</v>
      </c>
      <c r="L71" s="58">
        <v>0</v>
      </c>
      <c r="M71" s="58">
        <v>0</v>
      </c>
      <c r="N71" s="58">
        <v>0</v>
      </c>
    </row>
    <row r="72" spans="1:14" x14ac:dyDescent="0.25">
      <c r="A72" s="130" t="s">
        <v>187</v>
      </c>
      <c r="B72" s="25" t="s">
        <v>188</v>
      </c>
      <c r="C72" s="58">
        <v>0</v>
      </c>
      <c r="D72" s="58">
        <v>0</v>
      </c>
      <c r="E72" s="58">
        <v>0</v>
      </c>
      <c r="F72" s="168">
        <v>0</v>
      </c>
      <c r="G72" s="168">
        <v>0</v>
      </c>
      <c r="H72" s="168">
        <v>0</v>
      </c>
      <c r="I72" s="168">
        <v>0</v>
      </c>
      <c r="J72" s="168">
        <v>0</v>
      </c>
      <c r="K72" s="168">
        <v>0</v>
      </c>
      <c r="L72" s="58">
        <v>0</v>
      </c>
      <c r="M72" s="58">
        <v>0</v>
      </c>
      <c r="N72" s="58">
        <v>0</v>
      </c>
    </row>
    <row r="73" spans="1:14" x14ac:dyDescent="0.25">
      <c r="A73" s="130" t="s">
        <v>797</v>
      </c>
      <c r="B73" s="25" t="s">
        <v>798</v>
      </c>
      <c r="C73" s="58">
        <v>0</v>
      </c>
      <c r="D73" s="58">
        <v>0</v>
      </c>
      <c r="E73" s="58">
        <v>0</v>
      </c>
      <c r="F73" s="168">
        <v>0</v>
      </c>
      <c r="G73" s="168">
        <v>0</v>
      </c>
      <c r="H73" s="168">
        <v>0</v>
      </c>
      <c r="I73" s="168">
        <v>0</v>
      </c>
      <c r="J73" s="168">
        <v>0</v>
      </c>
      <c r="K73" s="168">
        <v>0</v>
      </c>
      <c r="L73" s="58">
        <v>0</v>
      </c>
      <c r="M73" s="58">
        <v>0</v>
      </c>
      <c r="N73" s="58">
        <v>0</v>
      </c>
    </row>
    <row r="74" spans="1:14" x14ac:dyDescent="0.25">
      <c r="A74" s="130" t="s">
        <v>433</v>
      </c>
      <c r="B74" s="25" t="s">
        <v>189</v>
      </c>
      <c r="C74" s="58">
        <v>1020000</v>
      </c>
      <c r="D74" s="58">
        <v>370000</v>
      </c>
      <c r="E74" s="58">
        <v>370000</v>
      </c>
      <c r="F74" s="168">
        <v>0</v>
      </c>
      <c r="G74" s="168">
        <v>0</v>
      </c>
      <c r="H74" s="168">
        <v>0</v>
      </c>
      <c r="I74" s="168">
        <v>0</v>
      </c>
      <c r="J74" s="168">
        <v>0</v>
      </c>
      <c r="K74" s="168">
        <v>0</v>
      </c>
      <c r="L74" s="58">
        <v>1020000</v>
      </c>
      <c r="M74" s="58">
        <v>370000</v>
      </c>
      <c r="N74" s="58">
        <v>370000</v>
      </c>
    </row>
    <row r="75" spans="1:14" x14ac:dyDescent="0.25">
      <c r="A75" s="130" t="s">
        <v>799</v>
      </c>
      <c r="B75" s="25" t="s">
        <v>670</v>
      </c>
      <c r="C75" s="58">
        <v>6180207</v>
      </c>
      <c r="D75" s="58">
        <v>45367369</v>
      </c>
      <c r="E75" s="58">
        <v>0</v>
      </c>
      <c r="F75" s="168">
        <v>0</v>
      </c>
      <c r="G75" s="168">
        <v>0</v>
      </c>
      <c r="H75" s="168">
        <v>0</v>
      </c>
      <c r="I75" s="168">
        <v>0</v>
      </c>
      <c r="J75" s="168">
        <v>0</v>
      </c>
      <c r="K75" s="168">
        <v>0</v>
      </c>
      <c r="L75" s="58">
        <v>6180207</v>
      </c>
      <c r="M75" s="58">
        <v>45367369</v>
      </c>
      <c r="N75" s="58">
        <v>0</v>
      </c>
    </row>
    <row r="76" spans="1:14" s="144" customFormat="1" ht="14.25" x14ac:dyDescent="0.25">
      <c r="A76" s="142" t="s">
        <v>800</v>
      </c>
      <c r="B76" s="143" t="s">
        <v>190</v>
      </c>
      <c r="C76" s="59">
        <v>9750870</v>
      </c>
      <c r="D76" s="59">
        <v>51551509</v>
      </c>
      <c r="E76" s="59">
        <v>6184140</v>
      </c>
      <c r="F76" s="256">
        <v>0</v>
      </c>
      <c r="G76" s="256">
        <v>0</v>
      </c>
      <c r="H76" s="256">
        <v>0</v>
      </c>
      <c r="I76" s="256">
        <v>0</v>
      </c>
      <c r="J76" s="256">
        <v>0</v>
      </c>
      <c r="K76" s="256">
        <v>0</v>
      </c>
      <c r="L76" s="59">
        <v>9750870</v>
      </c>
      <c r="M76" s="59">
        <v>51551509</v>
      </c>
      <c r="N76" s="59">
        <v>6184140</v>
      </c>
    </row>
    <row r="77" spans="1:14" s="176" customFormat="1" x14ac:dyDescent="0.25">
      <c r="A77" s="328" t="s">
        <v>549</v>
      </c>
      <c r="B77" s="329"/>
      <c r="C77" s="330">
        <f t="shared" ref="C77:E77" si="0">C27+C28+C53+C62+C76</f>
        <v>34080870</v>
      </c>
      <c r="D77" s="330">
        <f t="shared" si="0"/>
        <v>80020946</v>
      </c>
      <c r="E77" s="330">
        <f t="shared" si="0"/>
        <v>33719884</v>
      </c>
      <c r="F77" s="330">
        <f t="shared" ref="F77:N77" si="1">F27+F28+F53+F62+F76</f>
        <v>0</v>
      </c>
      <c r="G77" s="330">
        <f t="shared" si="1"/>
        <v>0</v>
      </c>
      <c r="H77" s="330">
        <f t="shared" si="1"/>
        <v>0</v>
      </c>
      <c r="I77" s="330">
        <f t="shared" si="1"/>
        <v>0</v>
      </c>
      <c r="J77" s="330">
        <f t="shared" si="1"/>
        <v>0</v>
      </c>
      <c r="K77" s="330">
        <f t="shared" si="1"/>
        <v>0</v>
      </c>
      <c r="L77" s="330">
        <f t="shared" si="1"/>
        <v>34080870</v>
      </c>
      <c r="M77" s="330">
        <f t="shared" si="1"/>
        <v>80020946</v>
      </c>
      <c r="N77" s="330">
        <f t="shared" si="1"/>
        <v>33719884</v>
      </c>
    </row>
    <row r="78" spans="1:14" x14ac:dyDescent="0.25">
      <c r="A78" s="130" t="s">
        <v>801</v>
      </c>
      <c r="B78" s="25" t="s">
        <v>192</v>
      </c>
      <c r="C78" s="58">
        <v>0</v>
      </c>
      <c r="D78" s="58">
        <v>0</v>
      </c>
      <c r="E78" s="58">
        <v>0</v>
      </c>
      <c r="F78" s="168">
        <v>0</v>
      </c>
      <c r="G78" s="168">
        <v>0</v>
      </c>
      <c r="H78" s="168">
        <v>0</v>
      </c>
      <c r="I78" s="168">
        <v>0</v>
      </c>
      <c r="J78" s="168">
        <v>0</v>
      </c>
      <c r="K78" s="168">
        <v>0</v>
      </c>
      <c r="L78" s="58">
        <v>0</v>
      </c>
      <c r="M78" s="58">
        <v>0</v>
      </c>
      <c r="N78" s="58">
        <v>0</v>
      </c>
    </row>
    <row r="79" spans="1:14" x14ac:dyDescent="0.25">
      <c r="A79" s="130" t="s">
        <v>434</v>
      </c>
      <c r="B79" s="25" t="s">
        <v>193</v>
      </c>
      <c r="C79" s="58">
        <v>0</v>
      </c>
      <c r="D79" s="58">
        <v>0</v>
      </c>
      <c r="E79" s="58">
        <v>0</v>
      </c>
      <c r="F79" s="168">
        <v>0</v>
      </c>
      <c r="G79" s="168">
        <v>0</v>
      </c>
      <c r="H79" s="168">
        <v>0</v>
      </c>
      <c r="I79" s="168">
        <v>0</v>
      </c>
      <c r="J79" s="168">
        <v>0</v>
      </c>
      <c r="K79" s="168">
        <v>0</v>
      </c>
      <c r="L79" s="58">
        <v>0</v>
      </c>
      <c r="M79" s="58">
        <v>0</v>
      </c>
      <c r="N79" s="58">
        <v>0</v>
      </c>
    </row>
    <row r="80" spans="1:14" x14ac:dyDescent="0.25">
      <c r="A80" s="130" t="s">
        <v>194</v>
      </c>
      <c r="B80" s="25" t="s">
        <v>195</v>
      </c>
      <c r="C80" s="58">
        <v>0</v>
      </c>
      <c r="D80" s="58">
        <v>0</v>
      </c>
      <c r="E80" s="58">
        <v>0</v>
      </c>
      <c r="F80" s="168">
        <v>0</v>
      </c>
      <c r="G80" s="168">
        <v>0</v>
      </c>
      <c r="H80" s="168">
        <v>0</v>
      </c>
      <c r="I80" s="168">
        <v>0</v>
      </c>
      <c r="J80" s="168">
        <v>0</v>
      </c>
      <c r="K80" s="168">
        <v>0</v>
      </c>
      <c r="L80" s="58">
        <v>0</v>
      </c>
      <c r="M80" s="58">
        <v>0</v>
      </c>
      <c r="N80" s="58">
        <v>0</v>
      </c>
    </row>
    <row r="81" spans="1:14" x14ac:dyDescent="0.25">
      <c r="A81" s="130" t="s">
        <v>196</v>
      </c>
      <c r="B81" s="25" t="s">
        <v>197</v>
      </c>
      <c r="C81" s="58">
        <v>200000</v>
      </c>
      <c r="D81" s="58">
        <v>363970</v>
      </c>
      <c r="E81" s="58">
        <v>363970</v>
      </c>
      <c r="F81" s="168">
        <v>0</v>
      </c>
      <c r="G81" s="168">
        <v>0</v>
      </c>
      <c r="H81" s="168">
        <v>0</v>
      </c>
      <c r="I81" s="168">
        <v>0</v>
      </c>
      <c r="J81" s="168">
        <v>0</v>
      </c>
      <c r="K81" s="168">
        <v>0</v>
      </c>
      <c r="L81" s="58">
        <v>200000</v>
      </c>
      <c r="M81" s="58">
        <v>363970</v>
      </c>
      <c r="N81" s="58">
        <v>363970</v>
      </c>
    </row>
    <row r="82" spans="1:14" x14ac:dyDescent="0.25">
      <c r="A82" s="130" t="s">
        <v>198</v>
      </c>
      <c r="B82" s="25" t="s">
        <v>199</v>
      </c>
      <c r="C82" s="58">
        <v>0</v>
      </c>
      <c r="D82" s="58">
        <v>0</v>
      </c>
      <c r="E82" s="58">
        <v>0</v>
      </c>
      <c r="F82" s="168">
        <v>0</v>
      </c>
      <c r="G82" s="168">
        <v>0</v>
      </c>
      <c r="H82" s="168">
        <v>0</v>
      </c>
      <c r="I82" s="168">
        <v>0</v>
      </c>
      <c r="J82" s="168">
        <v>0</v>
      </c>
      <c r="K82" s="168">
        <v>0</v>
      </c>
      <c r="L82" s="58">
        <v>0</v>
      </c>
      <c r="M82" s="58">
        <v>0</v>
      </c>
      <c r="N82" s="58">
        <v>0</v>
      </c>
    </row>
    <row r="83" spans="1:14" x14ac:dyDescent="0.25">
      <c r="A83" s="130" t="s">
        <v>200</v>
      </c>
      <c r="B83" s="25" t="s">
        <v>201</v>
      </c>
      <c r="C83" s="58">
        <v>0</v>
      </c>
      <c r="D83" s="58">
        <v>0</v>
      </c>
      <c r="E83" s="58">
        <v>0</v>
      </c>
      <c r="F83" s="168">
        <v>0</v>
      </c>
      <c r="G83" s="168">
        <v>0</v>
      </c>
      <c r="H83" s="168">
        <v>0</v>
      </c>
      <c r="I83" s="168">
        <v>0</v>
      </c>
      <c r="J83" s="168">
        <v>0</v>
      </c>
      <c r="K83" s="168">
        <v>0</v>
      </c>
      <c r="L83" s="58">
        <v>0</v>
      </c>
      <c r="M83" s="58">
        <v>0</v>
      </c>
      <c r="N83" s="58">
        <v>0</v>
      </c>
    </row>
    <row r="84" spans="1:14" x14ac:dyDescent="0.25">
      <c r="A84" s="130" t="s">
        <v>202</v>
      </c>
      <c r="B84" s="25" t="s">
        <v>203</v>
      </c>
      <c r="C84" s="58">
        <v>110000</v>
      </c>
      <c r="D84" s="58">
        <v>98270</v>
      </c>
      <c r="E84" s="58">
        <v>98270</v>
      </c>
      <c r="F84" s="168">
        <v>0</v>
      </c>
      <c r="G84" s="168">
        <v>0</v>
      </c>
      <c r="H84" s="168">
        <v>0</v>
      </c>
      <c r="I84" s="168">
        <v>0</v>
      </c>
      <c r="J84" s="168">
        <v>0</v>
      </c>
      <c r="K84" s="168">
        <v>0</v>
      </c>
      <c r="L84" s="58">
        <v>110000</v>
      </c>
      <c r="M84" s="58">
        <v>98270</v>
      </c>
      <c r="N84" s="58">
        <v>98270</v>
      </c>
    </row>
    <row r="85" spans="1:14" s="146" customFormat="1" x14ac:dyDescent="0.25">
      <c r="A85" s="142" t="s">
        <v>400</v>
      </c>
      <c r="B85" s="143" t="s">
        <v>204</v>
      </c>
      <c r="C85" s="59">
        <v>310000</v>
      </c>
      <c r="D85" s="59">
        <v>462240</v>
      </c>
      <c r="E85" s="59">
        <v>462240</v>
      </c>
      <c r="F85" s="168">
        <v>0</v>
      </c>
      <c r="G85" s="168">
        <v>0</v>
      </c>
      <c r="H85" s="168">
        <v>0</v>
      </c>
      <c r="I85" s="168">
        <v>0</v>
      </c>
      <c r="J85" s="168">
        <v>0</v>
      </c>
      <c r="K85" s="168">
        <v>0</v>
      </c>
      <c r="L85" s="59">
        <v>310000</v>
      </c>
      <c r="M85" s="59">
        <v>462240</v>
      </c>
      <c r="N85" s="59">
        <v>462240</v>
      </c>
    </row>
    <row r="86" spans="1:14" x14ac:dyDescent="0.25">
      <c r="A86" s="130" t="s">
        <v>802</v>
      </c>
      <c r="B86" s="25" t="s">
        <v>206</v>
      </c>
      <c r="C86" s="58">
        <v>28000000</v>
      </c>
      <c r="D86" s="58">
        <v>0</v>
      </c>
      <c r="E86" s="58">
        <v>0</v>
      </c>
      <c r="F86" s="168">
        <v>0</v>
      </c>
      <c r="G86" s="168">
        <v>0</v>
      </c>
      <c r="H86" s="168">
        <v>0</v>
      </c>
      <c r="I86" s="168">
        <v>0</v>
      </c>
      <c r="J86" s="168">
        <v>0</v>
      </c>
      <c r="K86" s="168">
        <v>0</v>
      </c>
      <c r="L86" s="58">
        <v>28000000</v>
      </c>
      <c r="M86" s="58">
        <v>0</v>
      </c>
      <c r="N86" s="58">
        <v>0</v>
      </c>
    </row>
    <row r="87" spans="1:14" x14ac:dyDescent="0.25">
      <c r="A87" s="130" t="s">
        <v>207</v>
      </c>
      <c r="B87" s="25" t="s">
        <v>208</v>
      </c>
      <c r="C87" s="58">
        <v>0</v>
      </c>
      <c r="D87" s="58">
        <v>0</v>
      </c>
      <c r="E87" s="58">
        <v>0</v>
      </c>
      <c r="F87" s="168">
        <v>0</v>
      </c>
      <c r="G87" s="168">
        <v>0</v>
      </c>
      <c r="H87" s="168">
        <v>0</v>
      </c>
      <c r="I87" s="168">
        <v>0</v>
      </c>
      <c r="J87" s="168">
        <v>0</v>
      </c>
      <c r="K87" s="168">
        <v>0</v>
      </c>
      <c r="L87" s="58">
        <v>0</v>
      </c>
      <c r="M87" s="58">
        <v>0</v>
      </c>
      <c r="N87" s="58">
        <v>0</v>
      </c>
    </row>
    <row r="88" spans="1:14" x14ac:dyDescent="0.25">
      <c r="A88" s="130" t="s">
        <v>803</v>
      </c>
      <c r="B88" s="25" t="s">
        <v>210</v>
      </c>
      <c r="C88" s="58">
        <v>0</v>
      </c>
      <c r="D88" s="58">
        <v>0</v>
      </c>
      <c r="E88" s="58">
        <v>0</v>
      </c>
      <c r="F88" s="168">
        <v>0</v>
      </c>
      <c r="G88" s="168">
        <v>0</v>
      </c>
      <c r="H88" s="168">
        <v>0</v>
      </c>
      <c r="I88" s="168">
        <v>0</v>
      </c>
      <c r="J88" s="168">
        <v>0</v>
      </c>
      <c r="K88" s="168">
        <v>0</v>
      </c>
      <c r="L88" s="58">
        <v>0</v>
      </c>
      <c r="M88" s="58">
        <v>0</v>
      </c>
      <c r="N88" s="58">
        <v>0</v>
      </c>
    </row>
    <row r="89" spans="1:14" x14ac:dyDescent="0.25">
      <c r="A89" s="130" t="s">
        <v>211</v>
      </c>
      <c r="B89" s="25" t="s">
        <v>212</v>
      </c>
      <c r="C89" s="58">
        <v>7559999</v>
      </c>
      <c r="D89" s="58">
        <v>0</v>
      </c>
      <c r="E89" s="58">
        <v>0</v>
      </c>
      <c r="F89" s="168">
        <v>0</v>
      </c>
      <c r="G89" s="168">
        <v>0</v>
      </c>
      <c r="H89" s="168">
        <v>0</v>
      </c>
      <c r="I89" s="168">
        <v>0</v>
      </c>
      <c r="J89" s="168">
        <v>0</v>
      </c>
      <c r="K89" s="168">
        <v>0</v>
      </c>
      <c r="L89" s="58">
        <v>7559999</v>
      </c>
      <c r="M89" s="58">
        <v>0</v>
      </c>
      <c r="N89" s="58">
        <v>0</v>
      </c>
    </row>
    <row r="90" spans="1:14" s="144" customFormat="1" x14ac:dyDescent="0.25">
      <c r="A90" s="142" t="s">
        <v>804</v>
      </c>
      <c r="B90" s="143" t="s">
        <v>213</v>
      </c>
      <c r="C90" s="59">
        <v>35559999</v>
      </c>
      <c r="D90" s="59">
        <v>0</v>
      </c>
      <c r="E90" s="59">
        <v>0</v>
      </c>
      <c r="F90" s="168">
        <v>0</v>
      </c>
      <c r="G90" s="168">
        <v>0</v>
      </c>
      <c r="H90" s="168">
        <v>0</v>
      </c>
      <c r="I90" s="168">
        <v>0</v>
      </c>
      <c r="J90" s="168">
        <v>0</v>
      </c>
      <c r="K90" s="168">
        <v>0</v>
      </c>
      <c r="L90" s="59">
        <v>35559999</v>
      </c>
      <c r="M90" s="59">
        <v>0</v>
      </c>
      <c r="N90" s="59">
        <v>0</v>
      </c>
    </row>
    <row r="91" spans="1:14" ht="30" x14ac:dyDescent="0.25">
      <c r="A91" s="130" t="s">
        <v>214</v>
      </c>
      <c r="B91" s="25" t="s">
        <v>215</v>
      </c>
      <c r="C91" s="252">
        <v>0</v>
      </c>
      <c r="D91" s="252">
        <v>0</v>
      </c>
      <c r="E91" s="252">
        <v>0</v>
      </c>
      <c r="F91" s="168">
        <v>0</v>
      </c>
      <c r="G91" s="168">
        <v>0</v>
      </c>
      <c r="H91" s="168">
        <v>0</v>
      </c>
      <c r="I91" s="168">
        <v>0</v>
      </c>
      <c r="J91" s="168">
        <v>0</v>
      </c>
      <c r="K91" s="168">
        <v>0</v>
      </c>
      <c r="L91" s="252">
        <v>0</v>
      </c>
      <c r="M91" s="252">
        <v>0</v>
      </c>
      <c r="N91" s="252">
        <v>0</v>
      </c>
    </row>
    <row r="92" spans="1:14" ht="30" x14ac:dyDescent="0.25">
      <c r="A92" s="130" t="s">
        <v>435</v>
      </c>
      <c r="B92" s="25" t="s">
        <v>216</v>
      </c>
      <c r="C92" s="252">
        <v>0</v>
      </c>
      <c r="D92" s="252">
        <v>0</v>
      </c>
      <c r="E92" s="252">
        <v>0</v>
      </c>
      <c r="F92" s="168">
        <v>0</v>
      </c>
      <c r="G92" s="168">
        <v>0</v>
      </c>
      <c r="H92" s="168">
        <v>0</v>
      </c>
      <c r="I92" s="168">
        <v>0</v>
      </c>
      <c r="J92" s="168">
        <v>0</v>
      </c>
      <c r="K92" s="168">
        <v>0</v>
      </c>
      <c r="L92" s="252">
        <v>0</v>
      </c>
      <c r="M92" s="252">
        <v>0</v>
      </c>
      <c r="N92" s="252">
        <v>0</v>
      </c>
    </row>
    <row r="93" spans="1:14" ht="30" x14ac:dyDescent="0.25">
      <c r="A93" s="130" t="s">
        <v>436</v>
      </c>
      <c r="B93" s="25" t="s">
        <v>217</v>
      </c>
      <c r="C93" s="252">
        <v>0</v>
      </c>
      <c r="D93" s="252">
        <v>0</v>
      </c>
      <c r="E93" s="252">
        <v>0</v>
      </c>
      <c r="F93" s="168">
        <v>0</v>
      </c>
      <c r="G93" s="168">
        <v>0</v>
      </c>
      <c r="H93" s="168">
        <v>0</v>
      </c>
      <c r="I93" s="168">
        <v>0</v>
      </c>
      <c r="J93" s="168">
        <v>0</v>
      </c>
      <c r="K93" s="168">
        <v>0</v>
      </c>
      <c r="L93" s="252">
        <v>0</v>
      </c>
      <c r="M93" s="252">
        <v>0</v>
      </c>
      <c r="N93" s="252">
        <v>0</v>
      </c>
    </row>
    <row r="94" spans="1:14" x14ac:dyDescent="0.25">
      <c r="A94" s="130" t="s">
        <v>437</v>
      </c>
      <c r="B94" s="25" t="s">
        <v>218</v>
      </c>
      <c r="C94" s="252">
        <v>0</v>
      </c>
      <c r="D94" s="252">
        <v>0</v>
      </c>
      <c r="E94" s="252">
        <v>0</v>
      </c>
      <c r="F94" s="168">
        <v>0</v>
      </c>
      <c r="G94" s="168">
        <v>0</v>
      </c>
      <c r="H94" s="168">
        <v>0</v>
      </c>
      <c r="I94" s="168">
        <v>0</v>
      </c>
      <c r="J94" s="168">
        <v>0</v>
      </c>
      <c r="K94" s="168">
        <v>0</v>
      </c>
      <c r="L94" s="252">
        <v>0</v>
      </c>
      <c r="M94" s="252">
        <v>0</v>
      </c>
      <c r="N94" s="252">
        <v>0</v>
      </c>
    </row>
    <row r="95" spans="1:14" ht="30" x14ac:dyDescent="0.25">
      <c r="A95" s="130" t="s">
        <v>438</v>
      </c>
      <c r="B95" s="25" t="s">
        <v>219</v>
      </c>
      <c r="C95" s="252">
        <v>0</v>
      </c>
      <c r="D95" s="252">
        <v>0</v>
      </c>
      <c r="E95" s="252">
        <v>0</v>
      </c>
      <c r="F95" s="168">
        <v>0</v>
      </c>
      <c r="G95" s="168">
        <v>0</v>
      </c>
      <c r="H95" s="168">
        <v>0</v>
      </c>
      <c r="I95" s="168">
        <v>0</v>
      </c>
      <c r="J95" s="168">
        <v>0</v>
      </c>
      <c r="K95" s="168">
        <v>0</v>
      </c>
      <c r="L95" s="252">
        <v>0</v>
      </c>
      <c r="M95" s="252">
        <v>0</v>
      </c>
      <c r="N95" s="252">
        <v>0</v>
      </c>
    </row>
    <row r="96" spans="1:14" ht="30" x14ac:dyDescent="0.25">
      <c r="A96" s="130" t="s">
        <v>403</v>
      </c>
      <c r="B96" s="25" t="s">
        <v>220</v>
      </c>
      <c r="C96" s="252">
        <v>0</v>
      </c>
      <c r="D96" s="252">
        <v>0</v>
      </c>
      <c r="E96" s="252">
        <v>0</v>
      </c>
      <c r="F96" s="168">
        <v>0</v>
      </c>
      <c r="G96" s="168">
        <v>0</v>
      </c>
      <c r="H96" s="168">
        <v>0</v>
      </c>
      <c r="I96" s="168">
        <v>0</v>
      </c>
      <c r="J96" s="168">
        <v>0</v>
      </c>
      <c r="K96" s="168">
        <v>0</v>
      </c>
      <c r="L96" s="252">
        <v>0</v>
      </c>
      <c r="M96" s="252">
        <v>0</v>
      </c>
      <c r="N96" s="252">
        <v>0</v>
      </c>
    </row>
    <row r="97" spans="1:31" x14ac:dyDescent="0.25">
      <c r="A97" s="130" t="s">
        <v>221</v>
      </c>
      <c r="B97" s="25" t="s">
        <v>222</v>
      </c>
      <c r="C97" s="252"/>
      <c r="D97" s="252"/>
      <c r="E97" s="252"/>
      <c r="F97" s="168">
        <v>0</v>
      </c>
      <c r="G97" s="168">
        <v>0</v>
      </c>
      <c r="H97" s="168">
        <v>0</v>
      </c>
      <c r="I97" s="168">
        <v>0</v>
      </c>
      <c r="J97" s="168">
        <v>0</v>
      </c>
      <c r="K97" s="168">
        <v>0</v>
      </c>
      <c r="L97" s="252"/>
      <c r="M97" s="252"/>
      <c r="N97" s="252"/>
    </row>
    <row r="98" spans="1:31" x14ac:dyDescent="0.25">
      <c r="A98" s="130" t="s">
        <v>806</v>
      </c>
      <c r="B98" s="25" t="s">
        <v>223</v>
      </c>
      <c r="C98" s="252"/>
      <c r="D98" s="252"/>
      <c r="E98" s="252"/>
      <c r="F98" s="168">
        <v>0</v>
      </c>
      <c r="G98" s="168">
        <v>0</v>
      </c>
      <c r="H98" s="168">
        <v>0</v>
      </c>
      <c r="I98" s="168">
        <v>0</v>
      </c>
      <c r="J98" s="168">
        <v>0</v>
      </c>
      <c r="K98" s="168">
        <v>0</v>
      </c>
      <c r="L98" s="252"/>
      <c r="M98" s="252"/>
      <c r="N98" s="252"/>
    </row>
    <row r="99" spans="1:31" x14ac:dyDescent="0.25">
      <c r="A99" s="130" t="s">
        <v>807</v>
      </c>
      <c r="B99" s="25" t="s">
        <v>805</v>
      </c>
      <c r="C99" s="252">
        <v>0</v>
      </c>
      <c r="D99" s="252">
        <v>0</v>
      </c>
      <c r="E99" s="252">
        <v>0</v>
      </c>
      <c r="F99" s="168">
        <v>0</v>
      </c>
      <c r="G99" s="168">
        <v>0</v>
      </c>
      <c r="H99" s="168">
        <v>0</v>
      </c>
      <c r="I99" s="168">
        <v>0</v>
      </c>
      <c r="J99" s="168">
        <v>0</v>
      </c>
      <c r="K99" s="168">
        <v>0</v>
      </c>
      <c r="L99" s="252">
        <v>0</v>
      </c>
      <c r="M99" s="252">
        <v>0</v>
      </c>
      <c r="N99" s="252">
        <v>0</v>
      </c>
    </row>
    <row r="100" spans="1:31" s="148" customFormat="1" x14ac:dyDescent="0.25">
      <c r="A100" s="147" t="s">
        <v>808</v>
      </c>
      <c r="B100" s="143" t="s">
        <v>224</v>
      </c>
      <c r="C100" s="252">
        <v>0</v>
      </c>
      <c r="D100" s="252">
        <v>0</v>
      </c>
      <c r="E100" s="252">
        <v>0</v>
      </c>
      <c r="F100" s="168">
        <v>0</v>
      </c>
      <c r="G100" s="168">
        <v>0</v>
      </c>
      <c r="H100" s="168">
        <v>0</v>
      </c>
      <c r="I100" s="168">
        <v>0</v>
      </c>
      <c r="J100" s="168">
        <v>0</v>
      </c>
      <c r="K100" s="168">
        <v>0</v>
      </c>
      <c r="L100" s="252">
        <v>0</v>
      </c>
      <c r="M100" s="252">
        <v>0</v>
      </c>
      <c r="N100" s="252">
        <v>0</v>
      </c>
    </row>
    <row r="101" spans="1:31" s="263" customFormat="1" ht="13.5" x14ac:dyDescent="0.25">
      <c r="A101" s="145" t="s">
        <v>809</v>
      </c>
      <c r="B101" s="260"/>
      <c r="C101" s="259">
        <f t="shared" ref="C101:E101" si="2">C85+C90+C100</f>
        <v>35869999</v>
      </c>
      <c r="D101" s="259">
        <f t="shared" si="2"/>
        <v>462240</v>
      </c>
      <c r="E101" s="259">
        <f t="shared" si="2"/>
        <v>462240</v>
      </c>
      <c r="F101" s="259">
        <f t="shared" ref="F101:N101" si="3">F85+F90+F100</f>
        <v>0</v>
      </c>
      <c r="G101" s="259">
        <f t="shared" si="3"/>
        <v>0</v>
      </c>
      <c r="H101" s="259">
        <f t="shared" si="3"/>
        <v>0</v>
      </c>
      <c r="I101" s="259">
        <f t="shared" si="3"/>
        <v>0</v>
      </c>
      <c r="J101" s="259">
        <f t="shared" si="3"/>
        <v>0</v>
      </c>
      <c r="K101" s="259">
        <f t="shared" si="3"/>
        <v>0</v>
      </c>
      <c r="L101" s="259">
        <f t="shared" si="3"/>
        <v>35869999</v>
      </c>
      <c r="M101" s="259">
        <f t="shared" si="3"/>
        <v>462240</v>
      </c>
      <c r="N101" s="259">
        <f t="shared" si="3"/>
        <v>462240</v>
      </c>
      <c r="O101" s="261"/>
      <c r="P101" s="261"/>
      <c r="Q101" s="261"/>
      <c r="R101" s="261"/>
      <c r="S101" s="261"/>
      <c r="T101" s="261"/>
      <c r="U101" s="261"/>
      <c r="V101" s="261"/>
      <c r="W101" s="261"/>
      <c r="X101" s="261"/>
      <c r="Y101" s="261"/>
      <c r="Z101" s="261"/>
      <c r="AA101" s="261"/>
      <c r="AB101" s="261"/>
      <c r="AC101" s="261"/>
      <c r="AD101" s="262"/>
      <c r="AE101" s="262"/>
    </row>
    <row r="102" spans="1:31" s="141" customFormat="1" x14ac:dyDescent="0.25">
      <c r="A102" s="209" t="s">
        <v>810</v>
      </c>
      <c r="B102" s="210" t="s">
        <v>225</v>
      </c>
      <c r="C102" s="254">
        <f>C27+C28+C53+C62+C76+C85+C90+C100</f>
        <v>69950869</v>
      </c>
      <c r="D102" s="254">
        <f t="shared" ref="D102:E102" si="4">D27+D28+D53+D62+D76+D85+D90+D100</f>
        <v>80483186</v>
      </c>
      <c r="E102" s="254">
        <f t="shared" si="4"/>
        <v>34182124</v>
      </c>
      <c r="F102" s="203">
        <v>0</v>
      </c>
      <c r="G102" s="203">
        <v>0</v>
      </c>
      <c r="H102" s="203">
        <v>0</v>
      </c>
      <c r="I102" s="203">
        <v>0</v>
      </c>
      <c r="J102" s="203">
        <v>0</v>
      </c>
      <c r="K102" s="203">
        <v>0</v>
      </c>
      <c r="L102" s="254">
        <f>L27+L28+L53+L62+L76+L85+L90+L100</f>
        <v>69950869</v>
      </c>
      <c r="M102" s="254">
        <f t="shared" ref="M102:N102" si="5">M27+M28+M53+M62+M76+M85+M90+M100</f>
        <v>80483186</v>
      </c>
      <c r="N102" s="254">
        <f t="shared" si="5"/>
        <v>34182124</v>
      </c>
      <c r="O102" s="150"/>
      <c r="P102" s="150"/>
      <c r="Q102" s="150"/>
      <c r="R102" s="150"/>
      <c r="S102" s="150"/>
      <c r="T102" s="150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1"/>
      <c r="AE102" s="151"/>
    </row>
    <row r="103" spans="1:31" x14ac:dyDescent="0.25">
      <c r="A103" s="130" t="s">
        <v>811</v>
      </c>
      <c r="B103" s="135" t="s">
        <v>226</v>
      </c>
      <c r="C103" s="255">
        <v>0</v>
      </c>
      <c r="D103" s="255">
        <v>0</v>
      </c>
      <c r="E103" s="255">
        <v>0</v>
      </c>
      <c r="F103" s="172">
        <v>0</v>
      </c>
      <c r="G103" s="172">
        <v>0</v>
      </c>
      <c r="H103" s="172">
        <v>0</v>
      </c>
      <c r="I103" s="172">
        <v>0</v>
      </c>
      <c r="J103" s="172">
        <v>0</v>
      </c>
      <c r="K103" s="172">
        <v>0</v>
      </c>
      <c r="L103" s="255">
        <v>0</v>
      </c>
      <c r="M103" s="255">
        <v>0</v>
      </c>
      <c r="N103" s="255">
        <v>0</v>
      </c>
      <c r="O103" s="290"/>
      <c r="P103" s="290"/>
      <c r="Q103" s="290"/>
      <c r="R103" s="290"/>
      <c r="S103" s="290"/>
      <c r="T103" s="290"/>
      <c r="U103" s="290"/>
      <c r="V103" s="290"/>
      <c r="W103" s="290"/>
      <c r="X103" s="290"/>
      <c r="Y103" s="290"/>
      <c r="Z103" s="290"/>
      <c r="AA103" s="290"/>
      <c r="AB103" s="290"/>
      <c r="AC103" s="290"/>
      <c r="AD103" s="19"/>
      <c r="AE103" s="19"/>
    </row>
    <row r="104" spans="1:31" x14ac:dyDescent="0.25">
      <c r="A104" s="130" t="s">
        <v>812</v>
      </c>
      <c r="B104" s="135" t="s">
        <v>230</v>
      </c>
      <c r="C104" s="257">
        <v>0</v>
      </c>
      <c r="D104" s="257">
        <v>0</v>
      </c>
      <c r="E104" s="257">
        <v>0</v>
      </c>
      <c r="F104" s="172">
        <v>0</v>
      </c>
      <c r="G104" s="172">
        <v>0</v>
      </c>
      <c r="H104" s="172">
        <v>0</v>
      </c>
      <c r="I104" s="172">
        <v>0</v>
      </c>
      <c r="J104" s="172">
        <v>0</v>
      </c>
      <c r="K104" s="172">
        <v>0</v>
      </c>
      <c r="L104" s="257">
        <v>0</v>
      </c>
      <c r="M104" s="257">
        <v>0</v>
      </c>
      <c r="N104" s="257">
        <v>0</v>
      </c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19"/>
      <c r="AE104" s="19"/>
    </row>
    <row r="105" spans="1:31" x14ac:dyDescent="0.25">
      <c r="A105" s="130" t="s">
        <v>813</v>
      </c>
      <c r="B105" s="135" t="s">
        <v>231</v>
      </c>
      <c r="C105" s="167">
        <v>0</v>
      </c>
      <c r="D105" s="167">
        <v>0</v>
      </c>
      <c r="E105" s="167">
        <v>0</v>
      </c>
      <c r="F105" s="172">
        <v>0</v>
      </c>
      <c r="G105" s="172">
        <v>0</v>
      </c>
      <c r="H105" s="172">
        <v>0</v>
      </c>
      <c r="I105" s="172">
        <v>0</v>
      </c>
      <c r="J105" s="172">
        <v>0</v>
      </c>
      <c r="K105" s="172">
        <v>0</v>
      </c>
      <c r="L105" s="167">
        <v>0</v>
      </c>
      <c r="M105" s="167">
        <v>0</v>
      </c>
      <c r="N105" s="167">
        <v>0</v>
      </c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19"/>
      <c r="AE105" s="19"/>
    </row>
    <row r="106" spans="1:31" s="72" customFormat="1" x14ac:dyDescent="0.25">
      <c r="A106" s="131" t="s">
        <v>814</v>
      </c>
      <c r="B106" s="136" t="s">
        <v>233</v>
      </c>
      <c r="C106" s="167">
        <v>0</v>
      </c>
      <c r="D106" s="167">
        <v>0</v>
      </c>
      <c r="E106" s="167">
        <v>0</v>
      </c>
      <c r="F106" s="172">
        <v>0</v>
      </c>
      <c r="G106" s="172">
        <v>0</v>
      </c>
      <c r="H106" s="172">
        <v>0</v>
      </c>
      <c r="I106" s="172">
        <v>0</v>
      </c>
      <c r="J106" s="172">
        <v>0</v>
      </c>
      <c r="K106" s="172">
        <v>0</v>
      </c>
      <c r="L106" s="167">
        <v>0</v>
      </c>
      <c r="M106" s="167">
        <v>0</v>
      </c>
      <c r="N106" s="167">
        <v>0</v>
      </c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53"/>
      <c r="AE106" s="153"/>
    </row>
    <row r="107" spans="1:31" x14ac:dyDescent="0.25">
      <c r="A107" s="130" t="s">
        <v>412</v>
      </c>
      <c r="B107" s="135" t="s">
        <v>234</v>
      </c>
      <c r="C107" s="167">
        <v>0</v>
      </c>
      <c r="D107" s="167">
        <v>0</v>
      </c>
      <c r="E107" s="167">
        <v>0</v>
      </c>
      <c r="F107" s="172">
        <v>0</v>
      </c>
      <c r="G107" s="172">
        <v>0</v>
      </c>
      <c r="H107" s="172">
        <v>0</v>
      </c>
      <c r="I107" s="172">
        <v>0</v>
      </c>
      <c r="J107" s="172">
        <v>0</v>
      </c>
      <c r="K107" s="172">
        <v>0</v>
      </c>
      <c r="L107" s="167">
        <v>0</v>
      </c>
      <c r="M107" s="167">
        <v>0</v>
      </c>
      <c r="N107" s="167">
        <v>0</v>
      </c>
      <c r="O107" s="290"/>
      <c r="P107" s="290"/>
      <c r="Q107" s="290"/>
      <c r="R107" s="290"/>
      <c r="S107" s="290"/>
      <c r="T107" s="290"/>
      <c r="U107" s="290"/>
      <c r="V107" s="290"/>
      <c r="W107" s="290"/>
      <c r="X107" s="290"/>
      <c r="Y107" s="290"/>
      <c r="Z107" s="290"/>
      <c r="AA107" s="290"/>
      <c r="AB107" s="290"/>
      <c r="AC107" s="290"/>
      <c r="AD107" s="19"/>
      <c r="AE107" s="19"/>
    </row>
    <row r="108" spans="1:31" x14ac:dyDescent="0.25">
      <c r="A108" s="130" t="s">
        <v>817</v>
      </c>
      <c r="B108" s="135" t="s">
        <v>237</v>
      </c>
      <c r="C108" s="169">
        <v>0</v>
      </c>
      <c r="D108" s="169">
        <v>0</v>
      </c>
      <c r="E108" s="169">
        <v>0</v>
      </c>
      <c r="F108" s="172">
        <v>0</v>
      </c>
      <c r="G108" s="172">
        <v>0</v>
      </c>
      <c r="H108" s="172">
        <v>0</v>
      </c>
      <c r="I108" s="172">
        <v>0</v>
      </c>
      <c r="J108" s="172">
        <v>0</v>
      </c>
      <c r="K108" s="172">
        <v>0</v>
      </c>
      <c r="L108" s="169">
        <v>0</v>
      </c>
      <c r="M108" s="169">
        <v>0</v>
      </c>
      <c r="N108" s="169">
        <v>0</v>
      </c>
      <c r="O108" s="290"/>
      <c r="P108" s="290"/>
      <c r="Q108" s="290"/>
      <c r="R108" s="290"/>
      <c r="S108" s="290"/>
      <c r="T108" s="290"/>
      <c r="U108" s="290"/>
      <c r="V108" s="290"/>
      <c r="W108" s="290"/>
      <c r="X108" s="290"/>
      <c r="Y108" s="290"/>
      <c r="Z108" s="290"/>
      <c r="AA108" s="290"/>
      <c r="AB108" s="290"/>
      <c r="AC108" s="290"/>
      <c r="AD108" s="19"/>
      <c r="AE108" s="19"/>
    </row>
    <row r="109" spans="1:31" x14ac:dyDescent="0.25">
      <c r="A109" s="130" t="s">
        <v>818</v>
      </c>
      <c r="B109" s="135" t="s">
        <v>239</v>
      </c>
      <c r="C109" s="167">
        <v>0</v>
      </c>
      <c r="D109" s="167">
        <v>0</v>
      </c>
      <c r="E109" s="167">
        <v>0</v>
      </c>
      <c r="F109" s="172">
        <v>0</v>
      </c>
      <c r="G109" s="172">
        <v>0</v>
      </c>
      <c r="H109" s="172">
        <v>0</v>
      </c>
      <c r="I109" s="172">
        <v>0</v>
      </c>
      <c r="J109" s="172">
        <v>0</v>
      </c>
      <c r="K109" s="172">
        <v>0</v>
      </c>
      <c r="L109" s="167">
        <v>0</v>
      </c>
      <c r="M109" s="167">
        <v>0</v>
      </c>
      <c r="N109" s="167">
        <v>0</v>
      </c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19"/>
      <c r="AE109" s="19"/>
    </row>
    <row r="110" spans="1:31" x14ac:dyDescent="0.25">
      <c r="A110" s="130" t="s">
        <v>819</v>
      </c>
      <c r="B110" s="135" t="s">
        <v>240</v>
      </c>
      <c r="C110" s="167">
        <v>0</v>
      </c>
      <c r="D110" s="167">
        <v>0</v>
      </c>
      <c r="E110" s="167">
        <v>0</v>
      </c>
      <c r="F110" s="172">
        <v>0</v>
      </c>
      <c r="G110" s="172">
        <v>0</v>
      </c>
      <c r="H110" s="172">
        <v>0</v>
      </c>
      <c r="I110" s="172">
        <v>0</v>
      </c>
      <c r="J110" s="172">
        <v>0</v>
      </c>
      <c r="K110" s="172">
        <v>0</v>
      </c>
      <c r="L110" s="167">
        <v>0</v>
      </c>
      <c r="M110" s="167">
        <v>0</v>
      </c>
      <c r="N110" s="167">
        <v>0</v>
      </c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19"/>
      <c r="AE110" s="19"/>
    </row>
    <row r="111" spans="1:31" x14ac:dyDescent="0.25">
      <c r="A111" s="130" t="s">
        <v>820</v>
      </c>
      <c r="B111" s="135" t="s">
        <v>815</v>
      </c>
      <c r="C111" s="167">
        <v>0</v>
      </c>
      <c r="D111" s="167">
        <v>0</v>
      </c>
      <c r="E111" s="167">
        <v>0</v>
      </c>
      <c r="F111" s="172">
        <v>0</v>
      </c>
      <c r="G111" s="172">
        <v>0</v>
      </c>
      <c r="H111" s="172">
        <v>0</v>
      </c>
      <c r="I111" s="172">
        <v>0</v>
      </c>
      <c r="J111" s="172">
        <v>0</v>
      </c>
      <c r="K111" s="172">
        <v>0</v>
      </c>
      <c r="L111" s="167">
        <v>0</v>
      </c>
      <c r="M111" s="167">
        <v>0</v>
      </c>
      <c r="N111" s="167">
        <v>0</v>
      </c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19"/>
      <c r="AE111" s="19"/>
    </row>
    <row r="112" spans="1:31" x14ac:dyDescent="0.25">
      <c r="A112" s="130" t="s">
        <v>821</v>
      </c>
      <c r="B112" s="135" t="s">
        <v>816</v>
      </c>
      <c r="C112" s="167">
        <v>0</v>
      </c>
      <c r="D112" s="167">
        <v>0</v>
      </c>
      <c r="E112" s="167">
        <v>0</v>
      </c>
      <c r="F112" s="172">
        <v>0</v>
      </c>
      <c r="G112" s="172">
        <v>0</v>
      </c>
      <c r="H112" s="172">
        <v>0</v>
      </c>
      <c r="I112" s="172">
        <v>0</v>
      </c>
      <c r="J112" s="172">
        <v>0</v>
      </c>
      <c r="K112" s="172">
        <v>0</v>
      </c>
      <c r="L112" s="167">
        <v>0</v>
      </c>
      <c r="M112" s="167">
        <v>0</v>
      </c>
      <c r="N112" s="167">
        <v>0</v>
      </c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19"/>
      <c r="AE112" s="19"/>
    </row>
    <row r="113" spans="1:31" s="72" customFormat="1" x14ac:dyDescent="0.25">
      <c r="A113" s="131" t="s">
        <v>822</v>
      </c>
      <c r="B113" s="136" t="s">
        <v>241</v>
      </c>
      <c r="C113" s="167">
        <v>0</v>
      </c>
      <c r="D113" s="167">
        <v>0</v>
      </c>
      <c r="E113" s="167">
        <v>0</v>
      </c>
      <c r="F113" s="172">
        <v>0</v>
      </c>
      <c r="G113" s="172">
        <v>0</v>
      </c>
      <c r="H113" s="172">
        <v>0</v>
      </c>
      <c r="I113" s="172">
        <v>0</v>
      </c>
      <c r="J113" s="172">
        <v>0</v>
      </c>
      <c r="K113" s="172">
        <v>0</v>
      </c>
      <c r="L113" s="167">
        <v>0</v>
      </c>
      <c r="M113" s="167">
        <v>0</v>
      </c>
      <c r="N113" s="167">
        <v>0</v>
      </c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153"/>
      <c r="AE113" s="153"/>
    </row>
    <row r="114" spans="1:31" x14ac:dyDescent="0.25">
      <c r="A114" s="130" t="s">
        <v>242</v>
      </c>
      <c r="B114" s="135" t="s">
        <v>243</v>
      </c>
      <c r="C114" s="167">
        <v>0</v>
      </c>
      <c r="D114" s="167">
        <v>0</v>
      </c>
      <c r="E114" s="167">
        <v>0</v>
      </c>
      <c r="F114" s="172">
        <v>0</v>
      </c>
      <c r="G114" s="172">
        <v>0</v>
      </c>
      <c r="H114" s="172">
        <v>0</v>
      </c>
      <c r="I114" s="172">
        <v>0</v>
      </c>
      <c r="J114" s="172">
        <v>0</v>
      </c>
      <c r="K114" s="172">
        <v>0</v>
      </c>
      <c r="L114" s="167">
        <v>0</v>
      </c>
      <c r="M114" s="167">
        <v>0</v>
      </c>
      <c r="N114" s="167">
        <v>0</v>
      </c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19"/>
      <c r="AE114" s="19"/>
    </row>
    <row r="115" spans="1:31" x14ac:dyDescent="0.25">
      <c r="A115" s="130" t="s">
        <v>244</v>
      </c>
      <c r="B115" s="135" t="s">
        <v>245</v>
      </c>
      <c r="C115" s="58">
        <v>906277</v>
      </c>
      <c r="D115" s="58">
        <v>906277</v>
      </c>
      <c r="E115" s="58">
        <v>906277</v>
      </c>
      <c r="F115" s="172">
        <v>0</v>
      </c>
      <c r="G115" s="172">
        <v>0</v>
      </c>
      <c r="H115" s="172">
        <v>0</v>
      </c>
      <c r="I115" s="172">
        <v>0</v>
      </c>
      <c r="J115" s="172">
        <v>0</v>
      </c>
      <c r="K115" s="172">
        <v>0</v>
      </c>
      <c r="L115" s="58">
        <v>906277</v>
      </c>
      <c r="M115" s="58">
        <v>906277</v>
      </c>
      <c r="N115" s="58">
        <v>906277</v>
      </c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19"/>
      <c r="AE115" s="19"/>
    </row>
    <row r="116" spans="1:31" x14ac:dyDescent="0.25">
      <c r="A116" s="130" t="s">
        <v>246</v>
      </c>
      <c r="B116" s="135" t="s">
        <v>247</v>
      </c>
      <c r="C116" s="167">
        <v>0</v>
      </c>
      <c r="D116" s="167">
        <v>0</v>
      </c>
      <c r="E116" s="167">
        <v>0</v>
      </c>
      <c r="F116" s="172">
        <v>0</v>
      </c>
      <c r="G116" s="172">
        <v>0</v>
      </c>
      <c r="H116" s="172">
        <v>0</v>
      </c>
      <c r="I116" s="172">
        <v>0</v>
      </c>
      <c r="J116" s="172">
        <v>0</v>
      </c>
      <c r="K116" s="172">
        <v>0</v>
      </c>
      <c r="L116" s="167">
        <v>0</v>
      </c>
      <c r="M116" s="167">
        <v>0</v>
      </c>
      <c r="N116" s="167">
        <v>0</v>
      </c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19"/>
      <c r="AE116" s="19"/>
    </row>
    <row r="117" spans="1:31" x14ac:dyDescent="0.25">
      <c r="A117" s="130" t="s">
        <v>824</v>
      </c>
      <c r="B117" s="135" t="s">
        <v>249</v>
      </c>
      <c r="C117" s="167">
        <v>0</v>
      </c>
      <c r="D117" s="167">
        <v>0</v>
      </c>
      <c r="E117" s="167">
        <v>0</v>
      </c>
      <c r="F117" s="172">
        <v>0</v>
      </c>
      <c r="G117" s="172">
        <v>0</v>
      </c>
      <c r="H117" s="172">
        <v>0</v>
      </c>
      <c r="I117" s="172">
        <v>0</v>
      </c>
      <c r="J117" s="172">
        <v>0</v>
      </c>
      <c r="K117" s="172">
        <v>0</v>
      </c>
      <c r="L117" s="167">
        <v>0</v>
      </c>
      <c r="M117" s="167">
        <v>0</v>
      </c>
      <c r="N117" s="167">
        <v>0</v>
      </c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19"/>
      <c r="AE117" s="19"/>
    </row>
    <row r="118" spans="1:31" x14ac:dyDescent="0.25">
      <c r="A118" s="130" t="s">
        <v>250</v>
      </c>
      <c r="B118" s="135" t="s">
        <v>251</v>
      </c>
      <c r="C118" s="167">
        <v>0</v>
      </c>
      <c r="D118" s="167">
        <v>0</v>
      </c>
      <c r="E118" s="167">
        <v>0</v>
      </c>
      <c r="F118" s="172">
        <v>0</v>
      </c>
      <c r="G118" s="172">
        <v>0</v>
      </c>
      <c r="H118" s="172">
        <v>0</v>
      </c>
      <c r="I118" s="172">
        <v>0</v>
      </c>
      <c r="J118" s="172">
        <v>0</v>
      </c>
      <c r="K118" s="172">
        <v>0</v>
      </c>
      <c r="L118" s="167">
        <v>0</v>
      </c>
      <c r="M118" s="167">
        <v>0</v>
      </c>
      <c r="N118" s="167">
        <v>0</v>
      </c>
      <c r="O118" s="290"/>
      <c r="P118" s="290"/>
      <c r="Q118" s="290"/>
      <c r="R118" s="290"/>
      <c r="S118" s="290"/>
      <c r="T118" s="290"/>
      <c r="U118" s="290"/>
      <c r="V118" s="290"/>
      <c r="W118" s="290"/>
      <c r="X118" s="290"/>
      <c r="Y118" s="290"/>
      <c r="Z118" s="290"/>
      <c r="AA118" s="290"/>
      <c r="AB118" s="290"/>
      <c r="AC118" s="290"/>
      <c r="AD118" s="19"/>
      <c r="AE118" s="19"/>
    </row>
    <row r="119" spans="1:31" x14ac:dyDescent="0.25">
      <c r="A119" s="130" t="s">
        <v>252</v>
      </c>
      <c r="B119" s="135" t="s">
        <v>253</v>
      </c>
      <c r="C119" s="167">
        <v>0</v>
      </c>
      <c r="D119" s="167">
        <v>0</v>
      </c>
      <c r="E119" s="167">
        <v>0</v>
      </c>
      <c r="F119" s="172">
        <v>0</v>
      </c>
      <c r="G119" s="172">
        <v>0</v>
      </c>
      <c r="H119" s="172">
        <v>0</v>
      </c>
      <c r="I119" s="172">
        <v>0</v>
      </c>
      <c r="J119" s="172">
        <v>0</v>
      </c>
      <c r="K119" s="172">
        <v>0</v>
      </c>
      <c r="L119" s="167">
        <v>0</v>
      </c>
      <c r="M119" s="167">
        <v>0</v>
      </c>
      <c r="N119" s="167">
        <v>0</v>
      </c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19"/>
      <c r="AE119" s="19"/>
    </row>
    <row r="120" spans="1:31" x14ac:dyDescent="0.25">
      <c r="A120" s="130" t="s">
        <v>825</v>
      </c>
      <c r="B120" s="135" t="s">
        <v>823</v>
      </c>
      <c r="C120" s="167">
        <v>0</v>
      </c>
      <c r="D120" s="167">
        <v>0</v>
      </c>
      <c r="E120" s="167">
        <v>0</v>
      </c>
      <c r="F120" s="172">
        <v>0</v>
      </c>
      <c r="G120" s="172">
        <v>0</v>
      </c>
      <c r="H120" s="172">
        <v>0</v>
      </c>
      <c r="I120" s="172">
        <v>0</v>
      </c>
      <c r="J120" s="172">
        <v>0</v>
      </c>
      <c r="K120" s="172">
        <v>0</v>
      </c>
      <c r="L120" s="167">
        <v>0</v>
      </c>
      <c r="M120" s="167">
        <v>0</v>
      </c>
      <c r="N120" s="167">
        <v>0</v>
      </c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19"/>
      <c r="AE120" s="19"/>
    </row>
    <row r="121" spans="1:31" s="72" customFormat="1" x14ac:dyDescent="0.25">
      <c r="A121" s="131" t="s">
        <v>826</v>
      </c>
      <c r="B121" s="136" t="s">
        <v>254</v>
      </c>
      <c r="C121" s="266">
        <v>906277</v>
      </c>
      <c r="D121" s="266">
        <v>906277</v>
      </c>
      <c r="E121" s="266">
        <v>906277</v>
      </c>
      <c r="F121" s="172">
        <v>0</v>
      </c>
      <c r="G121" s="172">
        <v>0</v>
      </c>
      <c r="H121" s="172">
        <v>0</v>
      </c>
      <c r="I121" s="172">
        <v>0</v>
      </c>
      <c r="J121" s="172">
        <v>0</v>
      </c>
      <c r="K121" s="172">
        <v>0</v>
      </c>
      <c r="L121" s="266">
        <v>906277</v>
      </c>
      <c r="M121" s="266">
        <v>906277</v>
      </c>
      <c r="N121" s="266">
        <v>906277</v>
      </c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153"/>
      <c r="AE121" s="153"/>
    </row>
    <row r="122" spans="1:31" x14ac:dyDescent="0.25">
      <c r="A122" s="130" t="s">
        <v>255</v>
      </c>
      <c r="B122" s="135" t="s">
        <v>256</v>
      </c>
      <c r="C122" s="167">
        <v>0</v>
      </c>
      <c r="D122" s="167">
        <v>0</v>
      </c>
      <c r="E122" s="167">
        <v>0</v>
      </c>
      <c r="F122" s="172">
        <v>0</v>
      </c>
      <c r="G122" s="172">
        <v>0</v>
      </c>
      <c r="H122" s="172">
        <v>0</v>
      </c>
      <c r="I122" s="172">
        <v>0</v>
      </c>
      <c r="J122" s="172">
        <v>0</v>
      </c>
      <c r="K122" s="172">
        <v>0</v>
      </c>
      <c r="L122" s="167">
        <v>0</v>
      </c>
      <c r="M122" s="167">
        <v>0</v>
      </c>
      <c r="N122" s="167">
        <v>0</v>
      </c>
      <c r="O122" s="290"/>
      <c r="P122" s="290"/>
      <c r="Q122" s="290"/>
      <c r="R122" s="290"/>
      <c r="S122" s="290"/>
      <c r="T122" s="290"/>
      <c r="U122" s="290"/>
      <c r="V122" s="290"/>
      <c r="W122" s="290"/>
      <c r="X122" s="290"/>
      <c r="Y122" s="290"/>
      <c r="Z122" s="290"/>
      <c r="AA122" s="290"/>
      <c r="AB122" s="290"/>
      <c r="AC122" s="290"/>
      <c r="AD122" s="19"/>
      <c r="AE122" s="19"/>
    </row>
    <row r="123" spans="1:31" x14ac:dyDescent="0.25">
      <c r="A123" s="130" t="s">
        <v>831</v>
      </c>
      <c r="B123" s="135" t="s">
        <v>258</v>
      </c>
      <c r="C123" s="167">
        <v>0</v>
      </c>
      <c r="D123" s="167">
        <v>0</v>
      </c>
      <c r="E123" s="167">
        <v>0</v>
      </c>
      <c r="F123" s="172">
        <v>0</v>
      </c>
      <c r="G123" s="172">
        <v>0</v>
      </c>
      <c r="H123" s="172">
        <v>0</v>
      </c>
      <c r="I123" s="172">
        <v>0</v>
      </c>
      <c r="J123" s="172">
        <v>0</v>
      </c>
      <c r="K123" s="172">
        <v>0</v>
      </c>
      <c r="L123" s="167">
        <v>0</v>
      </c>
      <c r="M123" s="167">
        <v>0</v>
      </c>
      <c r="N123" s="167">
        <v>0</v>
      </c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19"/>
      <c r="AE123" s="19"/>
    </row>
    <row r="124" spans="1:31" x14ac:dyDescent="0.25">
      <c r="A124" s="130" t="s">
        <v>441</v>
      </c>
      <c r="B124" s="135" t="s">
        <v>259</v>
      </c>
      <c r="C124" s="167">
        <v>0</v>
      </c>
      <c r="D124" s="167">
        <v>0</v>
      </c>
      <c r="E124" s="167">
        <v>0</v>
      </c>
      <c r="F124" s="172">
        <v>0</v>
      </c>
      <c r="G124" s="172">
        <v>0</v>
      </c>
      <c r="H124" s="172">
        <v>0</v>
      </c>
      <c r="I124" s="172">
        <v>0</v>
      </c>
      <c r="J124" s="172">
        <v>0</v>
      </c>
      <c r="K124" s="172">
        <v>0</v>
      </c>
      <c r="L124" s="167">
        <v>0</v>
      </c>
      <c r="M124" s="167">
        <v>0</v>
      </c>
      <c r="N124" s="167">
        <v>0</v>
      </c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1:31" ht="17.25" customHeight="1" x14ac:dyDescent="0.25">
      <c r="A125" s="130" t="s">
        <v>832</v>
      </c>
      <c r="B125" s="135" t="s">
        <v>260</v>
      </c>
      <c r="C125" s="167">
        <v>0</v>
      </c>
      <c r="D125" s="167">
        <v>0</v>
      </c>
      <c r="E125" s="167">
        <v>0</v>
      </c>
      <c r="F125" s="172">
        <v>0</v>
      </c>
      <c r="G125" s="172">
        <v>0</v>
      </c>
      <c r="H125" s="172">
        <v>0</v>
      </c>
      <c r="I125" s="172">
        <v>0</v>
      </c>
      <c r="J125" s="172">
        <v>0</v>
      </c>
      <c r="K125" s="172">
        <v>0</v>
      </c>
      <c r="L125" s="167">
        <v>0</v>
      </c>
      <c r="M125" s="167">
        <v>0</v>
      </c>
      <c r="N125" s="167">
        <v>0</v>
      </c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 x14ac:dyDescent="0.25">
      <c r="A126" s="130" t="s">
        <v>833</v>
      </c>
      <c r="B126" s="135" t="s">
        <v>827</v>
      </c>
      <c r="C126" s="167">
        <v>0</v>
      </c>
      <c r="D126" s="167">
        <v>0</v>
      </c>
      <c r="E126" s="167">
        <v>0</v>
      </c>
      <c r="F126" s="172">
        <v>0</v>
      </c>
      <c r="G126" s="172">
        <v>0</v>
      </c>
      <c r="H126" s="172">
        <v>0</v>
      </c>
      <c r="I126" s="172">
        <v>0</v>
      </c>
      <c r="J126" s="172">
        <v>0</v>
      </c>
      <c r="K126" s="172">
        <v>0</v>
      </c>
      <c r="L126" s="167">
        <v>0</v>
      </c>
      <c r="M126" s="167">
        <v>0</v>
      </c>
      <c r="N126" s="167">
        <v>0</v>
      </c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1:31" s="159" customFormat="1" x14ac:dyDescent="0.2">
      <c r="A127" s="131" t="s">
        <v>417</v>
      </c>
      <c r="B127" s="156" t="s">
        <v>264</v>
      </c>
      <c r="C127" s="169">
        <v>0</v>
      </c>
      <c r="D127" s="169">
        <v>0</v>
      </c>
      <c r="E127" s="169">
        <v>0</v>
      </c>
      <c r="F127" s="172">
        <v>0</v>
      </c>
      <c r="G127" s="172">
        <v>0</v>
      </c>
      <c r="H127" s="172">
        <v>0</v>
      </c>
      <c r="I127" s="172">
        <v>0</v>
      </c>
      <c r="J127" s="172">
        <v>0</v>
      </c>
      <c r="K127" s="172">
        <v>0</v>
      </c>
      <c r="L127" s="169">
        <v>0</v>
      </c>
      <c r="M127" s="169">
        <v>0</v>
      </c>
      <c r="N127" s="169">
        <v>0</v>
      </c>
      <c r="O127" s="158"/>
      <c r="P127" s="158"/>
      <c r="Q127" s="158"/>
      <c r="R127" s="158"/>
      <c r="S127" s="158"/>
      <c r="T127" s="158"/>
      <c r="U127" s="158"/>
      <c r="V127" s="158"/>
      <c r="W127" s="158"/>
      <c r="X127" s="158"/>
      <c r="Y127" s="158"/>
      <c r="Z127" s="158"/>
      <c r="AA127" s="158"/>
      <c r="AB127" s="158"/>
      <c r="AC127" s="158"/>
      <c r="AD127" s="158"/>
      <c r="AE127" s="158"/>
    </row>
    <row r="128" spans="1:31" s="163" customFormat="1" x14ac:dyDescent="0.3">
      <c r="A128" s="130" t="s">
        <v>265</v>
      </c>
      <c r="B128" s="160" t="s">
        <v>266</v>
      </c>
      <c r="C128" s="167">
        <v>0</v>
      </c>
      <c r="D128" s="167">
        <v>0</v>
      </c>
      <c r="E128" s="167">
        <v>0</v>
      </c>
      <c r="F128" s="172">
        <v>0</v>
      </c>
      <c r="G128" s="172">
        <v>0</v>
      </c>
      <c r="H128" s="172">
        <v>0</v>
      </c>
      <c r="I128" s="172">
        <v>0</v>
      </c>
      <c r="J128" s="172">
        <v>0</v>
      </c>
      <c r="K128" s="172">
        <v>0</v>
      </c>
      <c r="L128" s="167">
        <v>0</v>
      </c>
      <c r="M128" s="167">
        <v>0</v>
      </c>
      <c r="N128" s="167">
        <v>0</v>
      </c>
      <c r="O128" s="162"/>
      <c r="P128" s="162"/>
      <c r="Q128" s="162"/>
      <c r="R128" s="162"/>
      <c r="S128" s="162"/>
      <c r="T128" s="162"/>
      <c r="U128" s="162"/>
      <c r="V128" s="162"/>
      <c r="W128" s="162"/>
      <c r="X128" s="162"/>
      <c r="Y128" s="162"/>
      <c r="Z128" s="162"/>
      <c r="AA128" s="162"/>
      <c r="AB128" s="162"/>
      <c r="AC128" s="162"/>
      <c r="AD128" s="162"/>
      <c r="AE128" s="162"/>
    </row>
    <row r="129" spans="1:31" s="163" customFormat="1" x14ac:dyDescent="0.3">
      <c r="A129" s="130" t="s">
        <v>834</v>
      </c>
      <c r="B129" s="160" t="s">
        <v>828</v>
      </c>
      <c r="C129" s="167">
        <v>0</v>
      </c>
      <c r="D129" s="167">
        <v>0</v>
      </c>
      <c r="E129" s="167">
        <v>0</v>
      </c>
      <c r="F129" s="172">
        <v>0</v>
      </c>
      <c r="G129" s="172">
        <v>0</v>
      </c>
      <c r="H129" s="172">
        <v>0</v>
      </c>
      <c r="I129" s="172">
        <v>0</v>
      </c>
      <c r="J129" s="172">
        <v>0</v>
      </c>
      <c r="K129" s="172">
        <v>0</v>
      </c>
      <c r="L129" s="167">
        <v>0</v>
      </c>
      <c r="M129" s="167">
        <v>0</v>
      </c>
      <c r="N129" s="167">
        <v>0</v>
      </c>
      <c r="O129" s="162"/>
      <c r="P129" s="162"/>
      <c r="Q129" s="162"/>
      <c r="R129" s="162"/>
      <c r="S129" s="162"/>
      <c r="T129" s="162"/>
      <c r="U129" s="162"/>
      <c r="V129" s="162"/>
      <c r="W129" s="162"/>
      <c r="X129" s="162"/>
      <c r="Y129" s="162"/>
      <c r="Z129" s="162"/>
      <c r="AA129" s="162"/>
      <c r="AB129" s="162"/>
      <c r="AC129" s="162"/>
      <c r="AD129" s="162"/>
      <c r="AE129" s="162"/>
    </row>
    <row r="130" spans="1:31" s="144" customFormat="1" x14ac:dyDescent="0.25">
      <c r="A130" s="211" t="s">
        <v>445</v>
      </c>
      <c r="B130" s="212" t="s">
        <v>267</v>
      </c>
      <c r="C130" s="203">
        <f>C121+C127+C128+C129</f>
        <v>906277</v>
      </c>
      <c r="D130" s="203">
        <f t="shared" ref="D130:E130" si="6">D121+D127+D128+D129</f>
        <v>906277</v>
      </c>
      <c r="E130" s="203">
        <f t="shared" si="6"/>
        <v>906277</v>
      </c>
      <c r="F130" s="213">
        <v>0</v>
      </c>
      <c r="G130" s="213">
        <v>0</v>
      </c>
      <c r="H130" s="213">
        <v>0</v>
      </c>
      <c r="I130" s="213">
        <v>0</v>
      </c>
      <c r="J130" s="213">
        <v>0</v>
      </c>
      <c r="K130" s="213">
        <v>0</v>
      </c>
      <c r="L130" s="203">
        <f>L121+L127+L128+L129</f>
        <v>906277</v>
      </c>
      <c r="M130" s="203">
        <f t="shared" ref="M130" si="7">M121+M127+M128+M129</f>
        <v>906277</v>
      </c>
      <c r="N130" s="203">
        <f t="shared" ref="N130" si="8">N121+N127+N128+N129</f>
        <v>906277</v>
      </c>
      <c r="O130" s="166"/>
      <c r="P130" s="166"/>
      <c r="Q130" s="166"/>
      <c r="R130" s="166"/>
      <c r="S130" s="166"/>
      <c r="T130" s="166"/>
      <c r="U130" s="166"/>
      <c r="V130" s="166"/>
      <c r="W130" s="166"/>
      <c r="X130" s="166"/>
      <c r="Y130" s="166"/>
      <c r="Z130" s="166"/>
      <c r="AA130" s="166"/>
      <c r="AB130" s="166"/>
      <c r="AC130" s="166"/>
      <c r="AD130" s="166"/>
      <c r="AE130" s="166"/>
    </row>
    <row r="131" spans="1:31" s="165" customFormat="1" x14ac:dyDescent="0.25">
      <c r="A131" s="154" t="s">
        <v>829</v>
      </c>
      <c r="B131" s="155" t="s">
        <v>830</v>
      </c>
      <c r="C131" s="244">
        <f>C102+C130</f>
        <v>70857146</v>
      </c>
      <c r="D131" s="244">
        <f t="shared" ref="D131" si="9">D102+D130</f>
        <v>81389463</v>
      </c>
      <c r="E131" s="244">
        <f>E102+E130</f>
        <v>35088401</v>
      </c>
      <c r="F131" s="244">
        <v>0</v>
      </c>
      <c r="G131" s="244">
        <v>0</v>
      </c>
      <c r="H131" s="244">
        <v>0</v>
      </c>
      <c r="I131" s="244">
        <v>0</v>
      </c>
      <c r="J131" s="244">
        <v>0</v>
      </c>
      <c r="K131" s="244">
        <v>0</v>
      </c>
      <c r="L131" s="244">
        <f>L102+L130</f>
        <v>70857146</v>
      </c>
      <c r="M131" s="244">
        <f t="shared" ref="M131" si="10">M102+M130</f>
        <v>81389463</v>
      </c>
      <c r="N131" s="244">
        <f>N102+N130</f>
        <v>35088401</v>
      </c>
      <c r="O131" s="164"/>
      <c r="P131" s="164"/>
      <c r="Q131" s="164"/>
      <c r="R131" s="164"/>
      <c r="S131" s="164"/>
      <c r="T131" s="164"/>
      <c r="U131" s="164"/>
      <c r="V131" s="164"/>
      <c r="W131" s="164"/>
      <c r="X131" s="164"/>
      <c r="Y131" s="164"/>
      <c r="Z131" s="164"/>
      <c r="AA131" s="164"/>
      <c r="AB131" s="164"/>
      <c r="AC131" s="164"/>
      <c r="AD131" s="164"/>
      <c r="AE131" s="164"/>
    </row>
    <row r="132" spans="1:31" ht="15.75" x14ac:dyDescent="0.3">
      <c r="B132" s="19"/>
      <c r="C132" s="19"/>
      <c r="D132" s="19"/>
      <c r="E132" s="19"/>
      <c r="F132" s="258"/>
      <c r="G132" s="258"/>
      <c r="H132" s="258"/>
      <c r="I132" s="258"/>
      <c r="J132" s="258"/>
      <c r="K132" s="258"/>
      <c r="L132" s="258"/>
      <c r="M132" s="258"/>
      <c r="N132" s="258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1:31" ht="15.75" x14ac:dyDescent="0.3">
      <c r="B133" s="19"/>
      <c r="C133" s="19"/>
      <c r="D133" s="19"/>
      <c r="E133" s="19"/>
      <c r="F133" s="258"/>
      <c r="G133" s="258"/>
      <c r="H133" s="258"/>
      <c r="I133" s="258"/>
      <c r="J133" s="258"/>
      <c r="K133" s="258"/>
      <c r="L133" s="258"/>
      <c r="M133" s="258"/>
      <c r="N133" s="258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 x14ac:dyDescent="0.25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1:31" x14ac:dyDescent="0.25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1:31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 x14ac:dyDescent="0.25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1:31" x14ac:dyDescent="0.25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 x14ac:dyDescent="0.2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1:31" x14ac:dyDescent="0.2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 x14ac:dyDescent="0.2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1:31" x14ac:dyDescent="0.25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1:31" x14ac:dyDescent="0.25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2:31" x14ac:dyDescent="0.25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2:31" x14ac:dyDescent="0.25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2:31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2:31" x14ac:dyDescent="0.25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2:31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2:31" x14ac:dyDescent="0.25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2:31" x14ac:dyDescent="0.25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2:31" x14ac:dyDescent="0.25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2:31" x14ac:dyDescent="0.25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2:31" x14ac:dyDescent="0.25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2:31" x14ac:dyDescent="0.25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2:31" x14ac:dyDescent="0.25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2:31" x14ac:dyDescent="0.2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2:31" x14ac:dyDescent="0.2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2:31" x14ac:dyDescent="0.2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2:31" x14ac:dyDescent="0.25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2:31" x14ac:dyDescent="0.25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2:31" x14ac:dyDescent="0.25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2:31" x14ac:dyDescent="0.25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2:31" x14ac:dyDescent="0.25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2:31" x14ac:dyDescent="0.25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2:31" x14ac:dyDescent="0.25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2:31" x14ac:dyDescent="0.25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2:31" x14ac:dyDescent="0.25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2:31" x14ac:dyDescent="0.25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2:31" x14ac:dyDescent="0.25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2:31" x14ac:dyDescent="0.25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2:31" x14ac:dyDescent="0.25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2:31" x14ac:dyDescent="0.25">
      <c r="B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</sheetData>
  <mergeCells count="8">
    <mergeCell ref="A3:N3"/>
    <mergeCell ref="A4:N4"/>
    <mergeCell ref="A7:A8"/>
    <mergeCell ref="B7:B8"/>
    <mergeCell ref="C7:E7"/>
    <mergeCell ref="F7:H7"/>
    <mergeCell ref="I7:K7"/>
    <mergeCell ref="L7:N7"/>
  </mergeCells>
  <pageMargins left="0.70866141732283472" right="0.70866141732283472" top="0.74803149606299213" bottom="0.74803149606299213" header="0.31496062992125984" footer="0.31496062992125984"/>
  <pageSetup paperSize="9" scale="3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E33"/>
  <sheetViews>
    <sheetView workbookViewId="0">
      <selection activeCell="B1" sqref="B1"/>
    </sheetView>
  </sheetViews>
  <sheetFormatPr defaultRowHeight="15" x14ac:dyDescent="0.25"/>
  <cols>
    <col min="1" max="1" width="64.7109375" customWidth="1"/>
    <col min="2" max="2" width="9.42578125" customWidth="1"/>
    <col min="3" max="3" width="11.5703125" customWidth="1"/>
    <col min="4" max="4" width="13.28515625" customWidth="1"/>
    <col min="5" max="5" width="11.28515625" customWidth="1"/>
  </cols>
  <sheetData>
    <row r="1" spans="1:5" x14ac:dyDescent="0.25">
      <c r="B1" t="s">
        <v>1812</v>
      </c>
    </row>
    <row r="3" spans="1:5" ht="21.75" customHeight="1" x14ac:dyDescent="0.25">
      <c r="A3" s="403" t="s">
        <v>1798</v>
      </c>
      <c r="B3" s="404"/>
      <c r="C3" s="404"/>
      <c r="D3" s="404"/>
      <c r="E3" s="404"/>
    </row>
    <row r="4" spans="1:5" ht="26.25" customHeight="1" x14ac:dyDescent="0.25">
      <c r="A4" s="386" t="s">
        <v>658</v>
      </c>
      <c r="B4" s="387"/>
      <c r="C4" s="387"/>
      <c r="D4" s="387"/>
      <c r="E4" s="387"/>
    </row>
    <row r="6" spans="1:5" ht="15" customHeight="1" x14ac:dyDescent="0.25">
      <c r="A6" s="390" t="s">
        <v>604</v>
      </c>
      <c r="B6" s="392" t="s">
        <v>107</v>
      </c>
      <c r="C6" s="400" t="s">
        <v>628</v>
      </c>
      <c r="D6" s="406"/>
      <c r="E6" s="407"/>
    </row>
    <row r="7" spans="1:5" ht="23.25" customHeight="1" x14ac:dyDescent="0.25">
      <c r="A7" s="405"/>
      <c r="B7" s="405"/>
      <c r="C7" s="289" t="s">
        <v>631</v>
      </c>
      <c r="D7" s="289" t="s">
        <v>16</v>
      </c>
      <c r="E7" s="139" t="s">
        <v>17</v>
      </c>
    </row>
    <row r="8" spans="1:5" x14ac:dyDescent="0.25">
      <c r="A8" s="23"/>
      <c r="B8" s="23"/>
      <c r="C8" s="86"/>
      <c r="D8" s="86"/>
      <c r="E8" s="86"/>
    </row>
    <row r="9" spans="1:5" x14ac:dyDescent="0.25">
      <c r="A9" s="10" t="s">
        <v>191</v>
      </c>
      <c r="B9" s="4" t="s">
        <v>192</v>
      </c>
      <c r="C9" s="86">
        <f>'5. melléklet'!L78</f>
        <v>0</v>
      </c>
      <c r="D9" s="86">
        <f>'5. melléklet'!M78</f>
        <v>0</v>
      </c>
      <c r="E9" s="86">
        <f>'5. melléklet'!N78</f>
        <v>0</v>
      </c>
    </row>
    <row r="10" spans="1:5" x14ac:dyDescent="0.25">
      <c r="A10" s="10"/>
      <c r="B10" s="4"/>
      <c r="C10" s="86"/>
      <c r="D10" s="86"/>
      <c r="E10" s="86"/>
    </row>
    <row r="11" spans="1:5" x14ac:dyDescent="0.25">
      <c r="A11" s="10" t="s">
        <v>399</v>
      </c>
      <c r="B11" s="4" t="s">
        <v>193</v>
      </c>
      <c r="C11" s="86">
        <f>'5. melléklet'!L79</f>
        <v>0</v>
      </c>
      <c r="D11" s="86">
        <f>'5. melléklet'!M79</f>
        <v>0</v>
      </c>
      <c r="E11" s="86">
        <f>'5. melléklet'!N79</f>
        <v>0</v>
      </c>
    </row>
    <row r="12" spans="1:5" x14ac:dyDescent="0.25">
      <c r="A12" s="10"/>
      <c r="B12" s="4"/>
      <c r="C12" s="86"/>
      <c r="D12" s="86"/>
      <c r="E12" s="86"/>
    </row>
    <row r="13" spans="1:5" x14ac:dyDescent="0.25">
      <c r="A13" s="3" t="s">
        <v>194</v>
      </c>
      <c r="B13" s="4" t="s">
        <v>195</v>
      </c>
      <c r="C13" s="86">
        <f>'5. melléklet'!L80</f>
        <v>0</v>
      </c>
      <c r="D13" s="86">
        <f>'5. melléklet'!M80</f>
        <v>0</v>
      </c>
      <c r="E13" s="86">
        <f>'5. melléklet'!N80</f>
        <v>0</v>
      </c>
    </row>
    <row r="14" spans="1:5" x14ac:dyDescent="0.25">
      <c r="A14" s="3"/>
      <c r="B14" s="4"/>
      <c r="C14" s="86"/>
      <c r="D14" s="86"/>
      <c r="E14" s="86"/>
    </row>
    <row r="15" spans="1:5" x14ac:dyDescent="0.25">
      <c r="A15" s="10" t="s">
        <v>196</v>
      </c>
      <c r="B15" s="4" t="s">
        <v>197</v>
      </c>
      <c r="C15" s="86">
        <f>'5. melléklet'!L81</f>
        <v>200000</v>
      </c>
      <c r="D15" s="86">
        <f>'5. melléklet'!M81</f>
        <v>363970</v>
      </c>
      <c r="E15" s="86">
        <f>'5. melléklet'!N81</f>
        <v>363970</v>
      </c>
    </row>
    <row r="16" spans="1:5" x14ac:dyDescent="0.25">
      <c r="A16" s="10"/>
      <c r="B16" s="4"/>
      <c r="C16" s="86"/>
      <c r="D16" s="86"/>
      <c r="E16" s="86"/>
    </row>
    <row r="17" spans="1:5" x14ac:dyDescent="0.25">
      <c r="A17" s="10" t="s">
        <v>198</v>
      </c>
      <c r="B17" s="4" t="s">
        <v>199</v>
      </c>
      <c r="C17" s="86">
        <f>'5. melléklet'!L82</f>
        <v>0</v>
      </c>
      <c r="D17" s="86">
        <f>'5. melléklet'!M82</f>
        <v>0</v>
      </c>
      <c r="E17" s="86">
        <f>'5. melléklet'!N82</f>
        <v>0</v>
      </c>
    </row>
    <row r="18" spans="1:5" x14ac:dyDescent="0.25">
      <c r="A18" s="10"/>
      <c r="B18" s="4"/>
      <c r="C18" s="86"/>
      <c r="D18" s="86"/>
      <c r="E18" s="86"/>
    </row>
    <row r="19" spans="1:5" x14ac:dyDescent="0.25">
      <c r="A19" s="3" t="s">
        <v>200</v>
      </c>
      <c r="B19" s="4" t="s">
        <v>201</v>
      </c>
      <c r="C19" s="86">
        <f>'5. melléklet'!L83</f>
        <v>0</v>
      </c>
      <c r="D19" s="86">
        <f>'5. melléklet'!M83</f>
        <v>0</v>
      </c>
      <c r="E19" s="86">
        <f>'5. melléklet'!N83</f>
        <v>0</v>
      </c>
    </row>
    <row r="20" spans="1:5" x14ac:dyDescent="0.25">
      <c r="A20" s="3"/>
      <c r="B20" s="4"/>
      <c r="C20" s="86"/>
      <c r="D20" s="86"/>
      <c r="E20" s="86"/>
    </row>
    <row r="21" spans="1:5" x14ac:dyDescent="0.25">
      <c r="A21" s="3" t="s">
        <v>202</v>
      </c>
      <c r="B21" s="4" t="s">
        <v>203</v>
      </c>
      <c r="C21" s="86">
        <f>'5. melléklet'!L84</f>
        <v>110000</v>
      </c>
      <c r="D21" s="86">
        <f>'5. melléklet'!M84</f>
        <v>98270</v>
      </c>
      <c r="E21" s="86">
        <f>'5. melléklet'!N84</f>
        <v>98270</v>
      </c>
    </row>
    <row r="22" spans="1:5" ht="15.75" x14ac:dyDescent="0.25">
      <c r="A22" s="15" t="s">
        <v>400</v>
      </c>
      <c r="B22" s="7" t="s">
        <v>204</v>
      </c>
      <c r="C22" s="88">
        <f>SUM(C21,C19,C17,C15,C13,C11,C9)</f>
        <v>310000</v>
      </c>
      <c r="D22" s="88">
        <f>D9+D11+D13+D15+D17+D19+D21</f>
        <v>462240</v>
      </c>
      <c r="E22" s="88">
        <f>E9+E11+E13+E15+E17+E19+E21</f>
        <v>462240</v>
      </c>
    </row>
    <row r="23" spans="1:5" ht="15.75" x14ac:dyDescent="0.25">
      <c r="A23" s="18"/>
      <c r="B23" s="6"/>
      <c r="C23" s="86"/>
      <c r="D23" s="86"/>
      <c r="E23" s="86"/>
    </row>
    <row r="24" spans="1:5" x14ac:dyDescent="0.25">
      <c r="A24" s="10" t="s">
        <v>205</v>
      </c>
      <c r="B24" s="4" t="s">
        <v>206</v>
      </c>
      <c r="C24" s="86">
        <f>'5. melléklet'!L86</f>
        <v>28000000</v>
      </c>
      <c r="D24" s="86">
        <f>'5. melléklet'!M86</f>
        <v>0</v>
      </c>
      <c r="E24" s="86">
        <f>'5. melléklet'!N86</f>
        <v>0</v>
      </c>
    </row>
    <row r="25" spans="1:5" x14ac:dyDescent="0.25">
      <c r="A25" s="10"/>
      <c r="B25" s="4"/>
    </row>
    <row r="26" spans="1:5" x14ac:dyDescent="0.25">
      <c r="A26" s="10" t="s">
        <v>207</v>
      </c>
      <c r="B26" s="4" t="s">
        <v>208</v>
      </c>
      <c r="C26" s="86">
        <f>'5. melléklet'!L87</f>
        <v>0</v>
      </c>
      <c r="D26" s="86">
        <f>'5. melléklet'!M87</f>
        <v>0</v>
      </c>
      <c r="E26" s="86">
        <f>'5. melléklet'!N87</f>
        <v>0</v>
      </c>
    </row>
    <row r="27" spans="1:5" x14ac:dyDescent="0.25">
      <c r="A27" s="10"/>
      <c r="B27" s="4"/>
      <c r="C27" s="86"/>
      <c r="D27" s="86"/>
      <c r="E27" s="86"/>
    </row>
    <row r="28" spans="1:5" x14ac:dyDescent="0.25">
      <c r="A28" s="10" t="s">
        <v>209</v>
      </c>
      <c r="B28" s="4" t="s">
        <v>210</v>
      </c>
      <c r="C28" s="86">
        <f>'5. melléklet'!L88</f>
        <v>0</v>
      </c>
      <c r="D28" s="86">
        <f>'5. melléklet'!M88</f>
        <v>0</v>
      </c>
      <c r="E28" s="86">
        <f>'5. melléklet'!N88</f>
        <v>0</v>
      </c>
    </row>
    <row r="29" spans="1:5" x14ac:dyDescent="0.25">
      <c r="A29" s="10"/>
      <c r="B29" s="4"/>
      <c r="C29" s="86"/>
      <c r="D29" s="86"/>
      <c r="E29" s="86"/>
    </row>
    <row r="30" spans="1:5" x14ac:dyDescent="0.25">
      <c r="A30" s="10" t="s">
        <v>211</v>
      </c>
      <c r="B30" s="4" t="s">
        <v>212</v>
      </c>
      <c r="C30" s="86">
        <f>'5. melléklet'!L89</f>
        <v>7559999</v>
      </c>
      <c r="D30" s="86">
        <f>'5. melléklet'!M89</f>
        <v>0</v>
      </c>
      <c r="E30" s="86">
        <f>'5. melléklet'!N89</f>
        <v>0</v>
      </c>
    </row>
    <row r="31" spans="1:5" ht="15.75" x14ac:dyDescent="0.25">
      <c r="A31" s="15" t="s">
        <v>401</v>
      </c>
      <c r="B31" s="7" t="s">
        <v>213</v>
      </c>
      <c r="C31" s="88">
        <f>C24+C26+C28+C30</f>
        <v>35559999</v>
      </c>
      <c r="D31" s="88">
        <f>D24+D26+D28+D30</f>
        <v>0</v>
      </c>
      <c r="E31" s="88">
        <f>E24+E26+E28+E30</f>
        <v>0</v>
      </c>
    </row>
    <row r="33" spans="1:5" x14ac:dyDescent="0.25">
      <c r="A33" s="85"/>
      <c r="B33" s="85"/>
      <c r="C33" s="85"/>
      <c r="D33" s="85"/>
      <c r="E33" s="85"/>
    </row>
  </sheetData>
  <mergeCells count="5">
    <mergeCell ref="A3:E3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B36"/>
  <sheetViews>
    <sheetView workbookViewId="0">
      <selection sqref="A1:B1"/>
    </sheetView>
  </sheetViews>
  <sheetFormatPr defaultRowHeight="15" x14ac:dyDescent="0.25"/>
  <cols>
    <col min="1" max="1" width="86.28515625" customWidth="1"/>
    <col min="2" max="2" width="28.28515625" customWidth="1"/>
  </cols>
  <sheetData>
    <row r="1" spans="1:2" x14ac:dyDescent="0.25">
      <c r="A1" s="408" t="s">
        <v>1813</v>
      </c>
      <c r="B1" s="408"/>
    </row>
    <row r="3" spans="1:2" ht="25.5" customHeight="1" x14ac:dyDescent="0.25">
      <c r="A3" s="403" t="s">
        <v>1798</v>
      </c>
      <c r="B3" s="404"/>
    </row>
    <row r="4" spans="1:2" ht="23.25" customHeight="1" x14ac:dyDescent="0.25">
      <c r="A4" s="386" t="s">
        <v>547</v>
      </c>
      <c r="B4" s="409"/>
    </row>
    <row r="5" spans="1:2" x14ac:dyDescent="0.25">
      <c r="A5" s="286"/>
    </row>
    <row r="6" spans="1:2" x14ac:dyDescent="0.25">
      <c r="A6" s="286"/>
    </row>
    <row r="7" spans="1:2" ht="51" customHeight="1" x14ac:dyDescent="0.25">
      <c r="A7" s="39" t="s">
        <v>546</v>
      </c>
      <c r="B7" s="39" t="s">
        <v>596</v>
      </c>
    </row>
    <row r="8" spans="1:2" ht="15" customHeight="1" x14ac:dyDescent="0.25">
      <c r="A8" s="40" t="s">
        <v>520</v>
      </c>
      <c r="B8" s="41">
        <v>0</v>
      </c>
    </row>
    <row r="9" spans="1:2" ht="15" customHeight="1" x14ac:dyDescent="0.25">
      <c r="A9" s="40" t="s">
        <v>521</v>
      </c>
      <c r="B9" s="41">
        <v>0</v>
      </c>
    </row>
    <row r="10" spans="1:2" ht="15" customHeight="1" x14ac:dyDescent="0.25">
      <c r="A10" s="40" t="s">
        <v>522</v>
      </c>
      <c r="B10" s="41">
        <v>0</v>
      </c>
    </row>
    <row r="11" spans="1:2" ht="15" customHeight="1" x14ac:dyDescent="0.25">
      <c r="A11" s="40" t="s">
        <v>523</v>
      </c>
      <c r="B11" s="41">
        <v>0</v>
      </c>
    </row>
    <row r="12" spans="1:2" s="72" customFormat="1" ht="15" customHeight="1" x14ac:dyDescent="0.25">
      <c r="A12" s="39" t="s">
        <v>541</v>
      </c>
      <c r="B12" s="73">
        <f>SUM(B8:B11)</f>
        <v>0</v>
      </c>
    </row>
    <row r="13" spans="1:2" ht="15" customHeight="1" x14ac:dyDescent="0.25">
      <c r="A13" s="40" t="s">
        <v>524</v>
      </c>
      <c r="B13" s="41">
        <v>0</v>
      </c>
    </row>
    <row r="14" spans="1:2" ht="15" customHeight="1" x14ac:dyDescent="0.25">
      <c r="A14" s="40" t="s">
        <v>525</v>
      </c>
      <c r="B14" s="41">
        <v>0</v>
      </c>
    </row>
    <row r="15" spans="1:2" ht="15" customHeight="1" x14ac:dyDescent="0.25">
      <c r="A15" s="40" t="s">
        <v>526</v>
      </c>
      <c r="B15" s="41">
        <v>0</v>
      </c>
    </row>
    <row r="16" spans="1:2" ht="15" customHeight="1" x14ac:dyDescent="0.25">
      <c r="A16" s="40" t="s">
        <v>527</v>
      </c>
      <c r="B16" s="41">
        <v>1</v>
      </c>
    </row>
    <row r="17" spans="1:2" ht="15" customHeight="1" x14ac:dyDescent="0.25">
      <c r="A17" s="40" t="s">
        <v>528</v>
      </c>
      <c r="B17" s="41">
        <v>1</v>
      </c>
    </row>
    <row r="18" spans="1:2" ht="15" customHeight="1" x14ac:dyDescent="0.25">
      <c r="A18" s="40" t="s">
        <v>529</v>
      </c>
      <c r="B18" s="41">
        <v>0</v>
      </c>
    </row>
    <row r="19" spans="1:2" ht="15" customHeight="1" x14ac:dyDescent="0.25">
      <c r="A19" s="40" t="s">
        <v>530</v>
      </c>
      <c r="B19" s="41">
        <v>0</v>
      </c>
    </row>
    <row r="20" spans="1:2" s="72" customFormat="1" ht="15" customHeight="1" x14ac:dyDescent="0.25">
      <c r="A20" s="39" t="s">
        <v>542</v>
      </c>
      <c r="B20" s="73">
        <f>SUM(B13:B19)</f>
        <v>2</v>
      </c>
    </row>
    <row r="21" spans="1:2" ht="15" customHeight="1" x14ac:dyDescent="0.25">
      <c r="A21" s="40" t="s">
        <v>531</v>
      </c>
      <c r="B21" s="41">
        <v>0</v>
      </c>
    </row>
    <row r="22" spans="1:2" ht="15" customHeight="1" x14ac:dyDescent="0.25">
      <c r="A22" s="40" t="s">
        <v>532</v>
      </c>
      <c r="B22" s="41">
        <v>0</v>
      </c>
    </row>
    <row r="23" spans="1:2" ht="15" customHeight="1" x14ac:dyDescent="0.25">
      <c r="A23" s="40" t="s">
        <v>533</v>
      </c>
      <c r="B23" s="41">
        <v>2</v>
      </c>
    </row>
    <row r="24" spans="1:2" s="72" customFormat="1" ht="15" customHeight="1" x14ac:dyDescent="0.25">
      <c r="A24" s="39" t="s">
        <v>543</v>
      </c>
      <c r="B24" s="73">
        <f>SUM(B21:B23)</f>
        <v>2</v>
      </c>
    </row>
    <row r="25" spans="1:2" ht="15" customHeight="1" x14ac:dyDescent="0.25">
      <c r="A25" s="40" t="s">
        <v>534</v>
      </c>
      <c r="B25" s="41">
        <v>1</v>
      </c>
    </row>
    <row r="26" spans="1:2" ht="15" customHeight="1" x14ac:dyDescent="0.25">
      <c r="A26" s="40" t="s">
        <v>535</v>
      </c>
      <c r="B26" s="41">
        <v>3</v>
      </c>
    </row>
    <row r="27" spans="1:2" ht="15" customHeight="1" x14ac:dyDescent="0.25">
      <c r="A27" s="40" t="s">
        <v>536</v>
      </c>
      <c r="B27" s="41">
        <v>1</v>
      </c>
    </row>
    <row r="28" spans="1:2" s="72" customFormat="1" ht="15" customHeight="1" x14ac:dyDescent="0.25">
      <c r="A28" s="39" t="s">
        <v>544</v>
      </c>
      <c r="B28" s="73">
        <f>SUM(B25:B27)</f>
        <v>5</v>
      </c>
    </row>
    <row r="29" spans="1:2" s="72" customFormat="1" ht="37.5" customHeight="1" x14ac:dyDescent="0.25">
      <c r="A29" s="39" t="s">
        <v>545</v>
      </c>
      <c r="B29" s="47">
        <f>SUM(B28,B24,B20,B12)</f>
        <v>9</v>
      </c>
    </row>
    <row r="30" spans="1:2" ht="15" customHeight="1" x14ac:dyDescent="0.25">
      <c r="A30" s="40" t="s">
        <v>537</v>
      </c>
      <c r="B30" s="41">
        <v>0</v>
      </c>
    </row>
    <row r="31" spans="1:2" ht="15" customHeight="1" x14ac:dyDescent="0.25">
      <c r="A31" s="40" t="s">
        <v>538</v>
      </c>
      <c r="B31" s="41">
        <v>0</v>
      </c>
    </row>
    <row r="32" spans="1:2" ht="15" customHeight="1" x14ac:dyDescent="0.25">
      <c r="A32" s="40" t="s">
        <v>539</v>
      </c>
      <c r="B32" s="41">
        <v>0</v>
      </c>
    </row>
    <row r="33" spans="1:2" ht="15" customHeight="1" x14ac:dyDescent="0.25">
      <c r="A33" s="40" t="s">
        <v>540</v>
      </c>
      <c r="B33" s="41">
        <v>0</v>
      </c>
    </row>
    <row r="34" spans="1:2" ht="36" customHeight="1" x14ac:dyDescent="0.25">
      <c r="A34" s="39" t="s">
        <v>18</v>
      </c>
      <c r="B34" s="73">
        <f>SUM(B30:B33)</f>
        <v>0</v>
      </c>
    </row>
    <row r="35" spans="1:2" x14ac:dyDescent="0.25">
      <c r="A35" s="410"/>
      <c r="B35" s="411"/>
    </row>
    <row r="36" spans="1:2" x14ac:dyDescent="0.25">
      <c r="A36" s="412"/>
      <c r="B36" s="411"/>
    </row>
  </sheetData>
  <mergeCells count="5">
    <mergeCell ref="A1:B1"/>
    <mergeCell ref="A3:B3"/>
    <mergeCell ref="A4:B4"/>
    <mergeCell ref="A35:B35"/>
    <mergeCell ref="A36:B36"/>
  </mergeCells>
  <pageMargins left="0.70866141732283472" right="0.70866141732283472" top="0.74803149606299213" bottom="0.74803149606299213" header="0.31496062992125984" footer="0.31496062992125984"/>
  <pageSetup paperSize="9" scale="76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  <pageSetUpPr fitToPage="1"/>
  </sheetPr>
  <dimension ref="A1:D11"/>
  <sheetViews>
    <sheetView workbookViewId="0">
      <selection activeCell="C1" sqref="C1"/>
    </sheetView>
  </sheetViews>
  <sheetFormatPr defaultRowHeight="15" x14ac:dyDescent="0.25"/>
  <cols>
    <col min="1" max="1" width="36.42578125" customWidth="1"/>
    <col min="2" max="2" width="10.140625" customWidth="1"/>
    <col min="3" max="3" width="18.85546875" customWidth="1"/>
    <col min="4" max="4" width="22.7109375" customWidth="1"/>
  </cols>
  <sheetData>
    <row r="1" spans="1:4" x14ac:dyDescent="0.25">
      <c r="C1" t="s">
        <v>1814</v>
      </c>
    </row>
    <row r="3" spans="1:4" ht="44.25" customHeight="1" x14ac:dyDescent="0.25">
      <c r="A3" s="403" t="s">
        <v>1798</v>
      </c>
      <c r="B3" s="404"/>
      <c r="C3" s="404"/>
      <c r="D3" s="404"/>
    </row>
    <row r="4" spans="1:4" ht="23.25" customHeight="1" x14ac:dyDescent="0.25">
      <c r="A4" s="386" t="s">
        <v>659</v>
      </c>
      <c r="B4" s="387"/>
      <c r="C4" s="387"/>
      <c r="D4" s="387"/>
    </row>
    <row r="5" spans="1:4" ht="18" x14ac:dyDescent="0.25">
      <c r="A5" s="293"/>
    </row>
    <row r="7" spans="1:4" ht="15" customHeight="1" x14ac:dyDescent="0.25">
      <c r="A7" s="390" t="s">
        <v>106</v>
      </c>
      <c r="B7" s="392" t="s">
        <v>107</v>
      </c>
      <c r="C7" s="413" t="s">
        <v>628</v>
      </c>
      <c r="D7" s="414"/>
    </row>
    <row r="8" spans="1:4" x14ac:dyDescent="0.25">
      <c r="A8" s="405"/>
      <c r="B8" s="405"/>
      <c r="C8" s="289" t="s">
        <v>631</v>
      </c>
      <c r="D8" s="289" t="s">
        <v>16</v>
      </c>
    </row>
    <row r="9" spans="1:4" x14ac:dyDescent="0.25">
      <c r="A9" s="23"/>
      <c r="B9" s="23"/>
      <c r="C9" s="23"/>
      <c r="D9" s="23"/>
    </row>
    <row r="10" spans="1:4" s="72" customFormat="1" x14ac:dyDescent="0.25">
      <c r="A10" s="56" t="s">
        <v>799</v>
      </c>
      <c r="B10" s="57" t="s">
        <v>670</v>
      </c>
      <c r="C10" s="89">
        <f>'5. melléklet'!L75</f>
        <v>6180207</v>
      </c>
      <c r="D10" s="89">
        <f>'5. melléklet'!M75</f>
        <v>45367369</v>
      </c>
    </row>
    <row r="11" spans="1:4" x14ac:dyDescent="0.25">
      <c r="A11" s="12"/>
      <c r="B11" s="6"/>
      <c r="C11" s="23"/>
      <c r="D11" s="23"/>
    </row>
  </sheetData>
  <mergeCells count="5">
    <mergeCell ref="A3:D3"/>
    <mergeCell ref="A4:D4"/>
    <mergeCell ref="A7:A8"/>
    <mergeCell ref="B7:B8"/>
    <mergeCell ref="C7:D7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  <pageSetUpPr fitToPage="1"/>
  </sheetPr>
  <dimension ref="A1:M50"/>
  <sheetViews>
    <sheetView workbookViewId="0">
      <selection activeCell="H1" sqref="H1"/>
    </sheetView>
  </sheetViews>
  <sheetFormatPr defaultRowHeight="15" x14ac:dyDescent="0.25"/>
  <cols>
    <col min="1" max="1" width="64.28515625" customWidth="1"/>
    <col min="3" max="3" width="11.7109375" customWidth="1"/>
    <col min="4" max="4" width="12.42578125" customWidth="1"/>
    <col min="5" max="5" width="12" customWidth="1"/>
    <col min="6" max="6" width="21.5703125" customWidth="1"/>
    <col min="7" max="7" width="21.85546875" customWidth="1"/>
    <col min="8" max="10" width="19.5703125" customWidth="1"/>
    <col min="11" max="11" width="16.42578125" customWidth="1"/>
    <col min="12" max="12" width="16.28515625" customWidth="1"/>
    <col min="13" max="13" width="30.140625" customWidth="1"/>
  </cols>
  <sheetData>
    <row r="1" spans="1:13" x14ac:dyDescent="0.25">
      <c r="H1" t="s">
        <v>1815</v>
      </c>
    </row>
    <row r="3" spans="1:13" ht="30" customHeight="1" x14ac:dyDescent="0.25">
      <c r="A3" s="384" t="s">
        <v>1798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</row>
    <row r="4" spans="1:13" ht="27" customHeight="1" x14ac:dyDescent="0.25">
      <c r="A4" s="386" t="s">
        <v>660</v>
      </c>
      <c r="B4" s="387"/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</row>
    <row r="5" spans="1:13" ht="16.5" customHeight="1" x14ac:dyDescent="0.25">
      <c r="A5" s="287"/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</row>
    <row r="6" spans="1:13" x14ac:dyDescent="0.25">
      <c r="A6" s="85" t="s">
        <v>628</v>
      </c>
    </row>
    <row r="7" spans="1:13" ht="61.5" customHeight="1" x14ac:dyDescent="0.3">
      <c r="A7" s="1" t="s">
        <v>106</v>
      </c>
      <c r="B7" s="289" t="s">
        <v>107</v>
      </c>
      <c r="C7" s="214" t="s">
        <v>605</v>
      </c>
      <c r="D7" s="214" t="s">
        <v>54</v>
      </c>
      <c r="E7" s="214" t="s">
        <v>55</v>
      </c>
      <c r="F7" s="214" t="s">
        <v>56</v>
      </c>
      <c r="G7" s="214" t="s">
        <v>57</v>
      </c>
      <c r="H7" s="214" t="s">
        <v>608</v>
      </c>
      <c r="I7" s="214" t="s">
        <v>608</v>
      </c>
      <c r="J7" s="214" t="s">
        <v>613</v>
      </c>
      <c r="K7" s="214" t="s">
        <v>606</v>
      </c>
      <c r="L7" s="214" t="s">
        <v>607</v>
      </c>
      <c r="M7" s="214" t="s">
        <v>609</v>
      </c>
    </row>
    <row r="8" spans="1:13" ht="25.5" x14ac:dyDescent="0.25">
      <c r="A8" s="77"/>
      <c r="B8" s="77"/>
      <c r="C8" s="77"/>
      <c r="D8" s="77"/>
      <c r="E8" s="77"/>
      <c r="F8" s="77"/>
      <c r="G8" s="77"/>
      <c r="H8" s="43" t="s">
        <v>614</v>
      </c>
      <c r="I8" s="61" t="s">
        <v>58</v>
      </c>
      <c r="J8" s="42"/>
      <c r="K8" s="77"/>
      <c r="L8" s="77"/>
      <c r="M8" s="77"/>
    </row>
    <row r="9" spans="1:13" x14ac:dyDescent="0.25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</row>
    <row r="10" spans="1:13" x14ac:dyDescent="0.25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</row>
    <row r="11" spans="1:13" x14ac:dyDescent="0.25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</row>
    <row r="12" spans="1:13" x14ac:dyDescent="0.25">
      <c r="A12" s="10" t="s">
        <v>191</v>
      </c>
      <c r="B12" s="4" t="s">
        <v>192</v>
      </c>
      <c r="C12" s="4"/>
      <c r="D12" s="4"/>
      <c r="E12" s="77"/>
      <c r="F12" s="77"/>
      <c r="G12" s="77"/>
      <c r="H12" s="77"/>
      <c r="I12" s="77"/>
      <c r="J12" s="77"/>
      <c r="K12" s="77"/>
      <c r="L12" s="77"/>
      <c r="M12" s="77"/>
    </row>
    <row r="13" spans="1:13" x14ac:dyDescent="0.25">
      <c r="A13" s="10"/>
      <c r="B13" s="4"/>
      <c r="C13" s="4"/>
      <c r="D13" s="4"/>
      <c r="E13" s="77"/>
      <c r="F13" s="77"/>
      <c r="G13" s="77"/>
      <c r="H13" s="77"/>
      <c r="I13" s="77"/>
      <c r="J13" s="77"/>
      <c r="K13" s="77"/>
      <c r="L13" s="77"/>
      <c r="M13" s="77"/>
    </row>
    <row r="14" spans="1:13" x14ac:dyDescent="0.25">
      <c r="A14" s="10"/>
      <c r="B14" s="4"/>
      <c r="C14" s="4"/>
      <c r="D14" s="4"/>
      <c r="E14" s="77"/>
      <c r="F14" s="77"/>
      <c r="G14" s="77"/>
      <c r="H14" s="77"/>
      <c r="I14" s="77"/>
      <c r="J14" s="77"/>
      <c r="K14" s="77"/>
      <c r="L14" s="77"/>
      <c r="M14" s="77"/>
    </row>
    <row r="15" spans="1:13" x14ac:dyDescent="0.25">
      <c r="A15" s="10"/>
      <c r="B15" s="4"/>
      <c r="C15" s="4"/>
      <c r="D15" s="4"/>
      <c r="E15" s="77"/>
      <c r="F15" s="77"/>
      <c r="G15" s="77"/>
      <c r="H15" s="77"/>
      <c r="I15" s="77"/>
      <c r="J15" s="77"/>
      <c r="K15" s="77"/>
      <c r="L15" s="77"/>
      <c r="M15" s="77"/>
    </row>
    <row r="16" spans="1:13" x14ac:dyDescent="0.25">
      <c r="A16" s="10"/>
      <c r="B16" s="4"/>
      <c r="C16" s="4"/>
      <c r="D16" s="4"/>
      <c r="E16" s="77"/>
      <c r="F16" s="77"/>
      <c r="G16" s="77"/>
      <c r="H16" s="77"/>
      <c r="I16" s="77"/>
      <c r="J16" s="77"/>
      <c r="K16" s="77"/>
      <c r="L16" s="77"/>
      <c r="M16" s="77"/>
    </row>
    <row r="17" spans="1:13" x14ac:dyDescent="0.25">
      <c r="A17" s="10" t="s">
        <v>399</v>
      </c>
      <c r="B17" s="4" t="s">
        <v>193</v>
      </c>
      <c r="C17" s="4"/>
      <c r="D17" s="4"/>
      <c r="E17" s="77"/>
      <c r="F17" s="77"/>
      <c r="G17" s="77"/>
      <c r="H17" s="77"/>
      <c r="I17" s="77"/>
      <c r="J17" s="77"/>
      <c r="K17" s="77"/>
      <c r="L17" s="77"/>
      <c r="M17" s="77"/>
    </row>
    <row r="18" spans="1:13" x14ac:dyDescent="0.25">
      <c r="A18" s="10"/>
      <c r="B18" s="4"/>
      <c r="C18" s="4"/>
      <c r="D18" s="4"/>
      <c r="E18" s="77"/>
      <c r="F18" s="77"/>
      <c r="G18" s="77"/>
      <c r="H18" s="77"/>
      <c r="I18" s="77"/>
      <c r="J18" s="77"/>
      <c r="K18" s="77"/>
      <c r="L18" s="77"/>
      <c r="M18" s="77"/>
    </row>
    <row r="19" spans="1:13" x14ac:dyDescent="0.25">
      <c r="A19" s="10"/>
      <c r="B19" s="4"/>
      <c r="C19" s="4"/>
      <c r="D19" s="4"/>
      <c r="E19" s="77"/>
      <c r="F19" s="77"/>
      <c r="G19" s="77"/>
      <c r="H19" s="77"/>
      <c r="I19" s="77"/>
      <c r="J19" s="77"/>
      <c r="K19" s="77"/>
      <c r="L19" s="77"/>
      <c r="M19" s="77"/>
    </row>
    <row r="20" spans="1:13" x14ac:dyDescent="0.25">
      <c r="A20" s="10"/>
      <c r="B20" s="4"/>
      <c r="C20" s="4"/>
      <c r="D20" s="4"/>
      <c r="E20" s="77"/>
      <c r="F20" s="77"/>
      <c r="G20" s="77"/>
      <c r="H20" s="77"/>
      <c r="I20" s="77"/>
      <c r="J20" s="77"/>
      <c r="K20" s="77"/>
      <c r="L20" s="77"/>
      <c r="M20" s="77"/>
    </row>
    <row r="21" spans="1:13" x14ac:dyDescent="0.25">
      <c r="A21" s="10"/>
      <c r="B21" s="4"/>
      <c r="C21" s="4"/>
      <c r="D21" s="4"/>
      <c r="E21" s="77"/>
      <c r="F21" s="77"/>
      <c r="G21" s="77"/>
      <c r="H21" s="77"/>
      <c r="I21" s="77"/>
      <c r="J21" s="77"/>
      <c r="K21" s="77"/>
      <c r="L21" s="77"/>
      <c r="M21" s="77"/>
    </row>
    <row r="22" spans="1:13" x14ac:dyDescent="0.25">
      <c r="A22" s="3" t="s">
        <v>194</v>
      </c>
      <c r="B22" s="4" t="s">
        <v>195</v>
      </c>
      <c r="C22" s="4"/>
      <c r="D22" s="4"/>
      <c r="E22" s="77"/>
      <c r="F22" s="77"/>
      <c r="G22" s="77"/>
      <c r="H22" s="77"/>
      <c r="I22" s="77"/>
      <c r="J22" s="77"/>
      <c r="K22" s="77"/>
      <c r="L22" s="77"/>
      <c r="M22" s="77"/>
    </row>
    <row r="23" spans="1:13" x14ac:dyDescent="0.25">
      <c r="A23" s="3"/>
      <c r="B23" s="4"/>
      <c r="C23" s="4"/>
      <c r="D23" s="4"/>
      <c r="E23" s="77"/>
      <c r="F23" s="77"/>
      <c r="G23" s="77"/>
      <c r="H23" s="77"/>
      <c r="I23" s="77"/>
      <c r="J23" s="77"/>
      <c r="K23" s="77"/>
      <c r="L23" s="77"/>
      <c r="M23" s="77"/>
    </row>
    <row r="24" spans="1:13" x14ac:dyDescent="0.25">
      <c r="A24" s="3"/>
      <c r="B24" s="4"/>
      <c r="C24" s="4"/>
      <c r="D24" s="4"/>
      <c r="E24" s="77"/>
      <c r="F24" s="77"/>
      <c r="G24" s="77"/>
      <c r="H24" s="77"/>
      <c r="I24" s="77"/>
      <c r="J24" s="77"/>
      <c r="K24" s="77"/>
      <c r="L24" s="77"/>
      <c r="M24" s="77"/>
    </row>
    <row r="25" spans="1:13" x14ac:dyDescent="0.25">
      <c r="A25" s="10" t="s">
        <v>196</v>
      </c>
      <c r="B25" s="4" t="s">
        <v>197</v>
      </c>
      <c r="C25" s="4"/>
      <c r="D25" s="4"/>
      <c r="E25" s="77"/>
      <c r="F25" s="77"/>
      <c r="G25" s="77"/>
      <c r="H25" s="77"/>
      <c r="I25" s="77"/>
      <c r="J25" s="77"/>
      <c r="K25" s="77"/>
      <c r="L25" s="77"/>
      <c r="M25" s="77"/>
    </row>
    <row r="26" spans="1:13" x14ac:dyDescent="0.25">
      <c r="A26" s="10"/>
      <c r="B26" s="4"/>
      <c r="C26" s="4"/>
      <c r="D26" s="4"/>
      <c r="E26" s="77"/>
      <c r="F26" s="77"/>
      <c r="G26" s="77"/>
      <c r="H26" s="77"/>
      <c r="I26" s="77"/>
      <c r="J26" s="77"/>
      <c r="K26" s="77"/>
      <c r="L26" s="77"/>
      <c r="M26" s="77"/>
    </row>
    <row r="27" spans="1:13" x14ac:dyDescent="0.25">
      <c r="A27" s="10"/>
      <c r="B27" s="4"/>
      <c r="C27" s="4"/>
      <c r="D27" s="4"/>
      <c r="E27" s="77"/>
      <c r="F27" s="77"/>
      <c r="G27" s="77"/>
      <c r="H27" s="77"/>
      <c r="I27" s="77"/>
      <c r="J27" s="77"/>
      <c r="K27" s="77"/>
      <c r="L27" s="77"/>
      <c r="M27" s="77"/>
    </row>
    <row r="28" spans="1:13" x14ac:dyDescent="0.25">
      <c r="A28" s="10" t="s">
        <v>198</v>
      </c>
      <c r="B28" s="4" t="s">
        <v>199</v>
      </c>
      <c r="C28" s="4"/>
      <c r="D28" s="4"/>
      <c r="E28" s="77"/>
      <c r="F28" s="77"/>
      <c r="G28" s="77"/>
      <c r="H28" s="77"/>
      <c r="I28" s="77"/>
      <c r="J28" s="77"/>
      <c r="K28" s="77"/>
      <c r="L28" s="77"/>
      <c r="M28" s="77"/>
    </row>
    <row r="29" spans="1:13" x14ac:dyDescent="0.25">
      <c r="A29" s="10"/>
      <c r="B29" s="4"/>
      <c r="C29" s="4"/>
      <c r="D29" s="4"/>
      <c r="E29" s="77"/>
      <c r="F29" s="77"/>
      <c r="G29" s="77"/>
      <c r="H29" s="77"/>
      <c r="I29" s="77"/>
      <c r="J29" s="77"/>
      <c r="K29" s="77"/>
      <c r="L29" s="77"/>
      <c r="M29" s="77"/>
    </row>
    <row r="30" spans="1:13" x14ac:dyDescent="0.25">
      <c r="A30" s="10"/>
      <c r="B30" s="4"/>
      <c r="C30" s="4"/>
      <c r="D30" s="4"/>
      <c r="E30" s="77"/>
      <c r="F30" s="77"/>
      <c r="G30" s="77"/>
      <c r="H30" s="77"/>
      <c r="I30" s="77"/>
      <c r="J30" s="77"/>
      <c r="K30" s="77"/>
      <c r="L30" s="77"/>
      <c r="M30" s="77"/>
    </row>
    <row r="31" spans="1:13" x14ac:dyDescent="0.25">
      <c r="A31" s="3" t="s">
        <v>200</v>
      </c>
      <c r="B31" s="4" t="s">
        <v>201</v>
      </c>
      <c r="C31" s="4"/>
      <c r="D31" s="4"/>
      <c r="E31" s="77"/>
      <c r="F31" s="77"/>
      <c r="G31" s="77"/>
      <c r="H31" s="77"/>
      <c r="I31" s="77"/>
      <c r="J31" s="77"/>
      <c r="K31" s="77"/>
      <c r="L31" s="77"/>
      <c r="M31" s="77"/>
    </row>
    <row r="32" spans="1:13" x14ac:dyDescent="0.25">
      <c r="A32" s="3" t="s">
        <v>202</v>
      </c>
      <c r="B32" s="4" t="s">
        <v>203</v>
      </c>
      <c r="C32" s="4"/>
      <c r="D32" s="4"/>
      <c r="E32" s="77"/>
      <c r="F32" s="77"/>
      <c r="G32" s="77"/>
      <c r="H32" s="77"/>
      <c r="I32" s="77"/>
      <c r="J32" s="77"/>
      <c r="K32" s="77"/>
      <c r="L32" s="77"/>
      <c r="M32" s="77"/>
    </row>
    <row r="33" spans="1:13" ht="15.75" x14ac:dyDescent="0.25">
      <c r="A33" s="60" t="s">
        <v>400</v>
      </c>
      <c r="B33" s="57" t="s">
        <v>204</v>
      </c>
      <c r="C33" s="57"/>
      <c r="D33" s="57"/>
      <c r="E33" s="294"/>
      <c r="F33" s="294"/>
      <c r="G33" s="294"/>
      <c r="H33" s="294"/>
      <c r="I33" s="294"/>
      <c r="J33" s="294"/>
      <c r="K33" s="294"/>
      <c r="L33" s="294"/>
      <c r="M33" s="294"/>
    </row>
    <row r="34" spans="1:13" ht="15.75" x14ac:dyDescent="0.25">
      <c r="A34" s="18"/>
      <c r="B34" s="6"/>
      <c r="C34" s="6"/>
      <c r="D34" s="6"/>
      <c r="E34" s="77"/>
      <c r="F34" s="77"/>
      <c r="G34" s="77"/>
      <c r="H34" s="77"/>
      <c r="I34" s="77"/>
      <c r="J34" s="77"/>
      <c r="K34" s="77"/>
      <c r="L34" s="77"/>
      <c r="M34" s="77"/>
    </row>
    <row r="35" spans="1:13" ht="15.75" x14ac:dyDescent="0.25">
      <c r="A35" s="18"/>
      <c r="B35" s="6"/>
      <c r="C35" s="6"/>
      <c r="D35" s="6"/>
      <c r="E35" s="77"/>
      <c r="F35" s="77"/>
      <c r="G35" s="77"/>
      <c r="H35" s="77"/>
      <c r="I35" s="77"/>
      <c r="J35" s="77"/>
      <c r="K35" s="77"/>
      <c r="L35" s="77"/>
      <c r="M35" s="77"/>
    </row>
    <row r="36" spans="1:13" ht="15.75" x14ac:dyDescent="0.25">
      <c r="A36" s="18"/>
      <c r="B36" s="6"/>
      <c r="C36" s="6"/>
      <c r="D36" s="6"/>
      <c r="E36" s="77"/>
      <c r="F36" s="77"/>
      <c r="G36" s="77"/>
      <c r="H36" s="77"/>
      <c r="I36" s="77"/>
      <c r="J36" s="77"/>
      <c r="K36" s="77"/>
      <c r="L36" s="77"/>
      <c r="M36" s="77"/>
    </row>
    <row r="37" spans="1:13" ht="15.75" x14ac:dyDescent="0.25">
      <c r="A37" s="18"/>
      <c r="B37" s="6"/>
      <c r="C37" s="6"/>
      <c r="D37" s="6"/>
      <c r="E37" s="77"/>
      <c r="F37" s="77"/>
      <c r="G37" s="77"/>
      <c r="H37" s="77"/>
      <c r="I37" s="77"/>
      <c r="J37" s="77"/>
      <c r="K37" s="77"/>
      <c r="L37" s="77"/>
      <c r="M37" s="77"/>
    </row>
    <row r="38" spans="1:13" x14ac:dyDescent="0.25">
      <c r="A38" s="10" t="s">
        <v>205</v>
      </c>
      <c r="B38" s="4" t="s">
        <v>206</v>
      </c>
      <c r="C38" s="4"/>
      <c r="D38" s="4"/>
      <c r="E38" s="77"/>
      <c r="F38" s="77"/>
      <c r="G38" s="77"/>
      <c r="H38" s="77"/>
      <c r="I38" s="77"/>
      <c r="J38" s="77"/>
      <c r="K38" s="77"/>
      <c r="L38" s="77"/>
      <c r="M38" s="77"/>
    </row>
    <row r="39" spans="1:13" x14ac:dyDescent="0.25">
      <c r="A39" s="10"/>
      <c r="B39" s="4"/>
      <c r="C39" s="4"/>
      <c r="D39" s="4"/>
      <c r="E39" s="77"/>
      <c r="F39" s="77"/>
      <c r="G39" s="77"/>
      <c r="H39" s="77"/>
      <c r="I39" s="77"/>
      <c r="J39" s="77"/>
      <c r="K39" s="77"/>
      <c r="L39" s="77"/>
      <c r="M39" s="77"/>
    </row>
    <row r="40" spans="1:13" x14ac:dyDescent="0.25">
      <c r="A40" s="10"/>
      <c r="B40" s="4"/>
      <c r="C40" s="4"/>
      <c r="D40" s="4"/>
      <c r="E40" s="77"/>
      <c r="F40" s="77"/>
      <c r="G40" s="77"/>
      <c r="H40" s="77"/>
      <c r="I40" s="77"/>
      <c r="J40" s="77"/>
      <c r="K40" s="77"/>
      <c r="L40" s="77"/>
      <c r="M40" s="77"/>
    </row>
    <row r="41" spans="1:13" x14ac:dyDescent="0.25">
      <c r="A41" s="10"/>
      <c r="B41" s="4"/>
      <c r="C41" s="4"/>
      <c r="D41" s="4"/>
      <c r="E41" s="77"/>
      <c r="F41" s="77"/>
      <c r="G41" s="77"/>
      <c r="H41" s="77"/>
      <c r="I41" s="77"/>
      <c r="J41" s="77"/>
      <c r="K41" s="77"/>
      <c r="L41" s="77"/>
      <c r="M41" s="77"/>
    </row>
    <row r="42" spans="1:13" x14ac:dyDescent="0.25">
      <c r="A42" s="10"/>
      <c r="B42" s="4"/>
      <c r="C42" s="4"/>
      <c r="D42" s="4"/>
      <c r="E42" s="77"/>
      <c r="F42" s="77"/>
      <c r="G42" s="77"/>
      <c r="H42" s="77"/>
      <c r="I42" s="77"/>
      <c r="J42" s="77"/>
      <c r="K42" s="77"/>
      <c r="L42" s="77"/>
      <c r="M42" s="77"/>
    </row>
    <row r="43" spans="1:13" x14ac:dyDescent="0.25">
      <c r="A43" s="10" t="s">
        <v>207</v>
      </c>
      <c r="B43" s="4" t="s">
        <v>208</v>
      </c>
      <c r="C43" s="4"/>
      <c r="D43" s="4"/>
      <c r="E43" s="77"/>
      <c r="F43" s="77"/>
      <c r="G43" s="77"/>
      <c r="H43" s="77"/>
      <c r="I43" s="77"/>
      <c r="J43" s="77"/>
      <c r="K43" s="77"/>
      <c r="L43" s="77"/>
      <c r="M43" s="77"/>
    </row>
    <row r="44" spans="1:13" x14ac:dyDescent="0.25">
      <c r="A44" s="10"/>
      <c r="B44" s="4"/>
      <c r="C44" s="4"/>
      <c r="D44" s="4"/>
      <c r="E44" s="77"/>
      <c r="F44" s="77"/>
      <c r="G44" s="77"/>
      <c r="H44" s="77"/>
      <c r="I44" s="77"/>
      <c r="J44" s="77"/>
      <c r="K44" s="77"/>
      <c r="L44" s="77"/>
      <c r="M44" s="77"/>
    </row>
    <row r="45" spans="1:13" x14ac:dyDescent="0.25">
      <c r="A45" s="10"/>
      <c r="B45" s="4"/>
      <c r="C45" s="4"/>
      <c r="D45" s="4"/>
      <c r="E45" s="77"/>
      <c r="F45" s="77"/>
      <c r="G45" s="77"/>
      <c r="H45" s="77"/>
      <c r="I45" s="77"/>
      <c r="J45" s="77"/>
      <c r="K45" s="77"/>
      <c r="L45" s="77"/>
      <c r="M45" s="77"/>
    </row>
    <row r="46" spans="1:13" x14ac:dyDescent="0.25">
      <c r="A46" s="10"/>
      <c r="B46" s="4"/>
      <c r="C46" s="4"/>
      <c r="D46" s="4"/>
      <c r="E46" s="77"/>
      <c r="F46" s="77"/>
      <c r="G46" s="77"/>
      <c r="H46" s="77"/>
      <c r="I46" s="77"/>
      <c r="J46" s="77"/>
      <c r="K46" s="77"/>
      <c r="L46" s="77"/>
      <c r="M46" s="77"/>
    </row>
    <row r="47" spans="1:13" x14ac:dyDescent="0.25">
      <c r="A47" s="10"/>
      <c r="B47" s="4"/>
      <c r="C47" s="4"/>
      <c r="D47" s="4"/>
      <c r="E47" s="77"/>
      <c r="F47" s="77"/>
      <c r="G47" s="77"/>
      <c r="H47" s="77"/>
      <c r="I47" s="77"/>
      <c r="J47" s="77"/>
      <c r="K47" s="77"/>
      <c r="L47" s="77"/>
      <c r="M47" s="77"/>
    </row>
    <row r="48" spans="1:13" x14ac:dyDescent="0.25">
      <c r="A48" s="10" t="s">
        <v>209</v>
      </c>
      <c r="B48" s="4" t="s">
        <v>210</v>
      </c>
      <c r="C48" s="4"/>
      <c r="D48" s="4"/>
      <c r="E48" s="77"/>
      <c r="F48" s="77"/>
      <c r="G48" s="77"/>
      <c r="H48" s="77"/>
      <c r="I48" s="77"/>
      <c r="J48" s="77"/>
      <c r="K48" s="77"/>
      <c r="L48" s="77"/>
      <c r="M48" s="77"/>
    </row>
    <row r="49" spans="1:13" x14ac:dyDescent="0.25">
      <c r="A49" s="10" t="s">
        <v>211</v>
      </c>
      <c r="B49" s="4" t="s">
        <v>212</v>
      </c>
      <c r="C49" s="4"/>
      <c r="D49" s="4"/>
      <c r="E49" s="77"/>
      <c r="F49" s="77"/>
      <c r="G49" s="77"/>
      <c r="H49" s="77"/>
      <c r="I49" s="77"/>
      <c r="J49" s="77"/>
      <c r="K49" s="77"/>
      <c r="L49" s="77"/>
      <c r="M49" s="77"/>
    </row>
    <row r="50" spans="1:13" ht="15.75" x14ac:dyDescent="0.25">
      <c r="A50" s="60" t="s">
        <v>401</v>
      </c>
      <c r="B50" s="57" t="s">
        <v>213</v>
      </c>
      <c r="C50" s="57"/>
      <c r="D50" s="57"/>
      <c r="E50" s="294"/>
      <c r="F50" s="294"/>
      <c r="G50" s="294"/>
      <c r="H50" s="294"/>
      <c r="I50" s="294"/>
      <c r="J50" s="294"/>
      <c r="K50" s="294"/>
      <c r="L50" s="294"/>
      <c r="M50" s="294"/>
    </row>
  </sheetData>
  <mergeCells count="2">
    <mergeCell ref="A3:M3"/>
    <mergeCell ref="A4:M4"/>
  </mergeCells>
  <pageMargins left="0.70866141732283472" right="0.70866141732283472" top="0.74803149606299213" bottom="0.74803149606299213" header="0.31496062992125984" footer="0.31496062992125984"/>
  <pageSetup paperSize="9" scale="47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I75"/>
  <sheetViews>
    <sheetView workbookViewId="0">
      <selection activeCell="E1" sqref="E1"/>
    </sheetView>
  </sheetViews>
  <sheetFormatPr defaultRowHeight="15" x14ac:dyDescent="0.25"/>
  <cols>
    <col min="1" max="1" width="64.140625" customWidth="1"/>
    <col min="2" max="2" width="15.42578125" customWidth="1"/>
    <col min="3" max="3" width="14.7109375" customWidth="1"/>
    <col min="4" max="4" width="13.28515625" customWidth="1"/>
    <col min="5" max="5" width="25.140625" customWidth="1"/>
    <col min="6" max="6" width="14.28515625" customWidth="1"/>
    <col min="7" max="7" width="15.28515625" customWidth="1"/>
    <col min="8" max="8" width="17" customWidth="1"/>
    <col min="9" max="9" width="16.28515625" customWidth="1"/>
  </cols>
  <sheetData>
    <row r="1" spans="1:9" x14ac:dyDescent="0.25">
      <c r="E1" t="s">
        <v>1816</v>
      </c>
    </row>
    <row r="3" spans="1:9" ht="25.5" customHeight="1" x14ac:dyDescent="0.25">
      <c r="A3" s="384" t="s">
        <v>1797</v>
      </c>
      <c r="B3" s="385"/>
      <c r="C3" s="385"/>
      <c r="D3" s="385"/>
      <c r="E3" s="385"/>
      <c r="F3" s="385"/>
      <c r="G3" s="385"/>
      <c r="H3" s="385"/>
    </row>
    <row r="4" spans="1:9" ht="82.5" customHeight="1" x14ac:dyDescent="0.25">
      <c r="A4" s="386" t="s">
        <v>661</v>
      </c>
      <c r="B4" s="386"/>
      <c r="C4" s="386"/>
      <c r="D4" s="386"/>
      <c r="E4" s="386"/>
      <c r="F4" s="386"/>
      <c r="G4" s="386"/>
      <c r="H4" s="386"/>
    </row>
    <row r="5" spans="1:9" ht="20.25" customHeight="1" x14ac:dyDescent="0.25">
      <c r="A5" s="46"/>
      <c r="B5" s="295"/>
      <c r="C5" s="295"/>
      <c r="D5" s="295"/>
      <c r="E5" s="295"/>
      <c r="F5" s="295"/>
      <c r="G5" s="295"/>
      <c r="H5" s="295"/>
    </row>
    <row r="6" spans="1:9" x14ac:dyDescent="0.25">
      <c r="A6" s="85" t="s">
        <v>628</v>
      </c>
    </row>
    <row r="7" spans="1:9" ht="86.25" customHeight="1" x14ac:dyDescent="0.3">
      <c r="A7" s="1" t="s">
        <v>106</v>
      </c>
      <c r="B7" s="289" t="s">
        <v>107</v>
      </c>
      <c r="C7" s="214" t="s">
        <v>606</v>
      </c>
      <c r="D7" s="214" t="s">
        <v>607</v>
      </c>
      <c r="E7" s="214" t="s">
        <v>610</v>
      </c>
      <c r="F7" s="214" t="s">
        <v>1449</v>
      </c>
      <c r="G7" s="214" t="s">
        <v>1450</v>
      </c>
      <c r="H7" s="214" t="s">
        <v>1451</v>
      </c>
      <c r="I7" s="214" t="s">
        <v>1452</v>
      </c>
    </row>
    <row r="8" spans="1:9" x14ac:dyDescent="0.25">
      <c r="A8" s="16" t="s">
        <v>472</v>
      </c>
      <c r="B8" s="3" t="s">
        <v>346</v>
      </c>
      <c r="C8" s="77"/>
      <c r="D8" s="77"/>
      <c r="E8" s="42"/>
      <c r="F8" s="77"/>
      <c r="G8" s="77"/>
      <c r="H8" s="77"/>
      <c r="I8" s="77"/>
    </row>
    <row r="9" spans="1:9" x14ac:dyDescent="0.25">
      <c r="A9" s="36" t="s">
        <v>227</v>
      </c>
      <c r="B9" s="36" t="s">
        <v>346</v>
      </c>
      <c r="C9" s="77"/>
      <c r="D9" s="77"/>
      <c r="E9" s="77"/>
      <c r="F9" s="77"/>
      <c r="G9" s="77"/>
      <c r="H9" s="77"/>
      <c r="I9" s="77"/>
    </row>
    <row r="10" spans="1:9" ht="30" x14ac:dyDescent="0.25">
      <c r="A10" s="9" t="s">
        <v>347</v>
      </c>
      <c r="B10" s="3" t="s">
        <v>348</v>
      </c>
      <c r="C10" s="77"/>
      <c r="D10" s="77"/>
      <c r="E10" s="77"/>
      <c r="F10" s="77"/>
      <c r="G10" s="77"/>
      <c r="H10" s="77"/>
      <c r="I10" s="77"/>
    </row>
    <row r="11" spans="1:9" x14ac:dyDescent="0.25">
      <c r="A11" s="16" t="s">
        <v>517</v>
      </c>
      <c r="B11" s="3" t="s">
        <v>349</v>
      </c>
      <c r="C11" s="77"/>
      <c r="D11" s="77"/>
      <c r="E11" s="77"/>
      <c r="F11" s="77"/>
      <c r="G11" s="77"/>
      <c r="H11" s="77"/>
      <c r="I11" s="77"/>
    </row>
    <row r="12" spans="1:9" x14ac:dyDescent="0.25">
      <c r="A12" s="36" t="s">
        <v>227</v>
      </c>
      <c r="B12" s="36" t="s">
        <v>349</v>
      </c>
      <c r="C12" s="77"/>
      <c r="D12" s="77"/>
      <c r="E12" s="77"/>
      <c r="F12" s="77"/>
      <c r="G12" s="77"/>
      <c r="H12" s="77"/>
      <c r="I12" s="77"/>
    </row>
    <row r="13" spans="1:9" x14ac:dyDescent="0.25">
      <c r="A13" s="8" t="s">
        <v>489</v>
      </c>
      <c r="B13" s="5" t="s">
        <v>350</v>
      </c>
      <c r="C13" s="77"/>
      <c r="D13" s="77"/>
      <c r="E13" s="77"/>
      <c r="F13" s="77"/>
      <c r="G13" s="77"/>
      <c r="H13" s="77"/>
      <c r="I13" s="77"/>
    </row>
    <row r="14" spans="1:9" x14ac:dyDescent="0.25">
      <c r="A14" s="9" t="s">
        <v>518</v>
      </c>
      <c r="B14" s="3" t="s">
        <v>351</v>
      </c>
      <c r="C14" s="77"/>
      <c r="D14" s="77"/>
      <c r="E14" s="77"/>
      <c r="F14" s="77"/>
      <c r="G14" s="77"/>
      <c r="H14" s="77"/>
      <c r="I14" s="77"/>
    </row>
    <row r="15" spans="1:9" x14ac:dyDescent="0.25">
      <c r="A15" s="36" t="s">
        <v>235</v>
      </c>
      <c r="B15" s="36" t="s">
        <v>351</v>
      </c>
      <c r="C15" s="77"/>
      <c r="D15" s="77"/>
      <c r="E15" s="77"/>
      <c r="F15" s="77"/>
      <c r="G15" s="77"/>
      <c r="H15" s="77"/>
      <c r="I15" s="77"/>
    </row>
    <row r="16" spans="1:9" x14ac:dyDescent="0.25">
      <c r="A16" s="16" t="s">
        <v>352</v>
      </c>
      <c r="B16" s="3" t="s">
        <v>353</v>
      </c>
      <c r="C16" s="77"/>
      <c r="D16" s="77"/>
      <c r="E16" s="77"/>
      <c r="F16" s="77"/>
      <c r="G16" s="77"/>
      <c r="H16" s="77"/>
      <c r="I16" s="77"/>
    </row>
    <row r="17" spans="1:9" x14ac:dyDescent="0.25">
      <c r="A17" s="10" t="s">
        <v>519</v>
      </c>
      <c r="B17" s="3" t="s">
        <v>354</v>
      </c>
      <c r="C17" s="23"/>
      <c r="D17" s="23"/>
      <c r="E17" s="23"/>
      <c r="F17" s="23"/>
      <c r="G17" s="23"/>
      <c r="H17" s="23"/>
      <c r="I17" s="23"/>
    </row>
    <row r="18" spans="1:9" x14ac:dyDescent="0.25">
      <c r="A18" s="36" t="s">
        <v>236</v>
      </c>
      <c r="B18" s="36" t="s">
        <v>354</v>
      </c>
      <c r="C18" s="23"/>
      <c r="D18" s="23"/>
      <c r="E18" s="23"/>
      <c r="F18" s="23"/>
      <c r="G18" s="23"/>
      <c r="H18" s="23"/>
      <c r="I18" s="23"/>
    </row>
    <row r="19" spans="1:9" x14ac:dyDescent="0.25">
      <c r="A19" s="16" t="s">
        <v>355</v>
      </c>
      <c r="B19" s="3" t="s">
        <v>356</v>
      </c>
      <c r="C19" s="23"/>
      <c r="D19" s="23"/>
      <c r="E19" s="23"/>
      <c r="F19" s="23"/>
      <c r="G19" s="23"/>
      <c r="H19" s="23"/>
      <c r="I19" s="23"/>
    </row>
    <row r="20" spans="1:9" x14ac:dyDescent="0.25">
      <c r="A20" s="17" t="s">
        <v>490</v>
      </c>
      <c r="B20" s="5" t="s">
        <v>357</v>
      </c>
      <c r="C20" s="23"/>
      <c r="D20" s="23"/>
      <c r="E20" s="23"/>
      <c r="F20" s="23"/>
      <c r="G20" s="23"/>
      <c r="H20" s="23"/>
      <c r="I20" s="23"/>
    </row>
    <row r="21" spans="1:9" x14ac:dyDescent="0.25">
      <c r="A21" s="9" t="s">
        <v>372</v>
      </c>
      <c r="B21" s="3" t="s">
        <v>373</v>
      </c>
      <c r="C21" s="23"/>
      <c r="D21" s="23"/>
      <c r="E21" s="23"/>
      <c r="F21" s="23"/>
      <c r="G21" s="23"/>
      <c r="H21" s="23"/>
      <c r="I21" s="23"/>
    </row>
    <row r="22" spans="1:9" x14ac:dyDescent="0.25">
      <c r="A22" s="10" t="s">
        <v>374</v>
      </c>
      <c r="B22" s="3" t="s">
        <v>375</v>
      </c>
      <c r="C22" s="23"/>
      <c r="D22" s="23"/>
      <c r="E22" s="23"/>
      <c r="F22" s="23"/>
      <c r="G22" s="23"/>
      <c r="H22" s="23"/>
      <c r="I22" s="23"/>
    </row>
    <row r="23" spans="1:9" x14ac:dyDescent="0.25">
      <c r="A23" s="16" t="s">
        <v>376</v>
      </c>
      <c r="B23" s="3" t="s">
        <v>377</v>
      </c>
      <c r="C23" s="23"/>
      <c r="D23" s="23"/>
      <c r="E23" s="23"/>
      <c r="F23" s="23"/>
      <c r="G23" s="23"/>
      <c r="H23" s="23"/>
      <c r="I23" s="23"/>
    </row>
    <row r="24" spans="1:9" x14ac:dyDescent="0.25">
      <c r="A24" s="16" t="s">
        <v>474</v>
      </c>
      <c r="B24" s="3" t="s">
        <v>378</v>
      </c>
      <c r="C24" s="23"/>
      <c r="D24" s="23"/>
      <c r="E24" s="23"/>
      <c r="F24" s="23"/>
      <c r="G24" s="23"/>
      <c r="H24" s="23"/>
      <c r="I24" s="23"/>
    </row>
    <row r="25" spans="1:9" x14ac:dyDescent="0.25">
      <c r="A25" s="36" t="s">
        <v>261</v>
      </c>
      <c r="B25" s="36" t="s">
        <v>378</v>
      </c>
      <c r="C25" s="23"/>
      <c r="D25" s="23"/>
      <c r="E25" s="23"/>
      <c r="F25" s="23"/>
      <c r="G25" s="23"/>
      <c r="H25" s="23"/>
      <c r="I25" s="23"/>
    </row>
    <row r="26" spans="1:9" x14ac:dyDescent="0.25">
      <c r="A26" s="36" t="s">
        <v>262</v>
      </c>
      <c r="B26" s="36" t="s">
        <v>378</v>
      </c>
      <c r="C26" s="23"/>
      <c r="D26" s="23"/>
      <c r="E26" s="23"/>
      <c r="F26" s="23"/>
      <c r="G26" s="23"/>
      <c r="H26" s="23"/>
      <c r="I26" s="23"/>
    </row>
    <row r="27" spans="1:9" x14ac:dyDescent="0.25">
      <c r="A27" s="37" t="s">
        <v>263</v>
      </c>
      <c r="B27" s="37" t="s">
        <v>378</v>
      </c>
      <c r="C27" s="23"/>
      <c r="D27" s="23"/>
      <c r="E27" s="23"/>
      <c r="F27" s="23"/>
      <c r="G27" s="23"/>
      <c r="H27" s="23"/>
      <c r="I27" s="23"/>
    </row>
    <row r="28" spans="1:9" x14ac:dyDescent="0.25">
      <c r="A28" s="38" t="s">
        <v>493</v>
      </c>
      <c r="B28" s="31" t="s">
        <v>379</v>
      </c>
      <c r="C28" s="23"/>
      <c r="D28" s="23"/>
      <c r="E28" s="23"/>
      <c r="F28" s="23"/>
      <c r="G28" s="23"/>
      <c r="H28" s="23"/>
      <c r="I28" s="23"/>
    </row>
    <row r="29" spans="1:9" x14ac:dyDescent="0.25">
      <c r="A29" s="53"/>
      <c r="B29" s="54"/>
    </row>
    <row r="30" spans="1:9" ht="24.75" customHeight="1" x14ac:dyDescent="0.25">
      <c r="A30" s="1" t="s">
        <v>106</v>
      </c>
      <c r="B30" s="289" t="s">
        <v>107</v>
      </c>
      <c r="C30" s="23"/>
      <c r="D30" s="23"/>
      <c r="E30" s="23"/>
    </row>
    <row r="31" spans="1:9" ht="31.5" x14ac:dyDescent="0.25">
      <c r="A31" s="55" t="s">
        <v>15</v>
      </c>
      <c r="B31" s="31"/>
      <c r="C31" s="23"/>
      <c r="D31" s="23"/>
      <c r="E31" s="23"/>
    </row>
    <row r="32" spans="1:9" ht="15.75" x14ac:dyDescent="0.25">
      <c r="A32" s="296" t="s">
        <v>9</v>
      </c>
      <c r="B32" s="31"/>
      <c r="C32" s="23"/>
      <c r="D32" s="23"/>
      <c r="E32" s="23"/>
    </row>
    <row r="33" spans="1:5" ht="31.5" x14ac:dyDescent="0.25">
      <c r="A33" s="296" t="s">
        <v>10</v>
      </c>
      <c r="B33" s="31"/>
      <c r="C33" s="23"/>
      <c r="D33" s="23"/>
      <c r="E33" s="23"/>
    </row>
    <row r="34" spans="1:5" ht="15.75" x14ac:dyDescent="0.25">
      <c r="A34" s="296" t="s">
        <v>11</v>
      </c>
      <c r="B34" s="31"/>
      <c r="C34" s="23"/>
      <c r="D34" s="23"/>
      <c r="E34" s="23"/>
    </row>
    <row r="35" spans="1:5" ht="31.5" x14ac:dyDescent="0.25">
      <c r="A35" s="296" t="s">
        <v>12</v>
      </c>
      <c r="B35" s="31"/>
      <c r="C35" s="23"/>
      <c r="D35" s="23"/>
      <c r="E35" s="23"/>
    </row>
    <row r="36" spans="1:5" ht="15.75" x14ac:dyDescent="0.25">
      <c r="A36" s="296" t="s">
        <v>13</v>
      </c>
      <c r="B36" s="31"/>
      <c r="C36" s="23"/>
      <c r="D36" s="23"/>
      <c r="E36" s="23"/>
    </row>
    <row r="37" spans="1:5" ht="15.75" x14ac:dyDescent="0.25">
      <c r="A37" s="296" t="s">
        <v>14</v>
      </c>
      <c r="B37" s="31"/>
      <c r="C37" s="23"/>
      <c r="D37" s="23"/>
      <c r="E37" s="23"/>
    </row>
    <row r="38" spans="1:5" x14ac:dyDescent="0.25">
      <c r="A38" s="38" t="s">
        <v>630</v>
      </c>
      <c r="B38" s="31"/>
      <c r="C38" s="23"/>
      <c r="D38" s="23"/>
      <c r="E38" s="23"/>
    </row>
    <row r="39" spans="1:5" x14ac:dyDescent="0.25">
      <c r="A39" s="53"/>
      <c r="B39" s="54"/>
    </row>
    <row r="40" spans="1:5" x14ac:dyDescent="0.25">
      <c r="A40" s="53"/>
      <c r="B40" s="54"/>
    </row>
    <row r="41" spans="1:5" x14ac:dyDescent="0.25">
      <c r="A41" s="53"/>
      <c r="B41" s="54"/>
    </row>
    <row r="42" spans="1:5" x14ac:dyDescent="0.25">
      <c r="A42" s="53"/>
      <c r="B42" s="54"/>
    </row>
    <row r="43" spans="1:5" x14ac:dyDescent="0.25">
      <c r="A43" s="53"/>
      <c r="B43" s="54"/>
    </row>
    <row r="44" spans="1:5" x14ac:dyDescent="0.25">
      <c r="A44" s="53"/>
      <c r="B44" s="54"/>
    </row>
    <row r="45" spans="1:5" x14ac:dyDescent="0.25">
      <c r="A45" s="53"/>
      <c r="B45" s="54"/>
    </row>
    <row r="46" spans="1:5" x14ac:dyDescent="0.25">
      <c r="A46" s="53"/>
      <c r="B46" s="54"/>
    </row>
    <row r="47" spans="1:5" x14ac:dyDescent="0.25">
      <c r="A47" s="53"/>
      <c r="B47" s="54"/>
    </row>
    <row r="49" spans="1:8" x14ac:dyDescent="0.25">
      <c r="A49" s="85"/>
      <c r="B49" s="85"/>
      <c r="C49" s="85"/>
      <c r="D49" s="85"/>
      <c r="E49" s="85"/>
      <c r="F49" s="85"/>
      <c r="G49" s="85"/>
    </row>
    <row r="50" spans="1:8" x14ac:dyDescent="0.25">
      <c r="A50" s="44" t="s">
        <v>611</v>
      </c>
      <c r="B50" s="85"/>
      <c r="C50" s="85"/>
      <c r="D50" s="85"/>
      <c r="E50" s="85"/>
      <c r="F50" s="85"/>
      <c r="G50" s="85"/>
    </row>
    <row r="51" spans="1:8" ht="15.75" x14ac:dyDescent="0.25">
      <c r="A51" s="45" t="s">
        <v>615</v>
      </c>
      <c r="B51" s="85"/>
      <c r="C51" s="85"/>
      <c r="D51" s="85"/>
      <c r="E51" s="85"/>
      <c r="F51" s="85"/>
      <c r="G51" s="85"/>
    </row>
    <row r="52" spans="1:8" ht="15.75" x14ac:dyDescent="0.25">
      <c r="A52" s="45" t="s">
        <v>616</v>
      </c>
      <c r="B52" s="85"/>
      <c r="C52" s="85"/>
      <c r="D52" s="85"/>
      <c r="E52" s="85"/>
      <c r="F52" s="85"/>
      <c r="G52" s="85"/>
    </row>
    <row r="53" spans="1:8" ht="15.75" x14ac:dyDescent="0.25">
      <c r="A53" s="45" t="s">
        <v>617</v>
      </c>
      <c r="B53" s="85"/>
      <c r="C53" s="85"/>
      <c r="D53" s="85"/>
      <c r="E53" s="85"/>
      <c r="F53" s="85"/>
      <c r="G53" s="85"/>
    </row>
    <row r="54" spans="1:8" ht="15.75" x14ac:dyDescent="0.25">
      <c r="A54" s="45" t="s">
        <v>618</v>
      </c>
      <c r="B54" s="85"/>
      <c r="C54" s="85"/>
      <c r="D54" s="85"/>
      <c r="E54" s="85"/>
      <c r="F54" s="85"/>
      <c r="G54" s="85"/>
    </row>
    <row r="55" spans="1:8" ht="15.75" x14ac:dyDescent="0.25">
      <c r="A55" s="45" t="s">
        <v>619</v>
      </c>
      <c r="B55" s="85"/>
      <c r="C55" s="85"/>
      <c r="D55" s="85"/>
      <c r="E55" s="85"/>
      <c r="F55" s="85"/>
      <c r="G55" s="85"/>
    </row>
    <row r="56" spans="1:8" x14ac:dyDescent="0.25">
      <c r="A56" s="44" t="s">
        <v>612</v>
      </c>
      <c r="B56" s="85"/>
      <c r="C56" s="85"/>
      <c r="D56" s="85"/>
      <c r="E56" s="85"/>
      <c r="F56" s="85"/>
      <c r="G56" s="85"/>
    </row>
    <row r="57" spans="1:8" x14ac:dyDescent="0.25">
      <c r="A57" s="85"/>
      <c r="B57" s="85"/>
      <c r="C57" s="85"/>
      <c r="D57" s="85"/>
      <c r="E57" s="85"/>
      <c r="F57" s="85"/>
      <c r="G57" s="85"/>
    </row>
    <row r="58" spans="1:8" ht="45.75" customHeight="1" x14ac:dyDescent="0.25">
      <c r="A58" s="415" t="s">
        <v>620</v>
      </c>
      <c r="B58" s="416"/>
      <c r="C58" s="416"/>
      <c r="D58" s="416"/>
      <c r="E58" s="416"/>
      <c r="F58" s="416"/>
      <c r="G58" s="416"/>
      <c r="H58" s="416"/>
    </row>
    <row r="61" spans="1:8" ht="15.75" x14ac:dyDescent="0.25">
      <c r="A61" s="297" t="s">
        <v>622</v>
      </c>
    </row>
    <row r="62" spans="1:8" ht="15.75" x14ac:dyDescent="0.25">
      <c r="A62" s="45" t="s">
        <v>623</v>
      </c>
    </row>
    <row r="63" spans="1:8" ht="15.75" x14ac:dyDescent="0.25">
      <c r="A63" s="45" t="s">
        <v>624</v>
      </c>
    </row>
    <row r="64" spans="1:8" ht="15.75" x14ac:dyDescent="0.25">
      <c r="A64" s="45" t="s">
        <v>625</v>
      </c>
    </row>
    <row r="65" spans="1:1" x14ac:dyDescent="0.25">
      <c r="A65" s="44" t="s">
        <v>621</v>
      </c>
    </row>
    <row r="66" spans="1:1" ht="15.75" x14ac:dyDescent="0.25">
      <c r="A66" s="45" t="s">
        <v>626</v>
      </c>
    </row>
    <row r="68" spans="1:1" ht="15.75" x14ac:dyDescent="0.25">
      <c r="A68" s="52" t="s">
        <v>7</v>
      </c>
    </row>
    <row r="69" spans="1:1" ht="15.75" x14ac:dyDescent="0.25">
      <c r="A69" s="52" t="s">
        <v>8</v>
      </c>
    </row>
    <row r="70" spans="1:1" ht="15.75" x14ac:dyDescent="0.25">
      <c r="A70" s="298" t="s">
        <v>9</v>
      </c>
    </row>
    <row r="71" spans="1:1" ht="15.75" x14ac:dyDescent="0.25">
      <c r="A71" s="298" t="s">
        <v>10</v>
      </c>
    </row>
    <row r="72" spans="1:1" ht="15.75" x14ac:dyDescent="0.25">
      <c r="A72" s="298" t="s">
        <v>11</v>
      </c>
    </row>
    <row r="73" spans="1:1" ht="15.75" x14ac:dyDescent="0.25">
      <c r="A73" s="298" t="s">
        <v>12</v>
      </c>
    </row>
    <row r="74" spans="1:1" ht="15.75" x14ac:dyDescent="0.25">
      <c r="A74" s="298" t="s">
        <v>13</v>
      </c>
    </row>
    <row r="75" spans="1:1" ht="15.75" x14ac:dyDescent="0.25">
      <c r="A75" s="298" t="s">
        <v>14</v>
      </c>
    </row>
  </sheetData>
  <mergeCells count="3">
    <mergeCell ref="A3:H3"/>
    <mergeCell ref="A4:H4"/>
    <mergeCell ref="A58:H58"/>
  </mergeCells>
  <hyperlinks>
    <hyperlink ref="A20" r:id="rId1" location="foot4" display="http://njt.hu/cgi_bin/njt_doc.cgi?docid=142896.245143 - foot4" xr:uid="{00000000-0004-0000-0900-000000000000}"/>
    <hyperlink ref="A50" r:id="rId2" location="foot4" display="http://njt.hu/cgi_bin/njt_doc.cgi?docid=142896.245143 - foot4" xr:uid="{00000000-0004-0000-0900-000001000000}"/>
    <hyperlink ref="A56" r:id="rId3" location="foot5" display="http://njt.hu/cgi_bin/njt_doc.cgi?docid=142896.245143 - foot5" xr:uid="{00000000-0004-0000-0900-000002000000}"/>
    <hyperlink ref="A65" r:id="rId4" location="foot53" display="http://njt.hu/cgi_bin/njt_doc.cgi?docid=139876.243471 - foot53" xr:uid="{00000000-0004-0000-0900-000003000000}"/>
  </hyperlinks>
  <pageMargins left="0.70866141732283472" right="0.70866141732283472" top="0.74803149606299213" bottom="0.74803149606299213" header="0.31496062992125984" footer="0.31496062992125984"/>
  <pageSetup paperSize="9" scale="35" orientation="landscape" horizontalDpi="300" verticalDpi="300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  <pageSetUpPr fitToPage="1"/>
  </sheetPr>
  <dimension ref="A1:I71"/>
  <sheetViews>
    <sheetView workbookViewId="0">
      <selection activeCell="D1" sqref="D1"/>
    </sheetView>
  </sheetViews>
  <sheetFormatPr defaultRowHeight="15" x14ac:dyDescent="0.25"/>
  <cols>
    <col min="1" max="1" width="64.5703125" customWidth="1"/>
    <col min="2" max="2" width="11" customWidth="1"/>
    <col min="3" max="3" width="14.140625" style="305" customWidth="1"/>
    <col min="4" max="4" width="15.28515625" style="305" customWidth="1"/>
    <col min="5" max="5" width="12" style="305" customWidth="1"/>
    <col min="6" max="6" width="12.140625" style="305" customWidth="1"/>
    <col min="7" max="8" width="12.85546875" style="305" customWidth="1"/>
  </cols>
  <sheetData>
    <row r="1" spans="1:8" x14ac:dyDescent="0.25">
      <c r="D1" s="305" t="s">
        <v>1817</v>
      </c>
    </row>
    <row r="3" spans="1:8" ht="22.5" customHeight="1" x14ac:dyDescent="0.25">
      <c r="A3" s="384" t="s">
        <v>1798</v>
      </c>
      <c r="B3" s="387"/>
      <c r="C3" s="387"/>
      <c r="D3" s="387"/>
      <c r="E3" s="389"/>
      <c r="F3" s="389"/>
      <c r="G3" s="389"/>
      <c r="H3" s="389"/>
    </row>
    <row r="4" spans="1:8" ht="48.75" customHeight="1" x14ac:dyDescent="0.25">
      <c r="A4" s="386" t="s">
        <v>662</v>
      </c>
      <c r="B4" s="387"/>
      <c r="C4" s="387"/>
      <c r="D4" s="388"/>
      <c r="E4" s="389"/>
      <c r="F4" s="389"/>
      <c r="G4" s="389"/>
      <c r="H4" s="389"/>
    </row>
    <row r="5" spans="1:8" ht="21" customHeight="1" x14ac:dyDescent="0.25">
      <c r="A5" s="287"/>
      <c r="B5" s="284"/>
      <c r="C5" s="303"/>
    </row>
    <row r="6" spans="1:8" x14ac:dyDescent="0.25">
      <c r="A6" s="85" t="s">
        <v>628</v>
      </c>
    </row>
    <row r="7" spans="1:8" ht="51.75" x14ac:dyDescent="0.25">
      <c r="A7" s="119" t="s">
        <v>604</v>
      </c>
      <c r="B7" s="289" t="s">
        <v>107</v>
      </c>
      <c r="C7" s="139" t="s">
        <v>0</v>
      </c>
      <c r="D7" s="139" t="s">
        <v>1</v>
      </c>
      <c r="E7" s="139" t="s">
        <v>59</v>
      </c>
      <c r="F7" s="139" t="s">
        <v>60</v>
      </c>
      <c r="G7" s="139" t="s">
        <v>61</v>
      </c>
      <c r="H7" s="139" t="s">
        <v>62</v>
      </c>
    </row>
    <row r="8" spans="1:8" x14ac:dyDescent="0.25">
      <c r="A8" s="9" t="s">
        <v>409</v>
      </c>
      <c r="B8" s="3" t="s">
        <v>226</v>
      </c>
      <c r="C8" s="313">
        <f>'5. melléklet'!L103</f>
        <v>0</v>
      </c>
      <c r="D8" s="313"/>
      <c r="E8" s="313">
        <f>'5. melléklet'!M103</f>
        <v>0</v>
      </c>
      <c r="F8" s="313"/>
      <c r="G8" s="313">
        <f>'5. melléklet'!N103</f>
        <v>0</v>
      </c>
      <c r="H8" s="313"/>
    </row>
    <row r="9" spans="1:8" x14ac:dyDescent="0.25">
      <c r="A9" s="14" t="s">
        <v>227</v>
      </c>
      <c r="B9" s="14" t="s">
        <v>226</v>
      </c>
      <c r="C9" s="313"/>
      <c r="D9" s="313"/>
      <c r="E9" s="313"/>
      <c r="F9" s="313"/>
      <c r="G9" s="313"/>
      <c r="H9" s="313"/>
    </row>
    <row r="10" spans="1:8" x14ac:dyDescent="0.25">
      <c r="A10" s="14" t="s">
        <v>228</v>
      </c>
      <c r="B10" s="14" t="s">
        <v>226</v>
      </c>
      <c r="C10" s="313"/>
      <c r="D10" s="313"/>
      <c r="E10" s="313"/>
      <c r="F10" s="313"/>
      <c r="G10" s="313"/>
      <c r="H10" s="313"/>
    </row>
    <row r="11" spans="1:8" ht="30" x14ac:dyDescent="0.25">
      <c r="A11" s="9" t="s">
        <v>229</v>
      </c>
      <c r="B11" s="3" t="s">
        <v>230</v>
      </c>
      <c r="C11" s="313">
        <f>'5. melléklet'!L104</f>
        <v>0</v>
      </c>
      <c r="D11" s="313"/>
      <c r="E11" s="313">
        <f>'5. melléklet'!M104</f>
        <v>0</v>
      </c>
      <c r="F11" s="313"/>
      <c r="G11" s="313">
        <f>'5. melléklet'!N104</f>
        <v>0</v>
      </c>
      <c r="H11" s="313"/>
    </row>
    <row r="12" spans="1:8" x14ac:dyDescent="0.25">
      <c r="A12" s="9" t="s">
        <v>408</v>
      </c>
      <c r="B12" s="3" t="s">
        <v>231</v>
      </c>
      <c r="C12" s="313">
        <f>'5. melléklet'!L105</f>
        <v>0</v>
      </c>
      <c r="D12" s="313"/>
      <c r="E12" s="313">
        <f>'5. melléklet'!M105</f>
        <v>0</v>
      </c>
      <c r="F12" s="313"/>
      <c r="G12" s="313">
        <f>'5. melléklet'!N105</f>
        <v>0</v>
      </c>
      <c r="H12" s="313"/>
    </row>
    <row r="13" spans="1:8" x14ac:dyDescent="0.25">
      <c r="A13" s="14" t="s">
        <v>227</v>
      </c>
      <c r="B13" s="14" t="s">
        <v>231</v>
      </c>
      <c r="C13" s="313"/>
      <c r="D13" s="313"/>
      <c r="E13" s="313"/>
      <c r="F13" s="313"/>
      <c r="G13" s="313"/>
      <c r="H13" s="313"/>
    </row>
    <row r="14" spans="1:8" x14ac:dyDescent="0.25">
      <c r="A14" s="14" t="s">
        <v>228</v>
      </c>
      <c r="B14" s="14" t="s">
        <v>232</v>
      </c>
      <c r="C14" s="313"/>
      <c r="D14" s="313"/>
      <c r="E14" s="313"/>
      <c r="F14" s="313"/>
      <c r="G14" s="313"/>
      <c r="H14" s="313"/>
    </row>
    <row r="15" spans="1:8" x14ac:dyDescent="0.25">
      <c r="A15" s="8" t="s">
        <v>407</v>
      </c>
      <c r="B15" s="5" t="s">
        <v>233</v>
      </c>
      <c r="C15" s="314">
        <f>SUM(C8,C11,C12)</f>
        <v>0</v>
      </c>
      <c r="D15" s="314">
        <f t="shared" ref="D15:H15" si="0">SUM(D8,D11,D12)</f>
        <v>0</v>
      </c>
      <c r="E15" s="314">
        <f t="shared" si="0"/>
        <v>0</v>
      </c>
      <c r="F15" s="314">
        <f t="shared" si="0"/>
        <v>0</v>
      </c>
      <c r="G15" s="314">
        <f t="shared" si="0"/>
        <v>0</v>
      </c>
      <c r="H15" s="314">
        <f t="shared" si="0"/>
        <v>0</v>
      </c>
    </row>
    <row r="16" spans="1:8" x14ac:dyDescent="0.25">
      <c r="A16" s="16" t="s">
        <v>412</v>
      </c>
      <c r="B16" s="3" t="s">
        <v>234</v>
      </c>
      <c r="C16" s="313">
        <f>'5. melléklet'!L107</f>
        <v>0</v>
      </c>
      <c r="D16" s="313"/>
      <c r="E16" s="313">
        <f>'5. melléklet'!M107</f>
        <v>0</v>
      </c>
      <c r="F16" s="313"/>
      <c r="G16" s="313">
        <f>'5. melléklet'!N107</f>
        <v>0</v>
      </c>
      <c r="H16" s="313"/>
    </row>
    <row r="17" spans="1:8" x14ac:dyDescent="0.25">
      <c r="A17" s="14" t="s">
        <v>235</v>
      </c>
      <c r="B17" s="14" t="s">
        <v>234</v>
      </c>
      <c r="C17" s="313"/>
      <c r="D17" s="313"/>
      <c r="E17" s="313"/>
      <c r="F17" s="313"/>
      <c r="G17" s="313"/>
      <c r="H17" s="313"/>
    </row>
    <row r="18" spans="1:8" x14ac:dyDescent="0.25">
      <c r="A18" s="14" t="s">
        <v>236</v>
      </c>
      <c r="B18" s="14" t="s">
        <v>234</v>
      </c>
      <c r="C18" s="313"/>
      <c r="D18" s="313"/>
      <c r="E18" s="313"/>
      <c r="F18" s="313"/>
      <c r="G18" s="313"/>
      <c r="H18" s="313"/>
    </row>
    <row r="19" spans="1:8" x14ac:dyDescent="0.25">
      <c r="A19" s="16" t="s">
        <v>413</v>
      </c>
      <c r="B19" s="3" t="s">
        <v>237</v>
      </c>
      <c r="C19" s="313">
        <f>'5. melléklet'!L108</f>
        <v>0</v>
      </c>
      <c r="D19" s="313"/>
      <c r="E19" s="313">
        <f>'5. melléklet'!M108</f>
        <v>0</v>
      </c>
      <c r="F19" s="313"/>
      <c r="G19" s="313">
        <f>'5. melléklet'!N108</f>
        <v>0</v>
      </c>
      <c r="H19" s="313"/>
    </row>
    <row r="20" spans="1:8" x14ac:dyDescent="0.25">
      <c r="A20" s="14" t="s">
        <v>228</v>
      </c>
      <c r="B20" s="14" t="s">
        <v>237</v>
      </c>
      <c r="C20" s="313"/>
      <c r="D20" s="313"/>
      <c r="E20" s="313"/>
      <c r="F20" s="313"/>
      <c r="G20" s="313"/>
      <c r="H20" s="313"/>
    </row>
    <row r="21" spans="1:8" x14ac:dyDescent="0.25">
      <c r="A21" s="10" t="s">
        <v>238</v>
      </c>
      <c r="B21" s="3" t="s">
        <v>239</v>
      </c>
      <c r="C21" s="313">
        <f>'5. melléklet'!L109</f>
        <v>0</v>
      </c>
      <c r="D21" s="313"/>
      <c r="E21" s="313">
        <f>'5. melléklet'!M109</f>
        <v>0</v>
      </c>
      <c r="F21" s="313"/>
      <c r="G21" s="313">
        <f>'5. melléklet'!N109</f>
        <v>0</v>
      </c>
      <c r="H21" s="313"/>
    </row>
    <row r="22" spans="1:8" x14ac:dyDescent="0.25">
      <c r="A22" s="10" t="s">
        <v>414</v>
      </c>
      <c r="B22" s="3" t="s">
        <v>240</v>
      </c>
      <c r="C22" s="313">
        <f>'5. melléklet'!L110</f>
        <v>0</v>
      </c>
      <c r="D22" s="313"/>
      <c r="E22" s="313">
        <f>'5. melléklet'!M110</f>
        <v>0</v>
      </c>
      <c r="F22" s="313"/>
      <c r="G22" s="313">
        <f>'5. melléklet'!N110</f>
        <v>0</v>
      </c>
      <c r="H22" s="313"/>
    </row>
    <row r="23" spans="1:8" x14ac:dyDescent="0.25">
      <c r="A23" s="14" t="s">
        <v>236</v>
      </c>
      <c r="B23" s="14" t="s">
        <v>240</v>
      </c>
      <c r="C23" s="313"/>
      <c r="D23" s="313"/>
      <c r="E23" s="313"/>
      <c r="F23" s="313"/>
      <c r="G23" s="313"/>
      <c r="H23" s="313"/>
    </row>
    <row r="24" spans="1:8" x14ac:dyDescent="0.25">
      <c r="A24" s="14" t="s">
        <v>228</v>
      </c>
      <c r="B24" s="14" t="s">
        <v>240</v>
      </c>
      <c r="C24" s="313"/>
      <c r="D24" s="313"/>
      <c r="E24" s="313"/>
      <c r="F24" s="313"/>
      <c r="G24" s="313"/>
      <c r="H24" s="313"/>
    </row>
    <row r="25" spans="1:8" x14ac:dyDescent="0.25">
      <c r="A25" s="17" t="s">
        <v>410</v>
      </c>
      <c r="B25" s="5" t="s">
        <v>241</v>
      </c>
      <c r="C25" s="314">
        <f>SUM(C16,C19,C21:C22)</f>
        <v>0</v>
      </c>
      <c r="D25" s="314">
        <f t="shared" ref="D25:H25" si="1">SUM(D16,D19,D21:D22)</f>
        <v>0</v>
      </c>
      <c r="E25" s="314">
        <f t="shared" si="1"/>
        <v>0</v>
      </c>
      <c r="F25" s="314">
        <f t="shared" si="1"/>
        <v>0</v>
      </c>
      <c r="G25" s="314">
        <f t="shared" si="1"/>
        <v>0</v>
      </c>
      <c r="H25" s="314">
        <f t="shared" si="1"/>
        <v>0</v>
      </c>
    </row>
    <row r="26" spans="1:8" x14ac:dyDescent="0.25">
      <c r="A26" s="16" t="s">
        <v>242</v>
      </c>
      <c r="B26" s="3" t="s">
        <v>243</v>
      </c>
      <c r="C26" s="313">
        <f>'5. melléklet'!L114</f>
        <v>0</v>
      </c>
      <c r="D26" s="313"/>
      <c r="E26" s="313">
        <f>'5. melléklet'!M114</f>
        <v>0</v>
      </c>
      <c r="F26" s="313"/>
      <c r="G26" s="313">
        <f>'5. melléklet'!N114</f>
        <v>0</v>
      </c>
      <c r="H26" s="313"/>
    </row>
    <row r="27" spans="1:8" x14ac:dyDescent="0.25">
      <c r="A27" s="17" t="s">
        <v>244</v>
      </c>
      <c r="B27" s="5" t="s">
        <v>245</v>
      </c>
      <c r="C27" s="314">
        <f>'5. melléklet'!L115</f>
        <v>906277</v>
      </c>
      <c r="D27" s="314">
        <v>0</v>
      </c>
      <c r="E27" s="314">
        <f>'5. melléklet'!M115</f>
        <v>906277</v>
      </c>
      <c r="F27" s="314">
        <v>0</v>
      </c>
      <c r="G27" s="314">
        <f>'5. melléklet'!N115</f>
        <v>906277</v>
      </c>
      <c r="H27" s="314">
        <v>0</v>
      </c>
    </row>
    <row r="28" spans="1:8" x14ac:dyDescent="0.25">
      <c r="A28" s="16" t="s">
        <v>248</v>
      </c>
      <c r="B28" s="3" t="s">
        <v>249</v>
      </c>
      <c r="C28" s="313">
        <f>'5. melléklet'!L117</f>
        <v>0</v>
      </c>
      <c r="D28" s="313"/>
      <c r="E28" s="313">
        <f>'5. melléklet'!M117</f>
        <v>0</v>
      </c>
      <c r="F28" s="313"/>
      <c r="G28" s="313">
        <f>'5. melléklet'!N117</f>
        <v>0</v>
      </c>
      <c r="H28" s="313"/>
    </row>
    <row r="29" spans="1:8" x14ac:dyDescent="0.25">
      <c r="A29" s="16" t="s">
        <v>250</v>
      </c>
      <c r="B29" s="3" t="s">
        <v>251</v>
      </c>
      <c r="C29" s="313">
        <f>'5. melléklet'!L118</f>
        <v>0</v>
      </c>
      <c r="D29" s="313"/>
      <c r="E29" s="313">
        <f>'5. melléklet'!M118</f>
        <v>0</v>
      </c>
      <c r="F29" s="313"/>
      <c r="G29" s="313">
        <f>'5. melléklet'!N118</f>
        <v>0</v>
      </c>
      <c r="H29" s="313"/>
    </row>
    <row r="30" spans="1:8" x14ac:dyDescent="0.25">
      <c r="A30" s="16" t="s">
        <v>252</v>
      </c>
      <c r="B30" s="3" t="s">
        <v>253</v>
      </c>
      <c r="C30" s="313">
        <f>'5. melléklet'!L119</f>
        <v>0</v>
      </c>
      <c r="D30" s="313"/>
      <c r="E30" s="313">
        <f>'5. melléklet'!M119</f>
        <v>0</v>
      </c>
      <c r="F30" s="313"/>
      <c r="G30" s="313">
        <f>'5. melléklet'!N119</f>
        <v>0</v>
      </c>
      <c r="H30" s="313"/>
    </row>
    <row r="31" spans="1:8" ht="15.75" x14ac:dyDescent="0.25">
      <c r="A31" s="64" t="s">
        <v>411</v>
      </c>
      <c r="B31" s="65" t="s">
        <v>254</v>
      </c>
      <c r="C31" s="315">
        <f>SUM(C30,C29,C28,C27,C26,C25,C15)</f>
        <v>906277</v>
      </c>
      <c r="D31" s="315">
        <f t="shared" ref="D31:H31" si="2">SUM(D30,D29,D28,D27,D26,D25,D15)</f>
        <v>0</v>
      </c>
      <c r="E31" s="315">
        <f t="shared" si="2"/>
        <v>906277</v>
      </c>
      <c r="F31" s="315">
        <f t="shared" si="2"/>
        <v>0</v>
      </c>
      <c r="G31" s="315">
        <f t="shared" si="2"/>
        <v>906277</v>
      </c>
      <c r="H31" s="315">
        <f t="shared" si="2"/>
        <v>0</v>
      </c>
    </row>
    <row r="32" spans="1:8" x14ac:dyDescent="0.25">
      <c r="A32" s="16" t="s">
        <v>255</v>
      </c>
      <c r="B32" s="3" t="s">
        <v>256</v>
      </c>
      <c r="C32" s="313">
        <f>'5. melléklet'!L122</f>
        <v>0</v>
      </c>
      <c r="D32" s="313"/>
      <c r="E32" s="313">
        <f>'5. melléklet'!M122</f>
        <v>0</v>
      </c>
      <c r="F32" s="313"/>
      <c r="G32" s="313">
        <f>'5. melléklet'!N122</f>
        <v>0</v>
      </c>
      <c r="H32" s="313"/>
    </row>
    <row r="33" spans="1:8" x14ac:dyDescent="0.25">
      <c r="A33" s="9" t="s">
        <v>257</v>
      </c>
      <c r="B33" s="3" t="s">
        <v>258</v>
      </c>
      <c r="C33" s="313">
        <f>'5. melléklet'!L123</f>
        <v>0</v>
      </c>
      <c r="D33" s="313"/>
      <c r="E33" s="313">
        <f>'5. melléklet'!M123</f>
        <v>0</v>
      </c>
      <c r="F33" s="313"/>
      <c r="G33" s="313">
        <f>'5. melléklet'!N123</f>
        <v>0</v>
      </c>
      <c r="H33" s="313"/>
    </row>
    <row r="34" spans="1:8" x14ac:dyDescent="0.25">
      <c r="A34" s="16" t="s">
        <v>415</v>
      </c>
      <c r="B34" s="3" t="s">
        <v>259</v>
      </c>
      <c r="C34" s="313">
        <f>'5. melléklet'!L124</f>
        <v>0</v>
      </c>
      <c r="D34" s="313"/>
      <c r="E34" s="313">
        <f>'5. melléklet'!M124</f>
        <v>0</v>
      </c>
      <c r="F34" s="313"/>
      <c r="G34" s="313">
        <f>'5. melléklet'!N124</f>
        <v>0</v>
      </c>
      <c r="H34" s="313"/>
    </row>
    <row r="35" spans="1:8" x14ac:dyDescent="0.25">
      <c r="A35" s="14" t="s">
        <v>228</v>
      </c>
      <c r="B35" s="14" t="s">
        <v>259</v>
      </c>
      <c r="C35" s="313"/>
      <c r="D35" s="313"/>
      <c r="E35" s="313"/>
      <c r="F35" s="313"/>
      <c r="G35" s="313"/>
      <c r="H35" s="313"/>
    </row>
    <row r="36" spans="1:8" x14ac:dyDescent="0.25">
      <c r="A36" s="16" t="s">
        <v>416</v>
      </c>
      <c r="B36" s="3" t="s">
        <v>260</v>
      </c>
      <c r="C36" s="313">
        <f>'5. melléklet'!L125</f>
        <v>0</v>
      </c>
      <c r="D36" s="313"/>
      <c r="E36" s="313">
        <f>'5. melléklet'!M125</f>
        <v>0</v>
      </c>
      <c r="F36" s="313"/>
      <c r="G36" s="313">
        <f>'5. melléklet'!N125</f>
        <v>0</v>
      </c>
      <c r="H36" s="313"/>
    </row>
    <row r="37" spans="1:8" x14ac:dyDescent="0.25">
      <c r="A37" s="14" t="s">
        <v>261</v>
      </c>
      <c r="B37" s="14" t="s">
        <v>260</v>
      </c>
      <c r="C37" s="313"/>
      <c r="D37" s="313"/>
      <c r="E37" s="313"/>
      <c r="F37" s="313"/>
      <c r="G37" s="313"/>
      <c r="H37" s="313"/>
    </row>
    <row r="38" spans="1:8" x14ac:dyDescent="0.25">
      <c r="A38" s="14" t="s">
        <v>262</v>
      </c>
      <c r="B38" s="14" t="s">
        <v>260</v>
      </c>
      <c r="C38" s="313"/>
      <c r="D38" s="313"/>
      <c r="E38" s="313"/>
      <c r="F38" s="313"/>
      <c r="G38" s="313"/>
      <c r="H38" s="313"/>
    </row>
    <row r="39" spans="1:8" x14ac:dyDescent="0.25">
      <c r="A39" s="14" t="s">
        <v>263</v>
      </c>
      <c r="B39" s="14" t="s">
        <v>260</v>
      </c>
      <c r="C39" s="313"/>
      <c r="D39" s="313"/>
      <c r="E39" s="313"/>
      <c r="F39" s="313"/>
      <c r="G39" s="313"/>
      <c r="H39" s="313"/>
    </row>
    <row r="40" spans="1:8" x14ac:dyDescent="0.25">
      <c r="A40" s="14" t="s">
        <v>228</v>
      </c>
      <c r="B40" s="14" t="s">
        <v>260</v>
      </c>
      <c r="C40" s="313"/>
      <c r="D40" s="313"/>
      <c r="E40" s="313"/>
      <c r="F40" s="313"/>
      <c r="G40" s="313"/>
      <c r="H40" s="313"/>
    </row>
    <row r="41" spans="1:8" ht="15.75" x14ac:dyDescent="0.25">
      <c r="A41" s="64" t="s">
        <v>417</v>
      </c>
      <c r="B41" s="65" t="s">
        <v>264</v>
      </c>
      <c r="C41" s="315">
        <f>SUM(C36,C34,C33,C32)</f>
        <v>0</v>
      </c>
      <c r="D41" s="315">
        <f t="shared" ref="D41:H41" si="3">SUM(D36,D34,D33,D32)</f>
        <v>0</v>
      </c>
      <c r="E41" s="315">
        <f t="shared" si="3"/>
        <v>0</v>
      </c>
      <c r="F41" s="315">
        <f t="shared" si="3"/>
        <v>0</v>
      </c>
      <c r="G41" s="315">
        <f t="shared" si="3"/>
        <v>0</v>
      </c>
      <c r="H41" s="315">
        <f t="shared" si="3"/>
        <v>0</v>
      </c>
    </row>
    <row r="44" spans="1:8" ht="51.75" x14ac:dyDescent="0.25">
      <c r="A44" s="119" t="s">
        <v>604</v>
      </c>
      <c r="B44" s="289" t="s">
        <v>107</v>
      </c>
      <c r="C44" s="139" t="s">
        <v>0</v>
      </c>
      <c r="D44" s="139" t="s">
        <v>1</v>
      </c>
      <c r="E44" s="139" t="s">
        <v>59</v>
      </c>
      <c r="F44" s="139" t="s">
        <v>60</v>
      </c>
      <c r="G44" s="139" t="s">
        <v>61</v>
      </c>
      <c r="H44" s="139" t="s">
        <v>62</v>
      </c>
    </row>
    <row r="45" spans="1:8" x14ac:dyDescent="0.25">
      <c r="A45" s="16" t="s">
        <v>472</v>
      </c>
      <c r="B45" s="3" t="s">
        <v>346</v>
      </c>
      <c r="C45" s="313">
        <f>'3. melléklet'!L76</f>
        <v>0</v>
      </c>
      <c r="D45" s="313"/>
      <c r="E45" s="313">
        <f>'3. melléklet'!M76</f>
        <v>0</v>
      </c>
      <c r="F45" s="313"/>
      <c r="G45" s="313">
        <f>'3. melléklet'!N76</f>
        <v>0</v>
      </c>
      <c r="H45" s="313"/>
    </row>
    <row r="46" spans="1:8" x14ac:dyDescent="0.25">
      <c r="A46" s="36" t="s">
        <v>227</v>
      </c>
      <c r="B46" s="36" t="s">
        <v>346</v>
      </c>
      <c r="C46" s="313"/>
      <c r="D46" s="313"/>
      <c r="E46" s="313"/>
      <c r="F46" s="313"/>
      <c r="G46" s="313"/>
      <c r="H46" s="313"/>
    </row>
    <row r="47" spans="1:8" ht="30" x14ac:dyDescent="0.25">
      <c r="A47" s="9" t="s">
        <v>347</v>
      </c>
      <c r="B47" s="3" t="s">
        <v>348</v>
      </c>
      <c r="C47" s="313">
        <f>'3. melléklet'!L77</f>
        <v>0</v>
      </c>
      <c r="D47" s="313"/>
      <c r="E47" s="313">
        <f>'3. melléklet'!M77</f>
        <v>0</v>
      </c>
      <c r="F47" s="313"/>
      <c r="G47" s="313">
        <f>'3. melléklet'!N77</f>
        <v>0</v>
      </c>
      <c r="H47" s="313"/>
    </row>
    <row r="48" spans="1:8" x14ac:dyDescent="0.25">
      <c r="A48" s="16" t="s">
        <v>517</v>
      </c>
      <c r="B48" s="3" t="s">
        <v>349</v>
      </c>
      <c r="C48" s="313">
        <f>'3. melléklet'!L78</f>
        <v>0</v>
      </c>
      <c r="D48" s="313"/>
      <c r="E48" s="313">
        <f>'3. melléklet'!M78</f>
        <v>0</v>
      </c>
      <c r="F48" s="313"/>
      <c r="G48" s="313">
        <f>'3. melléklet'!N78</f>
        <v>0</v>
      </c>
      <c r="H48" s="313"/>
    </row>
    <row r="49" spans="1:9" x14ac:dyDescent="0.25">
      <c r="A49" s="36" t="s">
        <v>227</v>
      </c>
      <c r="B49" s="36" t="s">
        <v>349</v>
      </c>
      <c r="C49" s="313"/>
      <c r="D49" s="313"/>
      <c r="E49" s="313"/>
      <c r="F49" s="313"/>
      <c r="G49" s="313"/>
      <c r="H49" s="313"/>
    </row>
    <row r="50" spans="1:9" x14ac:dyDescent="0.25">
      <c r="A50" s="8" t="s">
        <v>489</v>
      </c>
      <c r="B50" s="5" t="s">
        <v>350</v>
      </c>
      <c r="C50" s="314">
        <f>SUM(C45,C47,C48)</f>
        <v>0</v>
      </c>
      <c r="D50" s="314">
        <f t="shared" ref="D50:H50" si="4">SUM(D45,D47,D48)</f>
        <v>0</v>
      </c>
      <c r="E50" s="314">
        <f t="shared" si="4"/>
        <v>0</v>
      </c>
      <c r="F50" s="314">
        <f t="shared" si="4"/>
        <v>0</v>
      </c>
      <c r="G50" s="314">
        <f t="shared" si="4"/>
        <v>0</v>
      </c>
      <c r="H50" s="314">
        <f t="shared" si="4"/>
        <v>0</v>
      </c>
      <c r="I50" s="72"/>
    </row>
    <row r="51" spans="1:9" x14ac:dyDescent="0.25">
      <c r="A51" s="9" t="s">
        <v>518</v>
      </c>
      <c r="B51" s="3" t="s">
        <v>351</v>
      </c>
      <c r="C51" s="313">
        <f>'3. melléklet'!L80</f>
        <v>0</v>
      </c>
      <c r="D51" s="313"/>
      <c r="E51" s="313">
        <f>'3. melléklet'!M80</f>
        <v>0</v>
      </c>
      <c r="F51" s="313"/>
      <c r="G51" s="313">
        <f>'3. melléklet'!N80</f>
        <v>0</v>
      </c>
      <c r="H51" s="313"/>
    </row>
    <row r="52" spans="1:9" x14ac:dyDescent="0.25">
      <c r="A52" s="36" t="s">
        <v>235</v>
      </c>
      <c r="B52" s="36" t="s">
        <v>351</v>
      </c>
      <c r="C52" s="313"/>
      <c r="D52" s="313"/>
      <c r="E52" s="313"/>
      <c r="F52" s="313"/>
      <c r="G52" s="313"/>
      <c r="H52" s="313"/>
    </row>
    <row r="53" spans="1:9" x14ac:dyDescent="0.25">
      <c r="A53" s="16" t="s">
        <v>352</v>
      </c>
      <c r="B53" s="3" t="s">
        <v>353</v>
      </c>
      <c r="C53" s="313">
        <f>'3. melléklet'!L81</f>
        <v>0</v>
      </c>
      <c r="D53" s="313"/>
      <c r="E53" s="313">
        <f>'3. melléklet'!M81</f>
        <v>0</v>
      </c>
      <c r="F53" s="313"/>
      <c r="G53" s="313">
        <f>'3. melléklet'!N81</f>
        <v>0</v>
      </c>
      <c r="H53" s="313"/>
    </row>
    <row r="54" spans="1:9" x14ac:dyDescent="0.25">
      <c r="A54" s="10" t="s">
        <v>519</v>
      </c>
      <c r="B54" s="3" t="s">
        <v>354</v>
      </c>
      <c r="C54" s="313">
        <f>'3. melléklet'!L82</f>
        <v>0</v>
      </c>
      <c r="D54" s="313"/>
      <c r="E54" s="313">
        <f>'3. melléklet'!M82</f>
        <v>0</v>
      </c>
      <c r="F54" s="313"/>
      <c r="G54" s="313">
        <f>'3. melléklet'!N82</f>
        <v>0</v>
      </c>
      <c r="H54" s="313"/>
    </row>
    <row r="55" spans="1:9" x14ac:dyDescent="0.25">
      <c r="A55" s="36" t="s">
        <v>236</v>
      </c>
      <c r="B55" s="36" t="s">
        <v>354</v>
      </c>
      <c r="C55" s="313"/>
      <c r="D55" s="313"/>
      <c r="E55" s="313"/>
      <c r="F55" s="313"/>
      <c r="G55" s="313"/>
      <c r="H55" s="313"/>
    </row>
    <row r="56" spans="1:9" x14ac:dyDescent="0.25">
      <c r="A56" s="16" t="s">
        <v>355</v>
      </c>
      <c r="B56" s="3" t="s">
        <v>356</v>
      </c>
      <c r="C56" s="313">
        <f>'3. melléklet'!L83</f>
        <v>0</v>
      </c>
      <c r="D56" s="313"/>
      <c r="E56" s="313">
        <f>'3. melléklet'!M83</f>
        <v>0</v>
      </c>
      <c r="F56" s="313"/>
      <c r="G56" s="313">
        <f>'3. melléklet'!N83</f>
        <v>0</v>
      </c>
      <c r="H56" s="313"/>
    </row>
    <row r="57" spans="1:9" x14ac:dyDescent="0.25">
      <c r="A57" s="17" t="s">
        <v>490</v>
      </c>
      <c r="B57" s="5" t="s">
        <v>357</v>
      </c>
      <c r="C57" s="314">
        <f>SUM(C56,C54,C53,C51)</f>
        <v>0</v>
      </c>
      <c r="D57" s="314">
        <f t="shared" ref="D57:H57" si="5">SUM(D56,D54,D53,D51)</f>
        <v>0</v>
      </c>
      <c r="E57" s="314">
        <f t="shared" si="5"/>
        <v>0</v>
      </c>
      <c r="F57" s="314">
        <f t="shared" si="5"/>
        <v>0</v>
      </c>
      <c r="G57" s="314">
        <f t="shared" si="5"/>
        <v>0</v>
      </c>
      <c r="H57" s="314">
        <f t="shared" si="5"/>
        <v>0</v>
      </c>
    </row>
    <row r="58" spans="1:9" x14ac:dyDescent="0.25">
      <c r="A58" s="17" t="s">
        <v>361</v>
      </c>
      <c r="B58" s="5" t="s">
        <v>362</v>
      </c>
      <c r="C58" s="313">
        <f>'3. melléklet'!L88</f>
        <v>0</v>
      </c>
      <c r="D58" s="314">
        <v>0</v>
      </c>
      <c r="E58" s="313">
        <f>'3. melléklet'!M88</f>
        <v>930271</v>
      </c>
      <c r="F58" s="314">
        <v>0</v>
      </c>
      <c r="G58" s="313">
        <f>'3. melléklet'!N88</f>
        <v>930271</v>
      </c>
      <c r="H58" s="314">
        <v>0</v>
      </c>
    </row>
    <row r="59" spans="1:9" x14ac:dyDescent="0.25">
      <c r="A59" s="17" t="s">
        <v>363</v>
      </c>
      <c r="B59" s="5" t="s">
        <v>364</v>
      </c>
      <c r="C59" s="313">
        <f>'3. melléklet'!L89</f>
        <v>0</v>
      </c>
      <c r="D59" s="313"/>
      <c r="E59" s="313">
        <f>'3. melléklet'!M89</f>
        <v>0</v>
      </c>
      <c r="F59" s="313"/>
      <c r="G59" s="313">
        <f>'3. melléklet'!N89</f>
        <v>0</v>
      </c>
      <c r="H59" s="313"/>
    </row>
    <row r="60" spans="1:9" x14ac:dyDescent="0.25">
      <c r="A60" s="17" t="s">
        <v>367</v>
      </c>
      <c r="B60" s="5" t="s">
        <v>368</v>
      </c>
      <c r="C60" s="313">
        <f>'3. melléklet'!L91</f>
        <v>0</v>
      </c>
      <c r="D60" s="313"/>
      <c r="E60" s="313">
        <f>'3. melléklet'!M91</f>
        <v>0</v>
      </c>
      <c r="F60" s="313"/>
      <c r="G60" s="313">
        <f>'3. melléklet'!N91</f>
        <v>0</v>
      </c>
      <c r="H60" s="313"/>
    </row>
    <row r="61" spans="1:9" x14ac:dyDescent="0.25">
      <c r="A61" s="8" t="s">
        <v>627</v>
      </c>
      <c r="B61" s="5" t="s">
        <v>369</v>
      </c>
      <c r="C61" s="313">
        <f>'3. melléklet'!L92</f>
        <v>0</v>
      </c>
      <c r="D61" s="313"/>
      <c r="E61" s="313">
        <f>'3. melléklet'!M92</f>
        <v>0</v>
      </c>
      <c r="F61" s="313"/>
      <c r="G61" s="313">
        <f>'3. melléklet'!N92</f>
        <v>0</v>
      </c>
      <c r="H61" s="313"/>
    </row>
    <row r="62" spans="1:9" x14ac:dyDescent="0.25">
      <c r="A62" s="12" t="s">
        <v>370</v>
      </c>
      <c r="B62" s="5" t="s">
        <v>369</v>
      </c>
      <c r="C62" s="313"/>
      <c r="D62" s="313"/>
      <c r="E62" s="313"/>
      <c r="F62" s="313"/>
      <c r="G62" s="313"/>
      <c r="H62" s="313"/>
    </row>
    <row r="63" spans="1:9" ht="15.75" x14ac:dyDescent="0.25">
      <c r="A63" s="66" t="s">
        <v>492</v>
      </c>
      <c r="B63" s="67" t="s">
        <v>371</v>
      </c>
      <c r="C63" s="316">
        <f>'3. melléklet'!L94</f>
        <v>3082239</v>
      </c>
      <c r="D63" s="316">
        <v>0</v>
      </c>
      <c r="E63" s="316">
        <f>'3. melléklet'!M94</f>
        <v>2233259</v>
      </c>
      <c r="F63" s="316">
        <v>0</v>
      </c>
      <c r="G63" s="316">
        <f>'3. melléklet'!N94</f>
        <v>2233259</v>
      </c>
      <c r="H63" s="316">
        <v>0</v>
      </c>
    </row>
    <row r="64" spans="1:9" x14ac:dyDescent="0.25">
      <c r="A64" s="9" t="s">
        <v>372</v>
      </c>
      <c r="B64" s="3" t="s">
        <v>373</v>
      </c>
      <c r="C64" s="313">
        <f>'3. melléklet'!L95</f>
        <v>0</v>
      </c>
      <c r="D64" s="313"/>
      <c r="E64" s="313">
        <f>'3. melléklet'!M95</f>
        <v>0</v>
      </c>
      <c r="F64" s="313"/>
      <c r="G64" s="313">
        <f>'3. melléklet'!M95</f>
        <v>0</v>
      </c>
      <c r="H64" s="313"/>
    </row>
    <row r="65" spans="1:8" x14ac:dyDescent="0.25">
      <c r="A65" s="10" t="s">
        <v>374</v>
      </c>
      <c r="B65" s="3" t="s">
        <v>375</v>
      </c>
      <c r="C65" s="313">
        <f>'3. melléklet'!L96</f>
        <v>0</v>
      </c>
      <c r="D65" s="313"/>
      <c r="E65" s="313">
        <f>'3. melléklet'!M96</f>
        <v>0</v>
      </c>
      <c r="F65" s="313"/>
      <c r="G65" s="313">
        <f>'3. melléklet'!M96</f>
        <v>0</v>
      </c>
      <c r="H65" s="313"/>
    </row>
    <row r="66" spans="1:8" x14ac:dyDescent="0.25">
      <c r="A66" s="16" t="s">
        <v>376</v>
      </c>
      <c r="B66" s="3" t="s">
        <v>377</v>
      </c>
      <c r="C66" s="313">
        <f>'3. melléklet'!L97</f>
        <v>0</v>
      </c>
      <c r="D66" s="313"/>
      <c r="E66" s="313">
        <f>'3. melléklet'!M97</f>
        <v>0</v>
      </c>
      <c r="F66" s="313"/>
      <c r="G66" s="313">
        <f>'3. melléklet'!M97</f>
        <v>0</v>
      </c>
      <c r="H66" s="313"/>
    </row>
    <row r="67" spans="1:8" x14ac:dyDescent="0.25">
      <c r="A67" s="16" t="s">
        <v>474</v>
      </c>
      <c r="B67" s="3" t="s">
        <v>378</v>
      </c>
      <c r="C67" s="313">
        <f>'3. melléklet'!L98</f>
        <v>0</v>
      </c>
      <c r="D67" s="313"/>
      <c r="E67" s="313">
        <f>'3. melléklet'!M98</f>
        <v>0</v>
      </c>
      <c r="F67" s="313"/>
      <c r="G67" s="313">
        <f>'3. melléklet'!M98</f>
        <v>0</v>
      </c>
      <c r="H67" s="313"/>
    </row>
    <row r="68" spans="1:8" x14ac:dyDescent="0.25">
      <c r="A68" s="36" t="s">
        <v>261</v>
      </c>
      <c r="B68" s="36" t="s">
        <v>378</v>
      </c>
      <c r="C68" s="313"/>
      <c r="D68" s="313"/>
      <c r="E68" s="313"/>
      <c r="F68" s="313"/>
      <c r="G68" s="313"/>
      <c r="H68" s="313"/>
    </row>
    <row r="69" spans="1:8" x14ac:dyDescent="0.25">
      <c r="A69" s="36" t="s">
        <v>262</v>
      </c>
      <c r="B69" s="36" t="s">
        <v>378</v>
      </c>
      <c r="C69" s="313"/>
      <c r="D69" s="313"/>
      <c r="E69" s="313"/>
      <c r="F69" s="313"/>
      <c r="G69" s="313"/>
      <c r="H69" s="313"/>
    </row>
    <row r="70" spans="1:8" x14ac:dyDescent="0.25">
      <c r="A70" s="37" t="s">
        <v>263</v>
      </c>
      <c r="B70" s="37" t="s">
        <v>378</v>
      </c>
      <c r="C70" s="313"/>
      <c r="D70" s="313"/>
      <c r="E70" s="313"/>
      <c r="F70" s="313"/>
      <c r="G70" s="313"/>
      <c r="H70" s="313"/>
    </row>
    <row r="71" spans="1:8" x14ac:dyDescent="0.25">
      <c r="A71" s="68" t="s">
        <v>493</v>
      </c>
      <c r="B71" s="67" t="s">
        <v>379</v>
      </c>
      <c r="C71" s="318">
        <f>SUM(C64:C67)</f>
        <v>0</v>
      </c>
      <c r="D71" s="318">
        <f t="shared" ref="D71:H71" si="6">SUM(D64:D67)</f>
        <v>0</v>
      </c>
      <c r="E71" s="318">
        <f t="shared" si="6"/>
        <v>0</v>
      </c>
      <c r="F71" s="318">
        <f t="shared" si="6"/>
        <v>0</v>
      </c>
      <c r="G71" s="318">
        <f t="shared" si="6"/>
        <v>0</v>
      </c>
      <c r="H71" s="318">
        <f t="shared" si="6"/>
        <v>0</v>
      </c>
    </row>
  </sheetData>
  <mergeCells count="2">
    <mergeCell ref="A3:H3"/>
    <mergeCell ref="A4:H4"/>
  </mergeCells>
  <pageMargins left="0.70866141732283472" right="0.70866141732283472" top="0.74803149606299213" bottom="0.74803149606299213" header="0.31496062992125984" footer="0.31496062992125984"/>
  <pageSetup paperSize="9" scale="56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  <pageSetUpPr fitToPage="1"/>
  </sheetPr>
  <dimension ref="A1:G50"/>
  <sheetViews>
    <sheetView workbookViewId="0">
      <selection activeCell="B1" sqref="B1"/>
    </sheetView>
  </sheetViews>
  <sheetFormatPr defaultRowHeight="15" x14ac:dyDescent="0.25"/>
  <cols>
    <col min="1" max="1" width="82.42578125" customWidth="1"/>
    <col min="3" max="3" width="12.42578125" customWidth="1"/>
    <col min="4" max="4" width="15.5703125" customWidth="1"/>
    <col min="5" max="5" width="12.42578125" customWidth="1"/>
    <col min="7" max="7" width="78" customWidth="1"/>
  </cols>
  <sheetData>
    <row r="1" spans="1:7" x14ac:dyDescent="0.25">
      <c r="B1" t="s">
        <v>1818</v>
      </c>
    </row>
    <row r="3" spans="1:7" ht="28.5" customHeight="1" x14ac:dyDescent="0.25">
      <c r="A3" s="384" t="s">
        <v>1798</v>
      </c>
      <c r="B3" s="385"/>
      <c r="C3" s="385"/>
      <c r="D3" s="389"/>
      <c r="E3" s="389"/>
    </row>
    <row r="4" spans="1:7" ht="27" customHeight="1" x14ac:dyDescent="0.25">
      <c r="A4" s="386" t="s">
        <v>663</v>
      </c>
      <c r="B4" s="386"/>
      <c r="C4" s="386"/>
      <c r="D4" s="389"/>
      <c r="E4" s="389"/>
    </row>
    <row r="5" spans="1:7" ht="18.75" customHeight="1" x14ac:dyDescent="0.3">
      <c r="A5" s="48"/>
      <c r="B5" s="51"/>
      <c r="C5" s="51"/>
    </row>
    <row r="6" spans="1:7" ht="23.25" customHeight="1" x14ac:dyDescent="0.25">
      <c r="A6" s="85" t="s">
        <v>628</v>
      </c>
    </row>
    <row r="7" spans="1:7" ht="25.5" x14ac:dyDescent="0.25">
      <c r="A7" s="217" t="s">
        <v>604</v>
      </c>
      <c r="B7" s="289" t="s">
        <v>107</v>
      </c>
      <c r="C7" s="215" t="s">
        <v>631</v>
      </c>
      <c r="D7" s="139" t="s">
        <v>16</v>
      </c>
      <c r="E7" s="215" t="s">
        <v>17</v>
      </c>
    </row>
    <row r="8" spans="1:7" ht="15.75" x14ac:dyDescent="0.3">
      <c r="A8" s="130" t="s">
        <v>901</v>
      </c>
      <c r="B8" s="4" t="s">
        <v>169</v>
      </c>
      <c r="C8" s="128"/>
      <c r="D8" s="128"/>
      <c r="E8" s="128"/>
    </row>
    <row r="9" spans="1:7" ht="15.75" x14ac:dyDescent="0.3">
      <c r="A9" s="130" t="s">
        <v>900</v>
      </c>
      <c r="B9" s="4" t="s">
        <v>169</v>
      </c>
      <c r="C9" s="128"/>
      <c r="D9" s="128"/>
      <c r="E9" s="128"/>
    </row>
    <row r="10" spans="1:7" ht="15.75" x14ac:dyDescent="0.3">
      <c r="A10" s="130" t="s">
        <v>899</v>
      </c>
      <c r="B10" s="4" t="s">
        <v>169</v>
      </c>
      <c r="C10" s="128"/>
      <c r="D10" s="128"/>
      <c r="E10" s="128"/>
    </row>
    <row r="11" spans="1:7" ht="15.75" x14ac:dyDescent="0.3">
      <c r="A11" s="130" t="s">
        <v>898</v>
      </c>
      <c r="B11" s="4" t="s">
        <v>169</v>
      </c>
      <c r="C11" s="128"/>
      <c r="D11" s="128"/>
      <c r="E11" s="128"/>
    </row>
    <row r="12" spans="1:7" ht="30" x14ac:dyDescent="0.3">
      <c r="A12" s="130" t="s">
        <v>897</v>
      </c>
      <c r="B12" s="4" t="s">
        <v>169</v>
      </c>
      <c r="C12" s="128"/>
      <c r="D12" s="128"/>
      <c r="E12" s="128"/>
    </row>
    <row r="13" spans="1:7" ht="15.75" x14ac:dyDescent="0.3">
      <c r="A13" s="130" t="s">
        <v>896</v>
      </c>
      <c r="B13" s="4" t="s">
        <v>169</v>
      </c>
      <c r="C13" s="128"/>
      <c r="D13" s="128"/>
      <c r="E13" s="128"/>
    </row>
    <row r="14" spans="1:7" ht="15.75" x14ac:dyDescent="0.3">
      <c r="A14" s="130" t="s">
        <v>895</v>
      </c>
      <c r="B14" s="4" t="s">
        <v>169</v>
      </c>
      <c r="C14" s="128"/>
      <c r="D14" s="128"/>
      <c r="E14" s="128"/>
    </row>
    <row r="15" spans="1:7" ht="30" x14ac:dyDescent="0.3">
      <c r="A15" s="130" t="s">
        <v>894</v>
      </c>
      <c r="B15" s="4" t="s">
        <v>169</v>
      </c>
      <c r="C15" s="128"/>
      <c r="D15" s="128"/>
      <c r="E15" s="128"/>
    </row>
    <row r="16" spans="1:7" ht="15.75" x14ac:dyDescent="0.3">
      <c r="A16" s="131" t="s">
        <v>424</v>
      </c>
      <c r="B16" s="11" t="s">
        <v>169</v>
      </c>
      <c r="C16" s="376">
        <f>'4. melléklet'!C57</f>
        <v>0</v>
      </c>
      <c r="D16" s="376">
        <f>'4. melléklet'!D57</f>
        <v>0</v>
      </c>
      <c r="E16" s="376">
        <f>'4. melléklet'!E57</f>
        <v>0</v>
      </c>
      <c r="F16" s="95"/>
      <c r="G16" s="95"/>
    </row>
    <row r="17" spans="1:5" ht="45" x14ac:dyDescent="0.3">
      <c r="A17" s="130" t="s">
        <v>902</v>
      </c>
      <c r="B17" s="4" t="s">
        <v>170</v>
      </c>
      <c r="C17" s="376"/>
      <c r="D17" s="376"/>
      <c r="E17" s="376"/>
    </row>
    <row r="18" spans="1:5" ht="30" x14ac:dyDescent="0.3">
      <c r="A18" s="130" t="s">
        <v>903</v>
      </c>
      <c r="B18" s="4" t="s">
        <v>170</v>
      </c>
      <c r="C18" s="376"/>
      <c r="D18" s="376"/>
      <c r="E18" s="376"/>
    </row>
    <row r="19" spans="1:5" ht="15.75" x14ac:dyDescent="0.3">
      <c r="A19" s="130" t="s">
        <v>904</v>
      </c>
      <c r="B19" s="4" t="s">
        <v>170</v>
      </c>
      <c r="C19" s="376"/>
      <c r="D19" s="376"/>
      <c r="E19" s="376"/>
    </row>
    <row r="20" spans="1:5" ht="15.75" x14ac:dyDescent="0.3">
      <c r="A20" s="130" t="s">
        <v>905</v>
      </c>
      <c r="B20" s="4" t="s">
        <v>170</v>
      </c>
      <c r="C20" s="376"/>
      <c r="D20" s="376"/>
      <c r="E20" s="376"/>
    </row>
    <row r="21" spans="1:5" ht="15.75" x14ac:dyDescent="0.3">
      <c r="A21" s="130" t="s">
        <v>906</v>
      </c>
      <c r="B21" s="4" t="s">
        <v>170</v>
      </c>
      <c r="C21" s="376"/>
      <c r="D21" s="376"/>
      <c r="E21" s="376"/>
    </row>
    <row r="22" spans="1:5" ht="15.75" x14ac:dyDescent="0.3">
      <c r="A22" s="130" t="s">
        <v>907</v>
      </c>
      <c r="B22" s="4" t="s">
        <v>170</v>
      </c>
      <c r="C22" s="376"/>
      <c r="D22" s="376"/>
      <c r="E22" s="376"/>
    </row>
    <row r="23" spans="1:5" x14ac:dyDescent="0.25">
      <c r="A23" s="130" t="s">
        <v>908</v>
      </c>
      <c r="B23" s="4" t="s">
        <v>170</v>
      </c>
      <c r="C23" s="216"/>
      <c r="D23" s="216"/>
      <c r="E23" s="216"/>
    </row>
    <row r="24" spans="1:5" ht="15.75" x14ac:dyDescent="0.3">
      <c r="A24" s="130" t="s">
        <v>909</v>
      </c>
      <c r="B24" s="4" t="s">
        <v>170</v>
      </c>
      <c r="C24" s="376"/>
      <c r="D24" s="376"/>
      <c r="E24" s="376"/>
    </row>
    <row r="25" spans="1:5" ht="15.75" x14ac:dyDescent="0.3">
      <c r="A25" s="131" t="s">
        <v>4</v>
      </c>
      <c r="B25" s="6" t="s">
        <v>170</v>
      </c>
      <c r="C25" s="376"/>
      <c r="D25" s="376"/>
      <c r="E25" s="376"/>
    </row>
    <row r="26" spans="1:5" s="72" customFormat="1" x14ac:dyDescent="0.25">
      <c r="A26" s="130" t="s">
        <v>911</v>
      </c>
      <c r="B26" s="4" t="s">
        <v>171</v>
      </c>
      <c r="C26" s="216"/>
      <c r="D26" s="216"/>
      <c r="E26" s="216"/>
    </row>
    <row r="27" spans="1:5" ht="15.75" x14ac:dyDescent="0.3">
      <c r="A27" s="130" t="s">
        <v>910</v>
      </c>
      <c r="B27" s="4" t="s">
        <v>171</v>
      </c>
      <c r="C27" s="376"/>
      <c r="D27" s="376"/>
      <c r="E27" s="376"/>
    </row>
    <row r="28" spans="1:5" ht="15.75" x14ac:dyDescent="0.3">
      <c r="A28" s="131" t="s">
        <v>426</v>
      </c>
      <c r="B28" s="6" t="s">
        <v>171</v>
      </c>
      <c r="C28" s="376">
        <f>'4. melléklet'!C59</f>
        <v>0</v>
      </c>
      <c r="D28" s="376">
        <f>'4. melléklet'!D59</f>
        <v>0</v>
      </c>
      <c r="E28" s="376">
        <f>'4. melléklet'!E59</f>
        <v>0</v>
      </c>
    </row>
    <row r="29" spans="1:5" ht="15.75" x14ac:dyDescent="0.3">
      <c r="A29" s="130" t="s">
        <v>749</v>
      </c>
      <c r="B29" s="4" t="s">
        <v>173</v>
      </c>
      <c r="C29" s="376"/>
      <c r="D29" s="376"/>
      <c r="E29" s="376"/>
    </row>
    <row r="30" spans="1:5" ht="15.75" x14ac:dyDescent="0.3">
      <c r="A30" s="130" t="s">
        <v>750</v>
      </c>
      <c r="B30" s="4" t="s">
        <v>173</v>
      </c>
      <c r="C30" s="376"/>
      <c r="D30" s="376"/>
      <c r="E30" s="376"/>
    </row>
    <row r="31" spans="1:5" ht="15.75" x14ac:dyDescent="0.3">
      <c r="A31" s="130" t="s">
        <v>751</v>
      </c>
      <c r="B31" s="4" t="s">
        <v>173</v>
      </c>
      <c r="C31" s="376"/>
      <c r="D31" s="376"/>
      <c r="E31" s="376"/>
    </row>
    <row r="32" spans="1:5" ht="15.75" x14ac:dyDescent="0.3">
      <c r="A32" s="130" t="s">
        <v>891</v>
      </c>
      <c r="B32" s="4" t="s">
        <v>173</v>
      </c>
      <c r="C32" s="128"/>
      <c r="D32" s="128"/>
      <c r="E32" s="128"/>
    </row>
    <row r="33" spans="1:7" ht="15.75" x14ac:dyDescent="0.3">
      <c r="A33" s="130" t="s">
        <v>752</v>
      </c>
      <c r="B33" s="4" t="s">
        <v>173</v>
      </c>
      <c r="C33" s="128"/>
      <c r="D33" s="128"/>
      <c r="E33" s="128"/>
    </row>
    <row r="34" spans="1:7" ht="30" x14ac:dyDescent="0.3">
      <c r="A34" s="130" t="s">
        <v>753</v>
      </c>
      <c r="B34" s="4" t="s">
        <v>173</v>
      </c>
      <c r="C34" s="128"/>
      <c r="D34" s="128"/>
      <c r="E34" s="128"/>
    </row>
    <row r="35" spans="1:7" ht="30" x14ac:dyDescent="0.3">
      <c r="A35" s="130" t="s">
        <v>754</v>
      </c>
      <c r="B35" s="4" t="s">
        <v>173</v>
      </c>
      <c r="C35" s="128"/>
      <c r="D35" s="128"/>
      <c r="E35" s="128"/>
    </row>
    <row r="36" spans="1:7" ht="30" x14ac:dyDescent="0.25">
      <c r="A36" s="130" t="s">
        <v>755</v>
      </c>
      <c r="B36" s="4" t="s">
        <v>173</v>
      </c>
      <c r="C36" s="120"/>
      <c r="D36" s="120"/>
      <c r="E36" s="120"/>
    </row>
    <row r="37" spans="1:7" ht="30" x14ac:dyDescent="0.25">
      <c r="A37" s="130" t="s">
        <v>756</v>
      </c>
      <c r="B37" s="4" t="s">
        <v>173</v>
      </c>
      <c r="C37" s="216"/>
      <c r="D37" s="216"/>
      <c r="E37" s="216"/>
    </row>
    <row r="38" spans="1:7" ht="30" x14ac:dyDescent="0.3">
      <c r="A38" s="130" t="s">
        <v>757</v>
      </c>
      <c r="B38" s="4" t="s">
        <v>173</v>
      </c>
      <c r="C38" s="128"/>
      <c r="D38" s="128"/>
      <c r="E38" s="128"/>
    </row>
    <row r="39" spans="1:7" ht="15.75" x14ac:dyDescent="0.3">
      <c r="A39" s="130" t="s">
        <v>758</v>
      </c>
      <c r="B39" s="4" t="s">
        <v>173</v>
      </c>
      <c r="C39" s="128"/>
      <c r="D39" s="128"/>
      <c r="E39" s="128"/>
    </row>
    <row r="40" spans="1:7" ht="15.75" x14ac:dyDescent="0.3">
      <c r="A40" s="130" t="s">
        <v>759</v>
      </c>
      <c r="B40" s="4" t="s">
        <v>173</v>
      </c>
      <c r="C40" s="128"/>
      <c r="D40" s="128"/>
      <c r="E40" s="128"/>
    </row>
    <row r="41" spans="1:7" ht="15.75" x14ac:dyDescent="0.3">
      <c r="A41" s="130" t="s">
        <v>760</v>
      </c>
      <c r="B41" s="4" t="s">
        <v>173</v>
      </c>
      <c r="C41" s="128"/>
      <c r="D41" s="128"/>
      <c r="E41" s="128"/>
    </row>
    <row r="42" spans="1:7" ht="15.75" x14ac:dyDescent="0.3">
      <c r="A42" s="130" t="s">
        <v>761</v>
      </c>
      <c r="B42" s="4" t="s">
        <v>173</v>
      </c>
      <c r="C42" s="128"/>
      <c r="D42" s="128"/>
      <c r="E42" s="128"/>
    </row>
    <row r="43" spans="1:7" ht="15.75" x14ac:dyDescent="0.3">
      <c r="A43" s="130" t="s">
        <v>762</v>
      </c>
      <c r="B43" s="4" t="s">
        <v>173</v>
      </c>
      <c r="C43" s="128"/>
      <c r="D43" s="128"/>
      <c r="E43" s="128"/>
    </row>
    <row r="44" spans="1:7" ht="15.75" x14ac:dyDescent="0.3">
      <c r="A44" s="130" t="s">
        <v>763</v>
      </c>
      <c r="B44" s="4" t="s">
        <v>173</v>
      </c>
      <c r="C44" s="128">
        <v>0</v>
      </c>
      <c r="D44" s="128">
        <v>0</v>
      </c>
      <c r="E44" s="128">
        <v>0</v>
      </c>
    </row>
    <row r="45" spans="1:7" ht="15.75" x14ac:dyDescent="0.3">
      <c r="A45" s="130" t="s">
        <v>764</v>
      </c>
      <c r="B45" s="4" t="s">
        <v>173</v>
      </c>
      <c r="C45" s="128">
        <v>0</v>
      </c>
      <c r="D45" s="128">
        <v>0</v>
      </c>
      <c r="E45" s="128">
        <v>1522000</v>
      </c>
    </row>
    <row r="46" spans="1:7" ht="30" x14ac:dyDescent="0.3">
      <c r="A46" s="130" t="s">
        <v>765</v>
      </c>
      <c r="B46" s="4" t="s">
        <v>173</v>
      </c>
      <c r="C46" s="128"/>
      <c r="D46" s="128"/>
      <c r="E46" s="128"/>
    </row>
    <row r="47" spans="1:7" ht="30" x14ac:dyDescent="0.3">
      <c r="A47" s="130" t="s">
        <v>766</v>
      </c>
      <c r="B47" s="4" t="s">
        <v>173</v>
      </c>
      <c r="C47" s="128">
        <v>0</v>
      </c>
      <c r="D47" s="128">
        <v>0</v>
      </c>
      <c r="E47" s="128">
        <v>0</v>
      </c>
      <c r="F47" s="95"/>
      <c r="G47" s="95"/>
    </row>
    <row r="48" spans="1:7" ht="15.75" x14ac:dyDescent="0.3">
      <c r="A48" s="131" t="s">
        <v>893</v>
      </c>
      <c r="B48" s="161" t="s">
        <v>173</v>
      </c>
      <c r="C48" s="376">
        <f>'4. melléklet'!C61</f>
        <v>2600000</v>
      </c>
      <c r="D48" s="376">
        <f>'4. melléklet'!D61</f>
        <v>1522000</v>
      </c>
      <c r="E48" s="376">
        <f>'4. melléklet'!E61</f>
        <v>1522000</v>
      </c>
      <c r="F48" s="95"/>
      <c r="G48" s="95"/>
    </row>
    <row r="49" spans="1:7" x14ac:dyDescent="0.25">
      <c r="A49" s="131" t="s">
        <v>892</v>
      </c>
      <c r="B49" s="157" t="s">
        <v>174</v>
      </c>
      <c r="C49" s="323">
        <f>'4. melléklet'!C62</f>
        <v>2600000</v>
      </c>
      <c r="D49" s="323">
        <f>'4. melléklet'!D62</f>
        <v>1522000</v>
      </c>
      <c r="E49" s="323">
        <f>'4. melléklet'!E62</f>
        <v>1522000</v>
      </c>
      <c r="F49" s="95"/>
      <c r="G49" s="95"/>
    </row>
    <row r="50" spans="1:7" x14ac:dyDescent="0.25">
      <c r="C50" s="95"/>
      <c r="D50" s="95"/>
    </row>
  </sheetData>
  <mergeCells count="2"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  <pageSetUpPr fitToPage="1"/>
  </sheetPr>
  <dimension ref="A1:G118"/>
  <sheetViews>
    <sheetView workbookViewId="0">
      <selection sqref="A1:E1"/>
    </sheetView>
  </sheetViews>
  <sheetFormatPr defaultRowHeight="15" x14ac:dyDescent="0.25"/>
  <cols>
    <col min="1" max="1" width="81" customWidth="1"/>
    <col min="2" max="2" width="10.85546875" customWidth="1"/>
    <col min="3" max="3" width="12.140625" customWidth="1"/>
    <col min="4" max="4" width="12.5703125" customWidth="1"/>
    <col min="5" max="5" width="12" customWidth="1"/>
    <col min="7" max="7" width="65.5703125" customWidth="1"/>
  </cols>
  <sheetData>
    <row r="1" spans="1:7" x14ac:dyDescent="0.25">
      <c r="A1" s="408" t="s">
        <v>1819</v>
      </c>
      <c r="B1" s="408"/>
      <c r="C1" s="408"/>
      <c r="D1" s="408"/>
      <c r="E1" s="408"/>
    </row>
    <row r="3" spans="1:7" ht="27" customHeight="1" x14ac:dyDescent="0.25">
      <c r="A3" s="384" t="s">
        <v>1798</v>
      </c>
      <c r="B3" s="385"/>
      <c r="C3" s="385"/>
      <c r="D3" s="389"/>
      <c r="E3" s="389"/>
    </row>
    <row r="4" spans="1:7" ht="27" customHeight="1" x14ac:dyDescent="0.25">
      <c r="A4" s="386" t="s">
        <v>664</v>
      </c>
      <c r="B4" s="387"/>
      <c r="C4" s="387"/>
      <c r="D4" s="389"/>
      <c r="E4" s="389"/>
    </row>
    <row r="5" spans="1:7" ht="19.5" customHeight="1" x14ac:dyDescent="0.25">
      <c r="A5" s="287"/>
      <c r="B5" s="284"/>
      <c r="C5" s="284"/>
    </row>
    <row r="6" spans="1:7" x14ac:dyDescent="0.25">
      <c r="A6" s="85" t="s">
        <v>628</v>
      </c>
    </row>
    <row r="7" spans="1:7" ht="26.25" x14ac:dyDescent="0.25">
      <c r="A7" s="119" t="s">
        <v>604</v>
      </c>
      <c r="B7" s="289" t="s">
        <v>107</v>
      </c>
      <c r="C7" s="215" t="s">
        <v>631</v>
      </c>
      <c r="D7" s="139" t="s">
        <v>16</v>
      </c>
      <c r="E7" s="215" t="s">
        <v>17</v>
      </c>
    </row>
    <row r="8" spans="1:7" x14ac:dyDescent="0.25">
      <c r="A8" s="10" t="s">
        <v>553</v>
      </c>
      <c r="B8" s="4" t="s">
        <v>180</v>
      </c>
      <c r="C8" s="86"/>
      <c r="D8" s="86"/>
      <c r="E8" s="86"/>
      <c r="G8" s="140"/>
    </row>
    <row r="9" spans="1:7" x14ac:dyDescent="0.25">
      <c r="A9" s="10" t="s">
        <v>554</v>
      </c>
      <c r="B9" s="4" t="s">
        <v>180</v>
      </c>
      <c r="C9" s="86"/>
      <c r="D9" s="86"/>
      <c r="E9" s="86"/>
      <c r="G9" s="140"/>
    </row>
    <row r="10" spans="1:7" ht="30" x14ac:dyDescent="0.25">
      <c r="A10" s="10" t="s">
        <v>555</v>
      </c>
      <c r="B10" s="4" t="s">
        <v>180</v>
      </c>
      <c r="C10" s="86"/>
      <c r="D10" s="86"/>
      <c r="E10" s="86"/>
      <c r="G10" s="140"/>
    </row>
    <row r="11" spans="1:7" x14ac:dyDescent="0.25">
      <c r="A11" s="10" t="s">
        <v>556</v>
      </c>
      <c r="B11" s="4" t="s">
        <v>180</v>
      </c>
      <c r="C11" s="86"/>
      <c r="D11" s="86"/>
      <c r="E11" s="86"/>
      <c r="G11" s="140"/>
    </row>
    <row r="12" spans="1:7" x14ac:dyDescent="0.25">
      <c r="A12" s="10" t="s">
        <v>557</v>
      </c>
      <c r="B12" s="4" t="s">
        <v>180</v>
      </c>
      <c r="C12" s="86"/>
      <c r="D12" s="86"/>
      <c r="E12" s="86"/>
      <c r="G12" s="140"/>
    </row>
    <row r="13" spans="1:7" x14ac:dyDescent="0.25">
      <c r="A13" s="10" t="s">
        <v>558</v>
      </c>
      <c r="B13" s="4" t="s">
        <v>180</v>
      </c>
      <c r="C13" s="86"/>
      <c r="D13" s="86"/>
      <c r="E13" s="86"/>
      <c r="G13" s="140"/>
    </row>
    <row r="14" spans="1:7" x14ac:dyDescent="0.25">
      <c r="A14" s="10" t="s">
        <v>559</v>
      </c>
      <c r="B14" s="4" t="s">
        <v>180</v>
      </c>
      <c r="C14" s="86"/>
      <c r="D14" s="86"/>
      <c r="E14" s="86"/>
      <c r="G14" s="140"/>
    </row>
    <row r="15" spans="1:7" x14ac:dyDescent="0.25">
      <c r="A15" s="10" t="s">
        <v>560</v>
      </c>
      <c r="B15" s="4" t="s">
        <v>180</v>
      </c>
      <c r="C15" s="86"/>
      <c r="D15" s="86"/>
      <c r="E15" s="86"/>
      <c r="G15" s="140"/>
    </row>
    <row r="16" spans="1:7" x14ac:dyDescent="0.25">
      <c r="A16" s="10" t="s">
        <v>561</v>
      </c>
      <c r="B16" s="4" t="s">
        <v>180</v>
      </c>
      <c r="C16" s="86"/>
      <c r="D16" s="86"/>
      <c r="E16" s="86"/>
      <c r="G16" s="140"/>
    </row>
    <row r="17" spans="1:7" x14ac:dyDescent="0.25">
      <c r="A17" s="10" t="s">
        <v>562</v>
      </c>
      <c r="B17" s="4" t="s">
        <v>180</v>
      </c>
      <c r="C17" s="86"/>
      <c r="D17" s="86"/>
      <c r="E17" s="86"/>
      <c r="G17" s="140"/>
    </row>
    <row r="18" spans="1:7" ht="25.5" x14ac:dyDescent="0.25">
      <c r="A18" s="8" t="s">
        <v>393</v>
      </c>
      <c r="B18" s="6" t="s">
        <v>180</v>
      </c>
      <c r="C18" s="337">
        <f>'4. melléklet'!C66</f>
        <v>0</v>
      </c>
      <c r="D18" s="337">
        <f>'4. melléklet'!D66</f>
        <v>0</v>
      </c>
      <c r="E18" s="337">
        <f>'4. melléklet'!E66</f>
        <v>0</v>
      </c>
      <c r="G18" s="140"/>
    </row>
    <row r="19" spans="1:7" x14ac:dyDescent="0.25">
      <c r="A19" s="10" t="s">
        <v>553</v>
      </c>
      <c r="B19" s="4" t="s">
        <v>181</v>
      </c>
      <c r="C19" s="86"/>
      <c r="D19" s="86"/>
      <c r="E19" s="86"/>
      <c r="G19" s="140"/>
    </row>
    <row r="20" spans="1:7" x14ac:dyDescent="0.25">
      <c r="A20" s="10" t="s">
        <v>554</v>
      </c>
      <c r="B20" s="4" t="s">
        <v>181</v>
      </c>
      <c r="C20" s="86"/>
      <c r="D20" s="86"/>
      <c r="E20" s="86"/>
      <c r="G20" s="140"/>
    </row>
    <row r="21" spans="1:7" ht="30" x14ac:dyDescent="0.25">
      <c r="A21" s="10" t="s">
        <v>555</v>
      </c>
      <c r="B21" s="4" t="s">
        <v>181</v>
      </c>
      <c r="C21" s="86"/>
      <c r="D21" s="86"/>
      <c r="E21" s="86"/>
      <c r="G21" s="140"/>
    </row>
    <row r="22" spans="1:7" x14ac:dyDescent="0.25">
      <c r="A22" s="10" t="s">
        <v>556</v>
      </c>
      <c r="B22" s="4" t="s">
        <v>181</v>
      </c>
      <c r="C22" s="86"/>
      <c r="D22" s="86"/>
      <c r="E22" s="86"/>
      <c r="G22" s="140"/>
    </row>
    <row r="23" spans="1:7" x14ac:dyDescent="0.25">
      <c r="A23" s="10" t="s">
        <v>557</v>
      </c>
      <c r="B23" s="4" t="s">
        <v>181</v>
      </c>
      <c r="C23" s="86"/>
      <c r="D23" s="86"/>
      <c r="E23" s="86"/>
      <c r="G23" s="140"/>
    </row>
    <row r="24" spans="1:7" x14ac:dyDescent="0.25">
      <c r="A24" s="10" t="s">
        <v>558</v>
      </c>
      <c r="B24" s="4" t="s">
        <v>181</v>
      </c>
      <c r="C24" s="86"/>
      <c r="D24" s="86"/>
      <c r="E24" s="86"/>
      <c r="G24" s="140"/>
    </row>
    <row r="25" spans="1:7" x14ac:dyDescent="0.25">
      <c r="A25" s="10" t="s">
        <v>559</v>
      </c>
      <c r="B25" s="4" t="s">
        <v>181</v>
      </c>
      <c r="C25" s="86"/>
      <c r="D25" s="86"/>
      <c r="E25" s="86"/>
      <c r="G25" s="140"/>
    </row>
    <row r="26" spans="1:7" x14ac:dyDescent="0.25">
      <c r="A26" s="10" t="s">
        <v>560</v>
      </c>
      <c r="B26" s="4" t="s">
        <v>181</v>
      </c>
      <c r="C26" s="86"/>
      <c r="D26" s="86"/>
      <c r="E26" s="86"/>
      <c r="G26" s="140"/>
    </row>
    <row r="27" spans="1:7" x14ac:dyDescent="0.25">
      <c r="A27" s="10" t="s">
        <v>561</v>
      </c>
      <c r="B27" s="4" t="s">
        <v>181</v>
      </c>
      <c r="C27" s="86"/>
      <c r="D27" s="86"/>
      <c r="E27" s="86"/>
      <c r="G27" s="140"/>
    </row>
    <row r="28" spans="1:7" x14ac:dyDescent="0.25">
      <c r="A28" s="10" t="s">
        <v>562</v>
      </c>
      <c r="B28" s="4" t="s">
        <v>181</v>
      </c>
      <c r="C28" s="86"/>
      <c r="D28" s="86"/>
      <c r="E28" s="86"/>
      <c r="G28" s="140"/>
    </row>
    <row r="29" spans="1:7" ht="25.5" x14ac:dyDescent="0.25">
      <c r="A29" s="8" t="s">
        <v>394</v>
      </c>
      <c r="B29" s="6" t="s">
        <v>181</v>
      </c>
      <c r="C29" s="337">
        <f>'4. melléklet'!C67</f>
        <v>0</v>
      </c>
      <c r="D29" s="337">
        <f>'4. melléklet'!D67</f>
        <v>0</v>
      </c>
      <c r="E29" s="337">
        <f>'4. melléklet'!E67</f>
        <v>0</v>
      </c>
      <c r="G29" s="140"/>
    </row>
    <row r="30" spans="1:7" x14ac:dyDescent="0.25">
      <c r="A30" s="10" t="s">
        <v>553</v>
      </c>
      <c r="B30" s="4" t="s">
        <v>182</v>
      </c>
      <c r="C30" s="86"/>
      <c r="D30" s="86"/>
      <c r="E30" s="86">
        <v>0</v>
      </c>
      <c r="G30" s="140"/>
    </row>
    <row r="31" spans="1:7" x14ac:dyDescent="0.25">
      <c r="A31" s="10" t="s">
        <v>554</v>
      </c>
      <c r="B31" s="4" t="s">
        <v>182</v>
      </c>
      <c r="C31" s="86"/>
      <c r="D31" s="86"/>
      <c r="E31" s="86"/>
      <c r="G31" s="140"/>
    </row>
    <row r="32" spans="1:7" ht="30" x14ac:dyDescent="0.25">
      <c r="A32" s="10" t="s">
        <v>555</v>
      </c>
      <c r="B32" s="4" t="s">
        <v>182</v>
      </c>
      <c r="C32" s="86"/>
      <c r="D32" s="86"/>
      <c r="E32" s="86"/>
      <c r="G32" s="140"/>
    </row>
    <row r="33" spans="1:7" x14ac:dyDescent="0.25">
      <c r="A33" s="10" t="s">
        <v>556</v>
      </c>
      <c r="B33" s="4" t="s">
        <v>182</v>
      </c>
      <c r="C33" s="86">
        <v>0</v>
      </c>
      <c r="D33" s="86">
        <v>0</v>
      </c>
      <c r="E33" s="86">
        <v>0</v>
      </c>
      <c r="G33" s="140"/>
    </row>
    <row r="34" spans="1:7" x14ac:dyDescent="0.25">
      <c r="A34" s="10" t="s">
        <v>557</v>
      </c>
      <c r="B34" s="4" t="s">
        <v>182</v>
      </c>
      <c r="C34" s="86"/>
      <c r="D34" s="86"/>
      <c r="E34" s="86"/>
      <c r="G34" s="140"/>
    </row>
    <row r="35" spans="1:7" x14ac:dyDescent="0.25">
      <c r="A35" s="10" t="s">
        <v>558</v>
      </c>
      <c r="B35" s="4" t="s">
        <v>182</v>
      </c>
      <c r="C35" s="86"/>
      <c r="D35" s="86"/>
      <c r="E35" s="86"/>
      <c r="G35" s="140"/>
    </row>
    <row r="36" spans="1:7" x14ac:dyDescent="0.25">
      <c r="A36" s="10" t="s">
        <v>559</v>
      </c>
      <c r="B36" s="4" t="s">
        <v>182</v>
      </c>
      <c r="C36" s="86">
        <v>0</v>
      </c>
      <c r="D36" s="86">
        <v>0</v>
      </c>
      <c r="E36" s="339">
        <v>5362798</v>
      </c>
      <c r="G36" s="140"/>
    </row>
    <row r="37" spans="1:7" x14ac:dyDescent="0.25">
      <c r="A37" s="10" t="s">
        <v>560</v>
      </c>
      <c r="B37" s="4" t="s">
        <v>182</v>
      </c>
      <c r="C37" s="86">
        <v>0</v>
      </c>
      <c r="D37" s="86">
        <v>0</v>
      </c>
      <c r="E37" s="339">
        <v>415342</v>
      </c>
      <c r="G37" s="140"/>
    </row>
    <row r="38" spans="1:7" x14ac:dyDescent="0.25">
      <c r="A38" s="10" t="s">
        <v>561</v>
      </c>
      <c r="B38" s="4" t="s">
        <v>182</v>
      </c>
      <c r="C38" s="86"/>
      <c r="D38" s="86"/>
      <c r="E38" s="86"/>
      <c r="G38" s="140"/>
    </row>
    <row r="39" spans="1:7" x14ac:dyDescent="0.25">
      <c r="A39" s="10" t="s">
        <v>562</v>
      </c>
      <c r="B39" s="4" t="s">
        <v>182</v>
      </c>
      <c r="C39" s="86"/>
      <c r="D39" s="86"/>
      <c r="E39" s="86"/>
      <c r="G39" s="140"/>
    </row>
    <row r="40" spans="1:7" x14ac:dyDescent="0.25">
      <c r="A40" s="8" t="s">
        <v>395</v>
      </c>
      <c r="B40" s="6" t="s">
        <v>182</v>
      </c>
      <c r="C40" s="338">
        <f>'4. melléklet'!C68</f>
        <v>2550663</v>
      </c>
      <c r="D40" s="338">
        <f>'4. melléklet'!D68</f>
        <v>5778140</v>
      </c>
      <c r="E40" s="338">
        <f>'4. melléklet'!E68</f>
        <v>5778140</v>
      </c>
      <c r="F40" s="95"/>
      <c r="G40" s="319"/>
    </row>
    <row r="41" spans="1:7" x14ac:dyDescent="0.25">
      <c r="A41" s="10" t="s">
        <v>563</v>
      </c>
      <c r="B41" s="3" t="s">
        <v>184</v>
      </c>
      <c r="C41" s="317"/>
      <c r="D41" s="317"/>
      <c r="E41" s="317"/>
      <c r="F41" s="95"/>
      <c r="G41" s="319"/>
    </row>
    <row r="42" spans="1:7" x14ac:dyDescent="0.25">
      <c r="A42" s="10" t="s">
        <v>748</v>
      </c>
      <c r="B42" s="3" t="s">
        <v>184</v>
      </c>
      <c r="C42" s="317"/>
      <c r="D42" s="317"/>
      <c r="E42" s="317"/>
      <c r="F42" s="95"/>
      <c r="G42" s="319"/>
    </row>
    <row r="43" spans="1:7" x14ac:dyDescent="0.25">
      <c r="A43" s="10" t="s">
        <v>564</v>
      </c>
      <c r="B43" s="3"/>
      <c r="C43" s="86"/>
      <c r="D43" s="86"/>
      <c r="E43" s="86"/>
      <c r="G43" s="140"/>
    </row>
    <row r="44" spans="1:7" x14ac:dyDescent="0.25">
      <c r="A44" s="10" t="s">
        <v>565</v>
      </c>
      <c r="B44" s="3" t="s">
        <v>184</v>
      </c>
      <c r="C44" s="86"/>
      <c r="D44" s="86"/>
      <c r="E44" s="86"/>
      <c r="G44" s="140"/>
    </row>
    <row r="45" spans="1:7" x14ac:dyDescent="0.25">
      <c r="A45" s="3" t="s">
        <v>566</v>
      </c>
      <c r="B45" s="3" t="s">
        <v>184</v>
      </c>
      <c r="C45" s="86"/>
      <c r="D45" s="86"/>
      <c r="E45" s="86"/>
      <c r="G45" s="140"/>
    </row>
    <row r="46" spans="1:7" x14ac:dyDescent="0.25">
      <c r="A46" s="3" t="s">
        <v>567</v>
      </c>
      <c r="B46" s="3" t="s">
        <v>184</v>
      </c>
      <c r="C46" s="86"/>
      <c r="D46" s="86"/>
      <c r="E46" s="86"/>
      <c r="G46" s="140"/>
    </row>
    <row r="47" spans="1:7" x14ac:dyDescent="0.25">
      <c r="A47" s="3" t="s">
        <v>568</v>
      </c>
      <c r="B47" s="3" t="s">
        <v>184</v>
      </c>
      <c r="C47" s="86"/>
      <c r="D47" s="86"/>
      <c r="E47" s="86"/>
      <c r="G47" s="140"/>
    </row>
    <row r="48" spans="1:7" x14ac:dyDescent="0.25">
      <c r="A48" s="10" t="s">
        <v>569</v>
      </c>
      <c r="B48" s="3" t="s">
        <v>184</v>
      </c>
      <c r="C48" s="86"/>
      <c r="D48" s="86"/>
      <c r="E48" s="86"/>
      <c r="G48" s="140"/>
    </row>
    <row r="49" spans="1:7" x14ac:dyDescent="0.25">
      <c r="A49" s="10" t="s">
        <v>570</v>
      </c>
      <c r="B49" s="3" t="s">
        <v>184</v>
      </c>
      <c r="C49" s="86"/>
      <c r="D49" s="86"/>
      <c r="E49" s="86"/>
      <c r="G49" s="140"/>
    </row>
    <row r="50" spans="1:7" x14ac:dyDescent="0.25">
      <c r="A50" s="10" t="s">
        <v>571</v>
      </c>
      <c r="B50" s="3" t="s">
        <v>184</v>
      </c>
      <c r="C50" s="86"/>
      <c r="D50" s="86"/>
      <c r="E50" s="86"/>
      <c r="G50" s="140"/>
    </row>
    <row r="51" spans="1:7" x14ac:dyDescent="0.25">
      <c r="A51" s="10" t="s">
        <v>572</v>
      </c>
      <c r="B51" s="3" t="s">
        <v>184</v>
      </c>
      <c r="C51" s="86"/>
      <c r="D51" s="86"/>
      <c r="E51" s="86"/>
      <c r="G51" s="140"/>
    </row>
    <row r="52" spans="1:7" ht="25.5" x14ac:dyDescent="0.25">
      <c r="A52" s="8" t="s">
        <v>396</v>
      </c>
      <c r="B52" s="6" t="s">
        <v>184</v>
      </c>
      <c r="C52" s="337">
        <f>'4. melléklet'!C70</f>
        <v>0</v>
      </c>
      <c r="D52" s="337">
        <f>'4. melléklet'!D70</f>
        <v>0</v>
      </c>
      <c r="E52" s="337">
        <f>'4. melléklet'!E70</f>
        <v>0</v>
      </c>
      <c r="G52" s="140"/>
    </row>
    <row r="53" spans="1:7" x14ac:dyDescent="0.25">
      <c r="A53" s="10" t="s">
        <v>563</v>
      </c>
      <c r="B53" s="3" t="s">
        <v>189</v>
      </c>
      <c r="C53" s="86"/>
      <c r="D53" s="86"/>
      <c r="E53" s="86"/>
      <c r="G53" s="140"/>
    </row>
    <row r="54" spans="1:7" x14ac:dyDescent="0.25">
      <c r="A54" s="10" t="s">
        <v>748</v>
      </c>
      <c r="B54" s="3" t="s">
        <v>189</v>
      </c>
      <c r="C54" s="86"/>
      <c r="D54" s="86"/>
      <c r="E54" s="86"/>
      <c r="G54" s="140"/>
    </row>
    <row r="55" spans="1:7" x14ac:dyDescent="0.25">
      <c r="A55" s="10" t="s">
        <v>564</v>
      </c>
      <c r="B55" s="3" t="s">
        <v>189</v>
      </c>
      <c r="C55" s="86">
        <v>0</v>
      </c>
      <c r="D55" s="86">
        <v>0</v>
      </c>
      <c r="E55" s="86">
        <v>0</v>
      </c>
      <c r="G55" s="140"/>
    </row>
    <row r="56" spans="1:7" x14ac:dyDescent="0.25">
      <c r="A56" s="10" t="s">
        <v>565</v>
      </c>
      <c r="B56" s="3" t="s">
        <v>189</v>
      </c>
      <c r="C56" s="86">
        <v>0</v>
      </c>
      <c r="D56" s="86">
        <v>0</v>
      </c>
      <c r="E56" s="86">
        <v>370000</v>
      </c>
      <c r="G56" s="140"/>
    </row>
    <row r="57" spans="1:7" x14ac:dyDescent="0.25">
      <c r="A57" s="3" t="s">
        <v>566</v>
      </c>
      <c r="B57" s="3" t="s">
        <v>189</v>
      </c>
      <c r="C57" s="86"/>
      <c r="D57" s="86"/>
      <c r="E57" s="86"/>
      <c r="G57" s="140"/>
    </row>
    <row r="58" spans="1:7" x14ac:dyDescent="0.25">
      <c r="A58" s="3" t="s">
        <v>567</v>
      </c>
      <c r="B58" s="3" t="s">
        <v>189</v>
      </c>
      <c r="C58" s="86"/>
      <c r="D58" s="86"/>
      <c r="E58" s="86"/>
      <c r="G58" s="140"/>
    </row>
    <row r="59" spans="1:7" x14ac:dyDescent="0.25">
      <c r="A59" s="3" t="s">
        <v>568</v>
      </c>
      <c r="B59" s="3" t="s">
        <v>189</v>
      </c>
      <c r="C59" s="86"/>
      <c r="D59" s="86"/>
      <c r="E59" s="86"/>
      <c r="G59" s="140"/>
    </row>
    <row r="60" spans="1:7" x14ac:dyDescent="0.25">
      <c r="A60" s="10" t="s">
        <v>569</v>
      </c>
      <c r="B60" s="3" t="s">
        <v>189</v>
      </c>
      <c r="C60" s="86"/>
      <c r="D60" s="86"/>
      <c r="E60" s="86"/>
      <c r="G60" s="140"/>
    </row>
    <row r="61" spans="1:7" x14ac:dyDescent="0.25">
      <c r="A61" s="10" t="s">
        <v>571</v>
      </c>
      <c r="B61" s="3" t="s">
        <v>189</v>
      </c>
      <c r="C61" s="86"/>
      <c r="D61" s="86"/>
      <c r="E61" s="86"/>
      <c r="G61" s="140"/>
    </row>
    <row r="62" spans="1:7" x14ac:dyDescent="0.25">
      <c r="A62" s="10" t="s">
        <v>572</v>
      </c>
      <c r="B62" s="3" t="s">
        <v>189</v>
      </c>
      <c r="C62" s="86"/>
      <c r="D62" s="86"/>
      <c r="E62" s="86"/>
      <c r="G62" s="140"/>
    </row>
    <row r="63" spans="1:7" x14ac:dyDescent="0.25">
      <c r="A63" s="12" t="s">
        <v>397</v>
      </c>
      <c r="B63" s="5" t="s">
        <v>189</v>
      </c>
      <c r="C63" s="338">
        <f>'4. melléklet'!C74</f>
        <v>1020000</v>
      </c>
      <c r="D63" s="338">
        <f>'4. melléklet'!D74</f>
        <v>370000</v>
      </c>
      <c r="E63" s="338">
        <f>'4. melléklet'!E74</f>
        <v>370000</v>
      </c>
      <c r="F63" s="95"/>
      <c r="G63" s="95"/>
    </row>
    <row r="64" spans="1:7" x14ac:dyDescent="0.25">
      <c r="A64" s="10" t="s">
        <v>553</v>
      </c>
      <c r="B64" s="4" t="s">
        <v>216</v>
      </c>
      <c r="C64" s="317"/>
      <c r="D64" s="317"/>
      <c r="E64" s="317"/>
      <c r="F64" s="95"/>
      <c r="G64" s="95"/>
    </row>
    <row r="65" spans="1:5" x14ac:dyDescent="0.25">
      <c r="A65" s="10" t="s">
        <v>554</v>
      </c>
      <c r="B65" s="4" t="s">
        <v>216</v>
      </c>
      <c r="C65" s="86"/>
      <c r="D65" s="86"/>
      <c r="E65" s="86"/>
    </row>
    <row r="66" spans="1:5" ht="30" x14ac:dyDescent="0.25">
      <c r="A66" s="10" t="s">
        <v>555</v>
      </c>
      <c r="B66" s="4" t="s">
        <v>216</v>
      </c>
      <c r="C66" s="86"/>
      <c r="D66" s="86"/>
      <c r="E66" s="86"/>
    </row>
    <row r="67" spans="1:5" x14ac:dyDescent="0.25">
      <c r="A67" s="10" t="s">
        <v>556</v>
      </c>
      <c r="B67" s="4" t="s">
        <v>216</v>
      </c>
      <c r="C67" s="86"/>
      <c r="D67" s="86"/>
      <c r="E67" s="86"/>
    </row>
    <row r="68" spans="1:5" x14ac:dyDescent="0.25">
      <c r="A68" s="10" t="s">
        <v>557</v>
      </c>
      <c r="B68" s="4" t="s">
        <v>216</v>
      </c>
      <c r="C68" s="86"/>
      <c r="D68" s="86"/>
      <c r="E68" s="86"/>
    </row>
    <row r="69" spans="1:5" x14ac:dyDescent="0.25">
      <c r="A69" s="10" t="s">
        <v>558</v>
      </c>
      <c r="B69" s="4" t="s">
        <v>216</v>
      </c>
      <c r="C69" s="86"/>
      <c r="D69" s="86"/>
      <c r="E69" s="86"/>
    </row>
    <row r="70" spans="1:5" x14ac:dyDescent="0.25">
      <c r="A70" s="10" t="s">
        <v>559</v>
      </c>
      <c r="B70" s="4" t="s">
        <v>216</v>
      </c>
      <c r="C70" s="86"/>
      <c r="D70" s="86"/>
      <c r="E70" s="86"/>
    </row>
    <row r="71" spans="1:5" x14ac:dyDescent="0.25">
      <c r="A71" s="10" t="s">
        <v>560</v>
      </c>
      <c r="B71" s="4" t="s">
        <v>216</v>
      </c>
      <c r="C71" s="86"/>
      <c r="D71" s="86"/>
      <c r="E71" s="86"/>
    </row>
    <row r="72" spans="1:5" x14ac:dyDescent="0.25">
      <c r="A72" s="10" t="s">
        <v>561</v>
      </c>
      <c r="B72" s="4" t="s">
        <v>216</v>
      </c>
      <c r="C72" s="86"/>
      <c r="D72" s="86"/>
      <c r="E72" s="86"/>
    </row>
    <row r="73" spans="1:5" x14ac:dyDescent="0.25">
      <c r="A73" s="10" t="s">
        <v>562</v>
      </c>
      <c r="B73" s="4" t="s">
        <v>216</v>
      </c>
      <c r="C73" s="317"/>
      <c r="D73" s="317"/>
      <c r="E73" s="317"/>
    </row>
    <row r="74" spans="1:5" ht="25.5" x14ac:dyDescent="0.25">
      <c r="A74" s="8" t="s">
        <v>406</v>
      </c>
      <c r="B74" s="6" t="s">
        <v>216</v>
      </c>
      <c r="C74" s="337">
        <f>'4. melléklet'!C92</f>
        <v>0</v>
      </c>
      <c r="D74" s="337">
        <f>'4. melléklet'!D92</f>
        <v>0</v>
      </c>
      <c r="E74" s="337">
        <f>'4. melléklet'!E92</f>
        <v>0</v>
      </c>
    </row>
    <row r="75" spans="1:5" x14ac:dyDescent="0.25">
      <c r="A75" s="10" t="s">
        <v>553</v>
      </c>
      <c r="B75" s="4" t="s">
        <v>217</v>
      </c>
      <c r="C75" s="86"/>
      <c r="D75" s="86"/>
      <c r="E75" s="86"/>
    </row>
    <row r="76" spans="1:5" x14ac:dyDescent="0.25">
      <c r="A76" s="10" t="s">
        <v>554</v>
      </c>
      <c r="B76" s="4" t="s">
        <v>217</v>
      </c>
      <c r="C76" s="86"/>
      <c r="D76" s="86"/>
      <c r="E76" s="86"/>
    </row>
    <row r="77" spans="1:5" ht="30" x14ac:dyDescent="0.25">
      <c r="A77" s="10" t="s">
        <v>555</v>
      </c>
      <c r="B77" s="4" t="s">
        <v>217</v>
      </c>
      <c r="C77" s="86"/>
      <c r="D77" s="86"/>
      <c r="E77" s="86"/>
    </row>
    <row r="78" spans="1:5" x14ac:dyDescent="0.25">
      <c r="A78" s="10" t="s">
        <v>556</v>
      </c>
      <c r="B78" s="4" t="s">
        <v>217</v>
      </c>
      <c r="C78" s="86"/>
      <c r="D78" s="86"/>
      <c r="E78" s="86"/>
    </row>
    <row r="79" spans="1:5" x14ac:dyDescent="0.25">
      <c r="A79" s="10" t="s">
        <v>557</v>
      </c>
      <c r="B79" s="4" t="s">
        <v>217</v>
      </c>
      <c r="C79" s="86"/>
      <c r="D79" s="86"/>
      <c r="E79" s="86"/>
    </row>
    <row r="80" spans="1:5" x14ac:dyDescent="0.25">
      <c r="A80" s="10" t="s">
        <v>558</v>
      </c>
      <c r="B80" s="4" t="s">
        <v>217</v>
      </c>
      <c r="C80" s="86"/>
      <c r="D80" s="86"/>
      <c r="E80" s="86"/>
    </row>
    <row r="81" spans="1:5" x14ac:dyDescent="0.25">
      <c r="A81" s="10" t="s">
        <v>559</v>
      </c>
      <c r="B81" s="4" t="s">
        <v>217</v>
      </c>
      <c r="C81" s="86"/>
      <c r="D81" s="86"/>
      <c r="E81" s="86"/>
    </row>
    <row r="82" spans="1:5" x14ac:dyDescent="0.25">
      <c r="A82" s="10" t="s">
        <v>560</v>
      </c>
      <c r="B82" s="4" t="s">
        <v>217</v>
      </c>
      <c r="C82" s="86"/>
      <c r="D82" s="86"/>
      <c r="E82" s="86"/>
    </row>
    <row r="83" spans="1:5" x14ac:dyDescent="0.25">
      <c r="A83" s="10" t="s">
        <v>561</v>
      </c>
      <c r="B83" s="4" t="s">
        <v>217</v>
      </c>
      <c r="C83" s="86"/>
      <c r="D83" s="86"/>
      <c r="E83" s="86"/>
    </row>
    <row r="84" spans="1:5" x14ac:dyDescent="0.25">
      <c r="A84" s="10" t="s">
        <v>562</v>
      </c>
      <c r="B84" s="4" t="s">
        <v>217</v>
      </c>
      <c r="C84" s="86"/>
      <c r="D84" s="86"/>
      <c r="E84" s="86"/>
    </row>
    <row r="85" spans="1:5" ht="25.5" x14ac:dyDescent="0.25">
      <c r="A85" s="8" t="s">
        <v>405</v>
      </c>
      <c r="B85" s="6" t="s">
        <v>217</v>
      </c>
      <c r="C85" s="337">
        <f>'4. melléklet'!C93</f>
        <v>0</v>
      </c>
      <c r="D85" s="337">
        <f>'4. melléklet'!D93</f>
        <v>0</v>
      </c>
      <c r="E85" s="337">
        <f>'4. melléklet'!E93</f>
        <v>0</v>
      </c>
    </row>
    <row r="86" spans="1:5" x14ac:dyDescent="0.25">
      <c r="A86" s="10" t="s">
        <v>553</v>
      </c>
      <c r="B86" s="4" t="s">
        <v>218</v>
      </c>
      <c r="C86" s="86"/>
      <c r="D86" s="86"/>
      <c r="E86" s="86"/>
    </row>
    <row r="87" spans="1:5" x14ac:dyDescent="0.25">
      <c r="A87" s="10" t="s">
        <v>554</v>
      </c>
      <c r="B87" s="4" t="s">
        <v>218</v>
      </c>
      <c r="C87" s="86"/>
      <c r="D87" s="86"/>
      <c r="E87" s="86"/>
    </row>
    <row r="88" spans="1:5" ht="30" x14ac:dyDescent="0.25">
      <c r="A88" s="10" t="s">
        <v>555</v>
      </c>
      <c r="B88" s="4" t="s">
        <v>218</v>
      </c>
      <c r="C88" s="86"/>
      <c r="D88" s="86"/>
      <c r="E88" s="86"/>
    </row>
    <row r="89" spans="1:5" x14ac:dyDescent="0.25">
      <c r="A89" s="10" t="s">
        <v>556</v>
      </c>
      <c r="B89" s="4" t="s">
        <v>218</v>
      </c>
      <c r="C89" s="86"/>
      <c r="D89" s="86"/>
      <c r="E89" s="86"/>
    </row>
    <row r="90" spans="1:5" x14ac:dyDescent="0.25">
      <c r="A90" s="10" t="s">
        <v>557</v>
      </c>
      <c r="B90" s="4" t="s">
        <v>218</v>
      </c>
      <c r="C90" s="86"/>
      <c r="D90" s="86"/>
      <c r="E90" s="86"/>
    </row>
    <row r="91" spans="1:5" x14ac:dyDescent="0.25">
      <c r="A91" s="10" t="s">
        <v>558</v>
      </c>
      <c r="B91" s="4" t="s">
        <v>218</v>
      </c>
      <c r="C91" s="86"/>
      <c r="D91" s="86"/>
      <c r="E91" s="86"/>
    </row>
    <row r="92" spans="1:5" x14ac:dyDescent="0.25">
      <c r="A92" s="10" t="s">
        <v>559</v>
      </c>
      <c r="B92" s="4" t="s">
        <v>218</v>
      </c>
      <c r="C92" s="86"/>
      <c r="D92" s="86"/>
      <c r="E92" s="86"/>
    </row>
    <row r="93" spans="1:5" x14ac:dyDescent="0.25">
      <c r="A93" s="10" t="s">
        <v>560</v>
      </c>
      <c r="B93" s="4" t="s">
        <v>218</v>
      </c>
      <c r="C93" s="86"/>
      <c r="D93" s="86"/>
      <c r="E93" s="86"/>
    </row>
    <row r="94" spans="1:5" x14ac:dyDescent="0.25">
      <c r="A94" s="10" t="s">
        <v>561</v>
      </c>
      <c r="B94" s="4" t="s">
        <v>218</v>
      </c>
      <c r="C94" s="86"/>
      <c r="D94" s="86"/>
      <c r="E94" s="86"/>
    </row>
    <row r="95" spans="1:5" x14ac:dyDescent="0.25">
      <c r="A95" s="10" t="s">
        <v>562</v>
      </c>
      <c r="B95" s="4" t="s">
        <v>218</v>
      </c>
      <c r="C95" s="86"/>
      <c r="D95" s="86"/>
      <c r="E95" s="86"/>
    </row>
    <row r="96" spans="1:5" x14ac:dyDescent="0.25">
      <c r="A96" s="8" t="s">
        <v>404</v>
      </c>
      <c r="B96" s="6" t="s">
        <v>218</v>
      </c>
      <c r="C96" s="314">
        <f>SUM(C86:C95)</f>
        <v>0</v>
      </c>
      <c r="D96" s="314">
        <f t="shared" ref="D96:E96" si="0">SUM(D86:D95)</f>
        <v>0</v>
      </c>
      <c r="E96" s="314">
        <f t="shared" si="0"/>
        <v>0</v>
      </c>
    </row>
    <row r="97" spans="1:5" x14ac:dyDescent="0.25">
      <c r="A97" s="10" t="s">
        <v>563</v>
      </c>
      <c r="B97" s="3" t="s">
        <v>220</v>
      </c>
      <c r="C97" s="86"/>
      <c r="D97" s="86"/>
      <c r="E97" s="86"/>
    </row>
    <row r="98" spans="1:5" x14ac:dyDescent="0.25">
      <c r="A98" s="10" t="s">
        <v>564</v>
      </c>
      <c r="B98" s="4" t="s">
        <v>220</v>
      </c>
      <c r="C98" s="86"/>
      <c r="D98" s="86"/>
      <c r="E98" s="86"/>
    </row>
    <row r="99" spans="1:5" x14ac:dyDescent="0.25">
      <c r="A99" s="10" t="s">
        <v>565</v>
      </c>
      <c r="B99" s="3" t="s">
        <v>220</v>
      </c>
      <c r="C99" s="86"/>
      <c r="D99" s="86"/>
      <c r="E99" s="86"/>
    </row>
    <row r="100" spans="1:5" x14ac:dyDescent="0.25">
      <c r="A100" s="3" t="s">
        <v>566</v>
      </c>
      <c r="B100" s="4" t="s">
        <v>220</v>
      </c>
      <c r="C100" s="86"/>
      <c r="D100" s="86"/>
      <c r="E100" s="86"/>
    </row>
    <row r="101" spans="1:5" x14ac:dyDescent="0.25">
      <c r="A101" s="3" t="s">
        <v>567</v>
      </c>
      <c r="B101" s="3" t="s">
        <v>220</v>
      </c>
      <c r="C101" s="86"/>
      <c r="D101" s="86"/>
      <c r="E101" s="86"/>
    </row>
    <row r="102" spans="1:5" x14ac:dyDescent="0.25">
      <c r="A102" s="3" t="s">
        <v>568</v>
      </c>
      <c r="B102" s="4" t="s">
        <v>220</v>
      </c>
      <c r="C102" s="86"/>
      <c r="D102" s="86"/>
      <c r="E102" s="86"/>
    </row>
    <row r="103" spans="1:5" x14ac:dyDescent="0.25">
      <c r="A103" s="10" t="s">
        <v>569</v>
      </c>
      <c r="B103" s="3" t="s">
        <v>220</v>
      </c>
      <c r="C103" s="86"/>
      <c r="D103" s="86"/>
      <c r="E103" s="86"/>
    </row>
    <row r="104" spans="1:5" x14ac:dyDescent="0.25">
      <c r="A104" s="10" t="s">
        <v>573</v>
      </c>
      <c r="B104" s="4" t="s">
        <v>220</v>
      </c>
      <c r="C104" s="86"/>
      <c r="D104" s="86"/>
      <c r="E104" s="86"/>
    </row>
    <row r="105" spans="1:5" x14ac:dyDescent="0.25">
      <c r="A105" s="10" t="s">
        <v>571</v>
      </c>
      <c r="B105" s="3" t="s">
        <v>220</v>
      </c>
      <c r="C105" s="86"/>
      <c r="D105" s="86"/>
      <c r="E105" s="86"/>
    </row>
    <row r="106" spans="1:5" x14ac:dyDescent="0.25">
      <c r="A106" s="10" t="s">
        <v>572</v>
      </c>
      <c r="B106" s="4" t="s">
        <v>220</v>
      </c>
      <c r="C106" s="86"/>
      <c r="D106" s="86"/>
      <c r="E106" s="86"/>
    </row>
    <row r="107" spans="1:5" ht="25.5" x14ac:dyDescent="0.25">
      <c r="A107" s="8" t="s">
        <v>403</v>
      </c>
      <c r="B107" s="6" t="s">
        <v>220</v>
      </c>
      <c r="C107" s="337">
        <f>'4. melléklet'!C96</f>
        <v>0</v>
      </c>
      <c r="D107" s="337">
        <f>'4. melléklet'!D96</f>
        <v>0</v>
      </c>
      <c r="E107" s="337">
        <f>'4. melléklet'!E96</f>
        <v>0</v>
      </c>
    </row>
    <row r="108" spans="1:5" x14ac:dyDescent="0.25">
      <c r="A108" s="10" t="s">
        <v>563</v>
      </c>
      <c r="B108" s="3" t="s">
        <v>223</v>
      </c>
      <c r="C108" s="86"/>
      <c r="D108" s="86"/>
      <c r="E108" s="86"/>
    </row>
    <row r="109" spans="1:5" x14ac:dyDescent="0.25">
      <c r="A109" s="10" t="s">
        <v>564</v>
      </c>
      <c r="B109" s="3" t="s">
        <v>223</v>
      </c>
      <c r="C109" s="86"/>
      <c r="D109" s="86"/>
      <c r="E109" s="86"/>
    </row>
    <row r="110" spans="1:5" x14ac:dyDescent="0.25">
      <c r="A110" s="10" t="s">
        <v>565</v>
      </c>
      <c r="B110" s="3" t="s">
        <v>223</v>
      </c>
      <c r="C110" s="86"/>
      <c r="D110" s="86"/>
      <c r="E110" s="86"/>
    </row>
    <row r="111" spans="1:5" x14ac:dyDescent="0.25">
      <c r="A111" s="3" t="s">
        <v>566</v>
      </c>
      <c r="B111" s="3" t="s">
        <v>223</v>
      </c>
      <c r="C111" s="86"/>
      <c r="D111" s="86"/>
      <c r="E111" s="86"/>
    </row>
    <row r="112" spans="1:5" x14ac:dyDescent="0.25">
      <c r="A112" s="3" t="s">
        <v>567</v>
      </c>
      <c r="B112" s="3" t="s">
        <v>223</v>
      </c>
      <c r="C112" s="86"/>
      <c r="D112" s="86"/>
      <c r="E112" s="86"/>
    </row>
    <row r="113" spans="1:5" x14ac:dyDescent="0.25">
      <c r="A113" s="3" t="s">
        <v>568</v>
      </c>
      <c r="B113" s="3" t="s">
        <v>223</v>
      </c>
      <c r="C113" s="86"/>
      <c r="D113" s="86"/>
      <c r="E113" s="86"/>
    </row>
    <row r="114" spans="1:5" x14ac:dyDescent="0.25">
      <c r="A114" s="10" t="s">
        <v>569</v>
      </c>
      <c r="B114" s="3" t="s">
        <v>223</v>
      </c>
      <c r="C114" s="86"/>
      <c r="D114" s="86"/>
      <c r="E114" s="86"/>
    </row>
    <row r="115" spans="1:5" x14ac:dyDescent="0.25">
      <c r="A115" s="10" t="s">
        <v>573</v>
      </c>
      <c r="B115" s="3" t="s">
        <v>223</v>
      </c>
      <c r="C115" s="86"/>
      <c r="D115" s="86"/>
      <c r="E115" s="86"/>
    </row>
    <row r="116" spans="1:5" x14ac:dyDescent="0.25">
      <c r="A116" s="10" t="s">
        <v>571</v>
      </c>
      <c r="B116" s="3" t="s">
        <v>223</v>
      </c>
      <c r="C116" s="86"/>
      <c r="D116" s="86"/>
      <c r="E116" s="86"/>
    </row>
    <row r="117" spans="1:5" x14ac:dyDescent="0.25">
      <c r="A117" s="10" t="s">
        <v>572</v>
      </c>
      <c r="B117" s="3" t="s">
        <v>223</v>
      </c>
      <c r="C117" s="86"/>
      <c r="D117" s="86"/>
      <c r="E117" s="86"/>
    </row>
    <row r="118" spans="1:5" x14ac:dyDescent="0.25">
      <c r="A118" s="12" t="s">
        <v>440</v>
      </c>
      <c r="B118" s="6" t="s">
        <v>223</v>
      </c>
      <c r="C118" s="337">
        <f>'4. melléklet'!C98</f>
        <v>0</v>
      </c>
      <c r="D118" s="337">
        <f>'4. melléklet'!D98</f>
        <v>0</v>
      </c>
      <c r="E118" s="337">
        <f>'4. melléklet'!E98</f>
        <v>0</v>
      </c>
    </row>
  </sheetData>
  <mergeCells count="3">
    <mergeCell ref="A1:E1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38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  <pageSetUpPr fitToPage="1"/>
  </sheetPr>
  <dimension ref="A1:H117"/>
  <sheetViews>
    <sheetView workbookViewId="0">
      <selection sqref="A1:E1"/>
    </sheetView>
  </sheetViews>
  <sheetFormatPr defaultRowHeight="15" x14ac:dyDescent="0.25"/>
  <cols>
    <col min="1" max="1" width="76.5703125" customWidth="1"/>
    <col min="3" max="3" width="13" style="340" customWidth="1"/>
    <col min="4" max="4" width="12.7109375" style="340" customWidth="1"/>
    <col min="5" max="5" width="12.28515625" style="340" customWidth="1"/>
  </cols>
  <sheetData>
    <row r="1" spans="1:5" x14ac:dyDescent="0.25">
      <c r="A1" s="408" t="s">
        <v>1820</v>
      </c>
      <c r="B1" s="408"/>
      <c r="C1" s="408"/>
      <c r="D1" s="408"/>
      <c r="E1" s="408"/>
    </row>
    <row r="3" spans="1:5" ht="27" customHeight="1" x14ac:dyDescent="0.25">
      <c r="A3" s="384" t="s">
        <v>1798</v>
      </c>
      <c r="B3" s="385"/>
      <c r="C3" s="385"/>
      <c r="D3" s="389"/>
      <c r="E3" s="389"/>
    </row>
    <row r="4" spans="1:5" ht="25.5" customHeight="1" x14ac:dyDescent="0.25">
      <c r="A4" s="386" t="s">
        <v>665</v>
      </c>
      <c r="B4" s="387"/>
      <c r="C4" s="387"/>
    </row>
    <row r="5" spans="1:5" ht="15.75" customHeight="1" x14ac:dyDescent="0.25">
      <c r="A5" s="287"/>
      <c r="B5" s="284"/>
      <c r="C5" s="341"/>
    </row>
    <row r="6" spans="1:5" ht="21" customHeight="1" x14ac:dyDescent="0.25">
      <c r="A6" s="85" t="s">
        <v>628</v>
      </c>
    </row>
    <row r="7" spans="1:5" ht="26.25" x14ac:dyDescent="0.25">
      <c r="A7" s="119" t="s">
        <v>604</v>
      </c>
      <c r="B7" s="289" t="s">
        <v>107</v>
      </c>
      <c r="C7" s="342" t="s">
        <v>631</v>
      </c>
      <c r="D7" s="325" t="s">
        <v>16</v>
      </c>
      <c r="E7" s="342" t="s">
        <v>17</v>
      </c>
    </row>
    <row r="8" spans="1:5" x14ac:dyDescent="0.25">
      <c r="A8" s="10" t="s">
        <v>574</v>
      </c>
      <c r="B8" s="4" t="s">
        <v>278</v>
      </c>
      <c r="C8" s="343"/>
      <c r="D8" s="343"/>
      <c r="E8" s="343"/>
    </row>
    <row r="9" spans="1:5" x14ac:dyDescent="0.25">
      <c r="A9" s="10" t="s">
        <v>583</v>
      </c>
      <c r="B9" s="4" t="s">
        <v>278</v>
      </c>
      <c r="C9" s="343"/>
      <c r="D9" s="343"/>
      <c r="E9" s="343"/>
    </row>
    <row r="10" spans="1:5" ht="30" x14ac:dyDescent="0.25">
      <c r="A10" s="10" t="s">
        <v>584</v>
      </c>
      <c r="B10" s="4" t="s">
        <v>278</v>
      </c>
      <c r="C10" s="343"/>
      <c r="D10" s="343"/>
      <c r="E10" s="343"/>
    </row>
    <row r="11" spans="1:5" x14ac:dyDescent="0.25">
      <c r="A11" s="10" t="s">
        <v>582</v>
      </c>
      <c r="B11" s="4" t="s">
        <v>278</v>
      </c>
      <c r="C11" s="343"/>
      <c r="D11" s="343"/>
      <c r="E11" s="343"/>
    </row>
    <row r="12" spans="1:5" x14ac:dyDescent="0.25">
      <c r="A12" s="10" t="s">
        <v>581</v>
      </c>
      <c r="B12" s="4" t="s">
        <v>278</v>
      </c>
      <c r="C12" s="343"/>
      <c r="D12" s="343"/>
      <c r="E12" s="343"/>
    </row>
    <row r="13" spans="1:5" x14ac:dyDescent="0.25">
      <c r="A13" s="10" t="s">
        <v>580</v>
      </c>
      <c r="B13" s="4" t="s">
        <v>278</v>
      </c>
      <c r="C13" s="343"/>
      <c r="D13" s="343"/>
      <c r="E13" s="343"/>
    </row>
    <row r="14" spans="1:5" x14ac:dyDescent="0.25">
      <c r="A14" s="10" t="s">
        <v>575</v>
      </c>
      <c r="B14" s="4" t="s">
        <v>278</v>
      </c>
      <c r="C14" s="343"/>
      <c r="D14" s="343"/>
      <c r="E14" s="343"/>
    </row>
    <row r="15" spans="1:5" x14ac:dyDescent="0.25">
      <c r="A15" s="10" t="s">
        <v>576</v>
      </c>
      <c r="B15" s="4" t="s">
        <v>278</v>
      </c>
      <c r="C15" s="343"/>
      <c r="D15" s="343"/>
      <c r="E15" s="343"/>
    </row>
    <row r="16" spans="1:5" x14ac:dyDescent="0.25">
      <c r="A16" s="10" t="s">
        <v>577</v>
      </c>
      <c r="B16" s="4" t="s">
        <v>278</v>
      </c>
      <c r="C16" s="343"/>
      <c r="D16" s="343"/>
      <c r="E16" s="343"/>
    </row>
    <row r="17" spans="1:5" x14ac:dyDescent="0.25">
      <c r="A17" s="10" t="s">
        <v>578</v>
      </c>
      <c r="B17" s="4" t="s">
        <v>278</v>
      </c>
      <c r="C17" s="343"/>
      <c r="D17" s="343"/>
      <c r="E17" s="343"/>
    </row>
    <row r="18" spans="1:5" ht="25.5" x14ac:dyDescent="0.25">
      <c r="A18" s="5" t="s">
        <v>446</v>
      </c>
      <c r="B18" s="6" t="s">
        <v>278</v>
      </c>
      <c r="C18" s="337">
        <f>'2. melléklet'!C18</f>
        <v>0</v>
      </c>
      <c r="D18" s="337">
        <f>'2. melléklet'!D18</f>
        <v>0</v>
      </c>
      <c r="E18" s="337">
        <f>'2. melléklet'!E18</f>
        <v>0</v>
      </c>
    </row>
    <row r="19" spans="1:5" x14ac:dyDescent="0.25">
      <c r="A19" s="10" t="s">
        <v>574</v>
      </c>
      <c r="B19" s="4" t="s">
        <v>279</v>
      </c>
      <c r="C19" s="343"/>
      <c r="D19" s="343"/>
      <c r="E19" s="343"/>
    </row>
    <row r="20" spans="1:5" x14ac:dyDescent="0.25">
      <c r="A20" s="10" t="s">
        <v>583</v>
      </c>
      <c r="B20" s="4" t="s">
        <v>279</v>
      </c>
      <c r="C20" s="343"/>
      <c r="D20" s="343"/>
      <c r="E20" s="343"/>
    </row>
    <row r="21" spans="1:5" ht="30" x14ac:dyDescent="0.25">
      <c r="A21" s="10" t="s">
        <v>584</v>
      </c>
      <c r="B21" s="4" t="s">
        <v>279</v>
      </c>
      <c r="C21" s="343"/>
      <c r="D21" s="343"/>
      <c r="E21" s="343"/>
    </row>
    <row r="22" spans="1:5" x14ac:dyDescent="0.25">
      <c r="A22" s="10" t="s">
        <v>582</v>
      </c>
      <c r="B22" s="4" t="s">
        <v>279</v>
      </c>
      <c r="C22" s="343"/>
      <c r="D22" s="343"/>
      <c r="E22" s="343"/>
    </row>
    <row r="23" spans="1:5" x14ac:dyDescent="0.25">
      <c r="A23" s="10" t="s">
        <v>581</v>
      </c>
      <c r="B23" s="4" t="s">
        <v>279</v>
      </c>
      <c r="C23" s="343"/>
      <c r="D23" s="343"/>
      <c r="E23" s="343"/>
    </row>
    <row r="24" spans="1:5" x14ac:dyDescent="0.25">
      <c r="A24" s="10" t="s">
        <v>580</v>
      </c>
      <c r="B24" s="4" t="s">
        <v>279</v>
      </c>
      <c r="C24" s="343"/>
      <c r="D24" s="343"/>
      <c r="E24" s="343"/>
    </row>
    <row r="25" spans="1:5" x14ac:dyDescent="0.25">
      <c r="A25" s="10" t="s">
        <v>575</v>
      </c>
      <c r="B25" s="4" t="s">
        <v>279</v>
      </c>
      <c r="C25" s="343"/>
      <c r="D25" s="343"/>
      <c r="E25" s="343"/>
    </row>
    <row r="26" spans="1:5" x14ac:dyDescent="0.25">
      <c r="A26" s="10" t="s">
        <v>576</v>
      </c>
      <c r="B26" s="4" t="s">
        <v>279</v>
      </c>
      <c r="C26" s="343"/>
      <c r="D26" s="343"/>
      <c r="E26" s="343"/>
    </row>
    <row r="27" spans="1:5" x14ac:dyDescent="0.25">
      <c r="A27" s="10" t="s">
        <v>577</v>
      </c>
      <c r="B27" s="4" t="s">
        <v>279</v>
      </c>
      <c r="C27" s="343"/>
      <c r="D27" s="343"/>
      <c r="E27" s="343"/>
    </row>
    <row r="28" spans="1:5" x14ac:dyDescent="0.25">
      <c r="A28" s="10" t="s">
        <v>578</v>
      </c>
      <c r="B28" s="4" t="s">
        <v>279</v>
      </c>
      <c r="C28" s="343"/>
      <c r="D28" s="343"/>
      <c r="E28" s="343"/>
    </row>
    <row r="29" spans="1:5" ht="25.5" x14ac:dyDescent="0.25">
      <c r="A29" s="5" t="s">
        <v>497</v>
      </c>
      <c r="B29" s="6" t="s">
        <v>279</v>
      </c>
      <c r="C29" s="337">
        <f>'2. melléklet'!C19</f>
        <v>0</v>
      </c>
      <c r="D29" s="337">
        <f>'2. melléklet'!D19</f>
        <v>0</v>
      </c>
      <c r="E29" s="337">
        <f>'2. melléklet'!E19</f>
        <v>0</v>
      </c>
    </row>
    <row r="30" spans="1:5" x14ac:dyDescent="0.25">
      <c r="A30" s="10" t="s">
        <v>574</v>
      </c>
      <c r="B30" s="4" t="s">
        <v>280</v>
      </c>
      <c r="C30" s="343"/>
      <c r="D30" s="343"/>
      <c r="E30" s="343"/>
    </row>
    <row r="31" spans="1:5" x14ac:dyDescent="0.25">
      <c r="A31" s="10" t="s">
        <v>583</v>
      </c>
      <c r="B31" s="4" t="s">
        <v>280</v>
      </c>
      <c r="C31" s="343"/>
      <c r="D31" s="343"/>
      <c r="E31" s="343"/>
    </row>
    <row r="32" spans="1:5" ht="30" x14ac:dyDescent="0.25">
      <c r="A32" s="10" t="s">
        <v>584</v>
      </c>
      <c r="B32" s="4" t="s">
        <v>280</v>
      </c>
      <c r="C32" s="343"/>
      <c r="D32" s="343"/>
      <c r="E32" s="343"/>
    </row>
    <row r="33" spans="1:8" x14ac:dyDescent="0.25">
      <c r="A33" s="10" t="s">
        <v>582</v>
      </c>
      <c r="B33" s="4" t="s">
        <v>280</v>
      </c>
      <c r="C33" s="343"/>
      <c r="D33" s="343"/>
      <c r="E33" s="343"/>
    </row>
    <row r="34" spans="1:8" x14ac:dyDescent="0.25">
      <c r="A34" s="10" t="s">
        <v>581</v>
      </c>
      <c r="B34" s="4" t="s">
        <v>280</v>
      </c>
      <c r="C34" s="343"/>
      <c r="D34" s="343"/>
      <c r="E34" s="343"/>
    </row>
    <row r="35" spans="1:8" x14ac:dyDescent="0.25">
      <c r="A35" s="10" t="s">
        <v>580</v>
      </c>
      <c r="B35" s="4" t="s">
        <v>280</v>
      </c>
      <c r="C35" s="343"/>
      <c r="D35" s="343"/>
      <c r="E35" s="343">
        <v>1483342</v>
      </c>
    </row>
    <row r="36" spans="1:8" x14ac:dyDescent="0.25">
      <c r="A36" s="10" t="s">
        <v>575</v>
      </c>
      <c r="B36" s="4" t="s">
        <v>280</v>
      </c>
      <c r="C36" s="343"/>
      <c r="D36" s="343"/>
      <c r="E36" s="343">
        <v>254452</v>
      </c>
    </row>
    <row r="37" spans="1:8" x14ac:dyDescent="0.25">
      <c r="A37" s="10" t="s">
        <v>576</v>
      </c>
      <c r="B37" s="4" t="s">
        <v>280</v>
      </c>
      <c r="C37" s="343"/>
      <c r="D37" s="343"/>
      <c r="E37" s="343"/>
    </row>
    <row r="38" spans="1:8" x14ac:dyDescent="0.25">
      <c r="A38" s="10" t="s">
        <v>577</v>
      </c>
      <c r="B38" s="4" t="s">
        <v>280</v>
      </c>
      <c r="C38" s="343"/>
      <c r="D38" s="343"/>
      <c r="E38" s="343"/>
    </row>
    <row r="39" spans="1:8" x14ac:dyDescent="0.25">
      <c r="A39" s="10" t="s">
        <v>578</v>
      </c>
      <c r="B39" s="4" t="s">
        <v>280</v>
      </c>
      <c r="C39" s="343"/>
      <c r="D39" s="343"/>
      <c r="E39" s="343"/>
    </row>
    <row r="40" spans="1:8" x14ac:dyDescent="0.25">
      <c r="A40" s="5" t="s">
        <v>496</v>
      </c>
      <c r="B40" s="6" t="s">
        <v>280</v>
      </c>
      <c r="C40" s="337">
        <f>'2. melléklet'!C20</f>
        <v>532000</v>
      </c>
      <c r="D40" s="337">
        <f>'2. melléklet'!D20</f>
        <v>1737794</v>
      </c>
      <c r="E40" s="337">
        <f>'2. melléklet'!E20</f>
        <v>1737794</v>
      </c>
      <c r="F40" s="95"/>
      <c r="G40" s="95"/>
      <c r="H40" s="95"/>
    </row>
    <row r="41" spans="1:8" x14ac:dyDescent="0.25">
      <c r="A41" s="10" t="s">
        <v>574</v>
      </c>
      <c r="B41" s="4" t="s">
        <v>286</v>
      </c>
      <c r="C41" s="343"/>
      <c r="D41" s="343"/>
      <c r="E41" s="343"/>
    </row>
    <row r="42" spans="1:8" x14ac:dyDescent="0.25">
      <c r="A42" s="10" t="s">
        <v>583</v>
      </c>
      <c r="B42" s="4" t="s">
        <v>286</v>
      </c>
      <c r="C42" s="343"/>
      <c r="D42" s="343"/>
      <c r="E42" s="343"/>
    </row>
    <row r="43" spans="1:8" ht="30" x14ac:dyDescent="0.25">
      <c r="A43" s="10" t="s">
        <v>584</v>
      </c>
      <c r="B43" s="4" t="s">
        <v>286</v>
      </c>
      <c r="C43" s="343"/>
      <c r="D43" s="343"/>
      <c r="E43" s="343"/>
    </row>
    <row r="44" spans="1:8" x14ac:dyDescent="0.25">
      <c r="A44" s="10" t="s">
        <v>582</v>
      </c>
      <c r="B44" s="4" t="s">
        <v>286</v>
      </c>
      <c r="C44" s="343"/>
      <c r="D44" s="343"/>
      <c r="E44" s="343"/>
    </row>
    <row r="45" spans="1:8" x14ac:dyDescent="0.25">
      <c r="A45" s="10" t="s">
        <v>581</v>
      </c>
      <c r="B45" s="4" t="s">
        <v>286</v>
      </c>
      <c r="C45" s="343"/>
      <c r="D45" s="343"/>
      <c r="E45" s="343"/>
    </row>
    <row r="46" spans="1:8" x14ac:dyDescent="0.25">
      <c r="A46" s="10" t="s">
        <v>580</v>
      </c>
      <c r="B46" s="4" t="s">
        <v>286</v>
      </c>
      <c r="C46" s="343"/>
      <c r="D46" s="343"/>
      <c r="E46" s="343"/>
    </row>
    <row r="47" spans="1:8" x14ac:dyDescent="0.25">
      <c r="A47" s="10" t="s">
        <v>575</v>
      </c>
      <c r="B47" s="4" t="s">
        <v>286</v>
      </c>
      <c r="C47" s="343"/>
      <c r="D47" s="343"/>
      <c r="E47" s="343"/>
    </row>
    <row r="48" spans="1:8" x14ac:dyDescent="0.25">
      <c r="A48" s="10" t="s">
        <v>576</v>
      </c>
      <c r="B48" s="4" t="s">
        <v>286</v>
      </c>
      <c r="C48" s="343"/>
      <c r="D48" s="343"/>
      <c r="E48" s="343"/>
    </row>
    <row r="49" spans="1:5" x14ac:dyDescent="0.25">
      <c r="A49" s="10" t="s">
        <v>577</v>
      </c>
      <c r="B49" s="4" t="s">
        <v>286</v>
      </c>
      <c r="C49" s="343"/>
      <c r="D49" s="343"/>
      <c r="E49" s="343"/>
    </row>
    <row r="50" spans="1:5" x14ac:dyDescent="0.25">
      <c r="A50" s="10" t="s">
        <v>578</v>
      </c>
      <c r="B50" s="4" t="s">
        <v>286</v>
      </c>
      <c r="C50" s="343"/>
      <c r="D50" s="343"/>
      <c r="E50" s="343"/>
    </row>
    <row r="51" spans="1:5" ht="25.5" x14ac:dyDescent="0.25">
      <c r="A51" s="5" t="s">
        <v>495</v>
      </c>
      <c r="B51" s="6" t="s">
        <v>286</v>
      </c>
      <c r="C51" s="337">
        <f>'2. melléklet'!C57</f>
        <v>0</v>
      </c>
      <c r="D51" s="337">
        <f>'2. melléklet'!D57</f>
        <v>0</v>
      </c>
      <c r="E51" s="337">
        <f>'2. melléklet'!E57</f>
        <v>0</v>
      </c>
    </row>
    <row r="52" spans="1:5" x14ac:dyDescent="0.25">
      <c r="A52" s="10" t="s">
        <v>579</v>
      </c>
      <c r="B52" s="4" t="s">
        <v>287</v>
      </c>
      <c r="C52" s="343"/>
      <c r="D52" s="343"/>
      <c r="E52" s="343"/>
    </row>
    <row r="53" spans="1:5" x14ac:dyDescent="0.25">
      <c r="A53" s="10" t="s">
        <v>583</v>
      </c>
      <c r="B53" s="4" t="s">
        <v>287</v>
      </c>
      <c r="C53" s="343"/>
      <c r="D53" s="343"/>
      <c r="E53" s="343"/>
    </row>
    <row r="54" spans="1:5" ht="30" x14ac:dyDescent="0.25">
      <c r="A54" s="10" t="s">
        <v>584</v>
      </c>
      <c r="B54" s="4" t="s">
        <v>287</v>
      </c>
      <c r="C54" s="343"/>
      <c r="D54" s="343"/>
      <c r="E54" s="343"/>
    </row>
    <row r="55" spans="1:5" x14ac:dyDescent="0.25">
      <c r="A55" s="10" t="s">
        <v>582</v>
      </c>
      <c r="B55" s="4" t="s">
        <v>287</v>
      </c>
      <c r="C55" s="343"/>
      <c r="D55" s="343"/>
      <c r="E55" s="343"/>
    </row>
    <row r="56" spans="1:5" x14ac:dyDescent="0.25">
      <c r="A56" s="10" t="s">
        <v>581</v>
      </c>
      <c r="B56" s="4" t="s">
        <v>287</v>
      </c>
      <c r="C56" s="343"/>
      <c r="D56" s="343"/>
      <c r="E56" s="343"/>
    </row>
    <row r="57" spans="1:5" x14ac:dyDescent="0.25">
      <c r="A57" s="10" t="s">
        <v>580</v>
      </c>
      <c r="B57" s="4" t="s">
        <v>287</v>
      </c>
      <c r="C57" s="343"/>
      <c r="D57" s="343"/>
      <c r="E57" s="343"/>
    </row>
    <row r="58" spans="1:5" x14ac:dyDescent="0.25">
      <c r="A58" s="10" t="s">
        <v>575</v>
      </c>
      <c r="B58" s="4" t="s">
        <v>287</v>
      </c>
      <c r="C58" s="343"/>
      <c r="D58" s="343"/>
      <c r="E58" s="343"/>
    </row>
    <row r="59" spans="1:5" x14ac:dyDescent="0.25">
      <c r="A59" s="10" t="s">
        <v>576</v>
      </c>
      <c r="B59" s="4" t="s">
        <v>287</v>
      </c>
      <c r="C59" s="343"/>
      <c r="D59" s="343"/>
      <c r="E59" s="343"/>
    </row>
    <row r="60" spans="1:5" x14ac:dyDescent="0.25">
      <c r="A60" s="10" t="s">
        <v>577</v>
      </c>
      <c r="B60" s="4" t="s">
        <v>287</v>
      </c>
      <c r="C60" s="343"/>
      <c r="D60" s="343"/>
      <c r="E60" s="343"/>
    </row>
    <row r="61" spans="1:5" x14ac:dyDescent="0.25">
      <c r="A61" s="10" t="s">
        <v>578</v>
      </c>
      <c r="B61" s="4" t="s">
        <v>287</v>
      </c>
      <c r="C61" s="343"/>
      <c r="D61" s="343"/>
      <c r="E61" s="343"/>
    </row>
    <row r="62" spans="1:5" ht="25.5" x14ac:dyDescent="0.25">
      <c r="A62" s="5" t="s">
        <v>498</v>
      </c>
      <c r="B62" s="6" t="s">
        <v>287</v>
      </c>
      <c r="C62" s="337">
        <f>'2. melléklet'!C58</f>
        <v>0</v>
      </c>
      <c r="D62" s="337">
        <f>'2. melléklet'!D58</f>
        <v>0</v>
      </c>
      <c r="E62" s="337">
        <f>'2. melléklet'!E58</f>
        <v>0</v>
      </c>
    </row>
    <row r="63" spans="1:5" x14ac:dyDescent="0.25">
      <c r="A63" s="10" t="s">
        <v>574</v>
      </c>
      <c r="B63" s="4" t="s">
        <v>288</v>
      </c>
      <c r="C63" s="344"/>
      <c r="D63" s="344"/>
      <c r="E63" s="344"/>
    </row>
    <row r="64" spans="1:5" x14ac:dyDescent="0.25">
      <c r="A64" s="10" t="s">
        <v>583</v>
      </c>
      <c r="B64" s="4" t="s">
        <v>288</v>
      </c>
      <c r="C64" s="343"/>
      <c r="D64" s="343"/>
      <c r="E64" s="343"/>
    </row>
    <row r="65" spans="1:5" ht="30" x14ac:dyDescent="0.25">
      <c r="A65" s="10" t="s">
        <v>584</v>
      </c>
      <c r="B65" s="4" t="s">
        <v>288</v>
      </c>
      <c r="C65" s="343"/>
      <c r="D65" s="343"/>
      <c r="E65" s="343">
        <v>37071848</v>
      </c>
    </row>
    <row r="66" spans="1:5" x14ac:dyDescent="0.25">
      <c r="A66" s="10" t="s">
        <v>582</v>
      </c>
      <c r="B66" s="4" t="s">
        <v>288</v>
      </c>
      <c r="C66" s="343"/>
      <c r="D66" s="343"/>
      <c r="E66" s="343">
        <v>4999940</v>
      </c>
    </row>
    <row r="67" spans="1:5" x14ac:dyDescent="0.25">
      <c r="A67" s="10" t="s">
        <v>581</v>
      </c>
      <c r="B67" s="4" t="s">
        <v>288</v>
      </c>
      <c r="C67" s="343"/>
      <c r="D67" s="343"/>
      <c r="E67" s="343"/>
    </row>
    <row r="68" spans="1:5" x14ac:dyDescent="0.25">
      <c r="A68" s="10" t="s">
        <v>580</v>
      </c>
      <c r="B68" s="4" t="s">
        <v>288</v>
      </c>
      <c r="C68" s="343"/>
      <c r="D68" s="343"/>
      <c r="E68" s="343"/>
    </row>
    <row r="69" spans="1:5" x14ac:dyDescent="0.25">
      <c r="A69" s="10" t="s">
        <v>575</v>
      </c>
      <c r="B69" s="4" t="s">
        <v>288</v>
      </c>
      <c r="C69" s="343"/>
      <c r="D69" s="343"/>
      <c r="E69" s="343"/>
    </row>
    <row r="70" spans="1:5" x14ac:dyDescent="0.25">
      <c r="A70" s="10" t="s">
        <v>576</v>
      </c>
      <c r="B70" s="4" t="s">
        <v>288</v>
      </c>
      <c r="C70" s="343"/>
      <c r="D70" s="343"/>
      <c r="E70" s="343"/>
    </row>
    <row r="71" spans="1:5" x14ac:dyDescent="0.25">
      <c r="A71" s="10" t="s">
        <v>577</v>
      </c>
      <c r="B71" s="4" t="s">
        <v>288</v>
      </c>
      <c r="C71" s="343"/>
      <c r="D71" s="343"/>
      <c r="E71" s="343"/>
    </row>
    <row r="72" spans="1:5" x14ac:dyDescent="0.25">
      <c r="A72" s="10" t="s">
        <v>578</v>
      </c>
      <c r="B72" s="4" t="s">
        <v>288</v>
      </c>
      <c r="C72" s="343"/>
      <c r="D72" s="343"/>
      <c r="E72" s="343"/>
    </row>
    <row r="73" spans="1:5" x14ac:dyDescent="0.25">
      <c r="A73" s="5" t="s">
        <v>451</v>
      </c>
      <c r="B73" s="6" t="s">
        <v>288</v>
      </c>
      <c r="C73" s="337">
        <f>'2. melléklet'!C59</f>
        <v>38510992</v>
      </c>
      <c r="D73" s="337">
        <f>'2. melléklet'!D59</f>
        <v>42071788</v>
      </c>
      <c r="E73" s="337">
        <f>'2. melléklet'!E59</f>
        <v>42071788</v>
      </c>
    </row>
    <row r="74" spans="1:5" x14ac:dyDescent="0.25">
      <c r="A74" s="10" t="s">
        <v>585</v>
      </c>
      <c r="B74" s="3" t="s">
        <v>338</v>
      </c>
      <c r="C74" s="343"/>
      <c r="D74" s="343"/>
      <c r="E74" s="343"/>
    </row>
    <row r="75" spans="1:5" x14ac:dyDescent="0.25">
      <c r="A75" s="10" t="s">
        <v>586</v>
      </c>
      <c r="B75" s="3" t="s">
        <v>338</v>
      </c>
      <c r="C75" s="343"/>
      <c r="D75" s="343"/>
      <c r="E75" s="343"/>
    </row>
    <row r="76" spans="1:5" x14ac:dyDescent="0.25">
      <c r="A76" s="10" t="s">
        <v>594</v>
      </c>
      <c r="B76" s="3" t="s">
        <v>338</v>
      </c>
      <c r="C76" s="343"/>
      <c r="D76" s="343"/>
      <c r="E76" s="343"/>
    </row>
    <row r="77" spans="1:5" x14ac:dyDescent="0.25">
      <c r="A77" s="3" t="s">
        <v>593</v>
      </c>
      <c r="B77" s="3" t="s">
        <v>338</v>
      </c>
      <c r="C77" s="343"/>
      <c r="D77" s="343"/>
      <c r="E77" s="343"/>
    </row>
    <row r="78" spans="1:5" x14ac:dyDescent="0.25">
      <c r="A78" s="3" t="s">
        <v>592</v>
      </c>
      <c r="B78" s="3" t="s">
        <v>338</v>
      </c>
      <c r="C78" s="343"/>
      <c r="D78" s="343"/>
      <c r="E78" s="343"/>
    </row>
    <row r="79" spans="1:5" x14ac:dyDescent="0.25">
      <c r="A79" s="3" t="s">
        <v>591</v>
      </c>
      <c r="B79" s="3" t="s">
        <v>338</v>
      </c>
      <c r="C79" s="343"/>
      <c r="D79" s="343"/>
      <c r="E79" s="343"/>
    </row>
    <row r="80" spans="1:5" x14ac:dyDescent="0.25">
      <c r="A80" s="10" t="s">
        <v>590</v>
      </c>
      <c r="B80" s="3" t="s">
        <v>338</v>
      </c>
      <c r="C80" s="343"/>
      <c r="D80" s="343"/>
      <c r="E80" s="343"/>
    </row>
    <row r="81" spans="1:5" x14ac:dyDescent="0.25">
      <c r="A81" s="10" t="s">
        <v>595</v>
      </c>
      <c r="B81" s="3" t="s">
        <v>338</v>
      </c>
      <c r="C81" s="343"/>
      <c r="D81" s="343"/>
      <c r="E81" s="343"/>
    </row>
    <row r="82" spans="1:5" x14ac:dyDescent="0.25">
      <c r="A82" s="10" t="s">
        <v>587</v>
      </c>
      <c r="B82" s="3" t="s">
        <v>338</v>
      </c>
      <c r="C82" s="343"/>
      <c r="D82" s="343"/>
      <c r="E82" s="343"/>
    </row>
    <row r="83" spans="1:5" x14ac:dyDescent="0.25">
      <c r="A83" s="10" t="s">
        <v>588</v>
      </c>
      <c r="B83" s="3" t="s">
        <v>338</v>
      </c>
      <c r="C83" s="343"/>
      <c r="D83" s="343"/>
      <c r="E83" s="343"/>
    </row>
    <row r="84" spans="1:5" ht="25.5" x14ac:dyDescent="0.25">
      <c r="A84" s="5" t="s">
        <v>513</v>
      </c>
      <c r="B84" s="6" t="s">
        <v>338</v>
      </c>
      <c r="C84" s="337">
        <f>'2. melléklet'!C49</f>
        <v>0</v>
      </c>
      <c r="D84" s="337">
        <f>'2. melléklet'!D49</f>
        <v>0</v>
      </c>
      <c r="E84" s="337">
        <f>'2. melléklet'!E49</f>
        <v>0</v>
      </c>
    </row>
    <row r="85" spans="1:5" x14ac:dyDescent="0.25">
      <c r="A85" s="10" t="s">
        <v>585</v>
      </c>
      <c r="B85" s="3" t="s">
        <v>632</v>
      </c>
      <c r="C85" s="343"/>
      <c r="D85" s="343"/>
      <c r="E85" s="343"/>
    </row>
    <row r="86" spans="1:5" x14ac:dyDescent="0.25">
      <c r="A86" s="10" t="s">
        <v>586</v>
      </c>
      <c r="B86" s="3" t="s">
        <v>632</v>
      </c>
      <c r="C86" s="343"/>
      <c r="D86" s="343"/>
      <c r="E86" s="343"/>
    </row>
    <row r="87" spans="1:5" x14ac:dyDescent="0.25">
      <c r="A87" s="10" t="s">
        <v>594</v>
      </c>
      <c r="B87" s="3" t="s">
        <v>632</v>
      </c>
      <c r="C87" s="343"/>
      <c r="D87" s="343"/>
      <c r="E87" s="343"/>
    </row>
    <row r="88" spans="1:5" x14ac:dyDescent="0.25">
      <c r="A88" s="3" t="s">
        <v>593</v>
      </c>
      <c r="B88" s="3" t="s">
        <v>632</v>
      </c>
      <c r="C88" s="343"/>
      <c r="D88" s="343"/>
      <c r="E88" s="343"/>
    </row>
    <row r="89" spans="1:5" x14ac:dyDescent="0.25">
      <c r="A89" s="3" t="s">
        <v>592</v>
      </c>
      <c r="B89" s="3" t="s">
        <v>632</v>
      </c>
      <c r="C89" s="343"/>
      <c r="D89" s="343"/>
      <c r="E89" s="343"/>
    </row>
    <row r="90" spans="1:5" x14ac:dyDescent="0.25">
      <c r="A90" s="3" t="s">
        <v>591</v>
      </c>
      <c r="B90" s="3" t="s">
        <v>632</v>
      </c>
      <c r="C90" s="343"/>
      <c r="D90" s="343"/>
      <c r="E90" s="343"/>
    </row>
    <row r="91" spans="1:5" x14ac:dyDescent="0.25">
      <c r="A91" s="10" t="s">
        <v>590</v>
      </c>
      <c r="B91" s="3" t="s">
        <v>632</v>
      </c>
      <c r="C91" s="343"/>
      <c r="D91" s="343"/>
      <c r="E91" s="343"/>
    </row>
    <row r="92" spans="1:5" x14ac:dyDescent="0.25">
      <c r="A92" s="10" t="s">
        <v>589</v>
      </c>
      <c r="B92" s="3" t="s">
        <v>632</v>
      </c>
      <c r="C92" s="343"/>
      <c r="D92" s="343"/>
      <c r="E92" s="343"/>
    </row>
    <row r="93" spans="1:5" x14ac:dyDescent="0.25">
      <c r="A93" s="10" t="s">
        <v>587</v>
      </c>
      <c r="B93" s="3" t="s">
        <v>632</v>
      </c>
      <c r="C93" s="343"/>
      <c r="D93" s="343"/>
      <c r="E93" s="343"/>
    </row>
    <row r="94" spans="1:5" x14ac:dyDescent="0.25">
      <c r="A94" s="10" t="s">
        <v>588</v>
      </c>
      <c r="B94" s="3" t="s">
        <v>632</v>
      </c>
      <c r="C94" s="343"/>
      <c r="D94" s="343"/>
      <c r="E94" s="343"/>
    </row>
    <row r="95" spans="1:5" x14ac:dyDescent="0.25">
      <c r="A95" s="12" t="s">
        <v>514</v>
      </c>
      <c r="B95" s="6" t="s">
        <v>632</v>
      </c>
      <c r="C95" s="337">
        <f>'2. melléklet'!C52</f>
        <v>0</v>
      </c>
      <c r="D95" s="337">
        <f>'2. melléklet'!D52</f>
        <v>0</v>
      </c>
      <c r="E95" s="337">
        <f>'2. melléklet'!E52</f>
        <v>0</v>
      </c>
    </row>
    <row r="96" spans="1:5" x14ac:dyDescent="0.25">
      <c r="A96" s="10" t="s">
        <v>585</v>
      </c>
      <c r="B96" s="3" t="s">
        <v>342</v>
      </c>
      <c r="C96" s="343"/>
      <c r="D96" s="343"/>
      <c r="E96" s="343"/>
    </row>
    <row r="97" spans="1:5" x14ac:dyDescent="0.25">
      <c r="A97" s="10" t="s">
        <v>586</v>
      </c>
      <c r="B97" s="3" t="s">
        <v>342</v>
      </c>
      <c r="C97" s="343"/>
      <c r="D97" s="343"/>
      <c r="E97" s="343"/>
    </row>
    <row r="98" spans="1:5" x14ac:dyDescent="0.25">
      <c r="A98" s="10" t="s">
        <v>594</v>
      </c>
      <c r="B98" s="3" t="s">
        <v>342</v>
      </c>
      <c r="C98" s="343"/>
      <c r="D98" s="343"/>
      <c r="E98" s="343"/>
    </row>
    <row r="99" spans="1:5" x14ac:dyDescent="0.25">
      <c r="A99" s="3" t="s">
        <v>593</v>
      </c>
      <c r="B99" s="3" t="s">
        <v>342</v>
      </c>
      <c r="C99" s="343"/>
      <c r="D99" s="343"/>
      <c r="E99" s="343"/>
    </row>
    <row r="100" spans="1:5" x14ac:dyDescent="0.25">
      <c r="A100" s="3" t="s">
        <v>592</v>
      </c>
      <c r="B100" s="3" t="s">
        <v>342</v>
      </c>
      <c r="C100" s="343"/>
      <c r="D100" s="343"/>
      <c r="E100" s="343"/>
    </row>
    <row r="101" spans="1:5" x14ac:dyDescent="0.25">
      <c r="A101" s="3" t="s">
        <v>591</v>
      </c>
      <c r="B101" s="3" t="s">
        <v>342</v>
      </c>
      <c r="C101" s="343"/>
      <c r="D101" s="343"/>
      <c r="E101" s="343"/>
    </row>
    <row r="102" spans="1:5" x14ac:dyDescent="0.25">
      <c r="A102" s="10" t="s">
        <v>590</v>
      </c>
      <c r="B102" s="3" t="s">
        <v>342</v>
      </c>
      <c r="C102" s="343"/>
      <c r="D102" s="343"/>
      <c r="E102" s="343"/>
    </row>
    <row r="103" spans="1:5" x14ac:dyDescent="0.25">
      <c r="A103" s="10" t="s">
        <v>595</v>
      </c>
      <c r="B103" s="3" t="s">
        <v>342</v>
      </c>
      <c r="C103" s="343"/>
      <c r="D103" s="343"/>
      <c r="E103" s="343"/>
    </row>
    <row r="104" spans="1:5" x14ac:dyDescent="0.25">
      <c r="A104" s="10" t="s">
        <v>587</v>
      </c>
      <c r="B104" s="3" t="s">
        <v>342</v>
      </c>
      <c r="C104" s="343"/>
      <c r="D104" s="343"/>
      <c r="E104" s="343"/>
    </row>
    <row r="105" spans="1:5" x14ac:dyDescent="0.25">
      <c r="A105" s="10" t="s">
        <v>588</v>
      </c>
      <c r="B105" s="3" t="s">
        <v>342</v>
      </c>
      <c r="C105" s="343"/>
      <c r="D105" s="343"/>
      <c r="E105" s="343"/>
    </row>
    <row r="106" spans="1:5" ht="25.5" x14ac:dyDescent="0.25">
      <c r="A106" s="5" t="s">
        <v>515</v>
      </c>
      <c r="B106" s="6" t="s">
        <v>342</v>
      </c>
      <c r="C106" s="343">
        <f>'2. melléklet'!C68</f>
        <v>0</v>
      </c>
      <c r="D106" s="343">
        <f>'2. melléklet'!D68</f>
        <v>0</v>
      </c>
      <c r="E106" s="343">
        <f>'2. melléklet'!E68</f>
        <v>0</v>
      </c>
    </row>
    <row r="107" spans="1:5" x14ac:dyDescent="0.25">
      <c r="A107" s="10" t="s">
        <v>585</v>
      </c>
      <c r="B107" s="3" t="s">
        <v>343</v>
      </c>
      <c r="C107" s="343"/>
      <c r="D107" s="343"/>
      <c r="E107" s="343"/>
    </row>
    <row r="108" spans="1:5" x14ac:dyDescent="0.25">
      <c r="A108" s="10" t="s">
        <v>586</v>
      </c>
      <c r="B108" s="3" t="s">
        <v>343</v>
      </c>
      <c r="C108" s="343"/>
      <c r="D108" s="343"/>
      <c r="E108" s="343"/>
    </row>
    <row r="109" spans="1:5" x14ac:dyDescent="0.25">
      <c r="A109" s="10" t="s">
        <v>594</v>
      </c>
      <c r="B109" s="3" t="s">
        <v>343</v>
      </c>
      <c r="C109" s="343"/>
      <c r="D109" s="343"/>
      <c r="E109" s="343"/>
    </row>
    <row r="110" spans="1:5" x14ac:dyDescent="0.25">
      <c r="A110" s="3" t="s">
        <v>593</v>
      </c>
      <c r="B110" s="3" t="s">
        <v>343</v>
      </c>
      <c r="C110" s="343"/>
      <c r="D110" s="343"/>
      <c r="E110" s="343"/>
    </row>
    <row r="111" spans="1:5" x14ac:dyDescent="0.25">
      <c r="A111" s="3" t="s">
        <v>592</v>
      </c>
      <c r="B111" s="3" t="s">
        <v>343</v>
      </c>
      <c r="C111" s="343"/>
      <c r="D111" s="343"/>
      <c r="E111" s="343"/>
    </row>
    <row r="112" spans="1:5" x14ac:dyDescent="0.25">
      <c r="A112" s="3" t="s">
        <v>591</v>
      </c>
      <c r="B112" s="3" t="s">
        <v>343</v>
      </c>
      <c r="C112" s="343"/>
      <c r="D112" s="343"/>
      <c r="E112" s="343"/>
    </row>
    <row r="113" spans="1:5" x14ac:dyDescent="0.25">
      <c r="A113" s="10" t="s">
        <v>590</v>
      </c>
      <c r="B113" s="3" t="s">
        <v>343</v>
      </c>
      <c r="C113" s="343"/>
      <c r="D113" s="343"/>
      <c r="E113" s="343"/>
    </row>
    <row r="114" spans="1:5" x14ac:dyDescent="0.25">
      <c r="A114" s="10" t="s">
        <v>589</v>
      </c>
      <c r="B114" s="3" t="s">
        <v>343</v>
      </c>
      <c r="C114" s="343"/>
      <c r="D114" s="343"/>
      <c r="E114" s="343"/>
    </row>
    <row r="115" spans="1:5" x14ac:dyDescent="0.25">
      <c r="A115" s="10" t="s">
        <v>587</v>
      </c>
      <c r="B115" s="3" t="s">
        <v>343</v>
      </c>
      <c r="C115" s="343"/>
      <c r="D115" s="343"/>
      <c r="E115" s="343"/>
    </row>
    <row r="116" spans="1:5" x14ac:dyDescent="0.25">
      <c r="A116" s="10" t="s">
        <v>588</v>
      </c>
      <c r="B116" s="3" t="s">
        <v>343</v>
      </c>
      <c r="C116" s="343"/>
      <c r="D116" s="343"/>
      <c r="E116" s="343"/>
    </row>
    <row r="117" spans="1:5" x14ac:dyDescent="0.25">
      <c r="A117" s="12" t="s">
        <v>516</v>
      </c>
      <c r="B117" s="6" t="s">
        <v>343</v>
      </c>
      <c r="C117" s="343">
        <f>'2. melléklet'!C69</f>
        <v>0</v>
      </c>
      <c r="D117" s="343">
        <f>'2. melléklet'!D69</f>
        <v>0</v>
      </c>
      <c r="E117" s="343">
        <f>'2. melléklet'!E69</f>
        <v>0</v>
      </c>
    </row>
  </sheetData>
  <mergeCells count="3">
    <mergeCell ref="A1:E1"/>
    <mergeCell ref="A3:E3"/>
    <mergeCell ref="A4:C4"/>
  </mergeCells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  <pageSetUpPr fitToPage="1"/>
  </sheetPr>
  <dimension ref="A1:E34"/>
  <sheetViews>
    <sheetView workbookViewId="0">
      <selection sqref="A1:E1"/>
    </sheetView>
  </sheetViews>
  <sheetFormatPr defaultRowHeight="15" x14ac:dyDescent="0.25"/>
  <cols>
    <col min="1" max="1" width="65" customWidth="1"/>
    <col min="3" max="3" width="13.28515625" style="307" customWidth="1"/>
    <col min="4" max="4" width="11.7109375" style="307" customWidth="1"/>
    <col min="5" max="5" width="12.7109375" style="307" customWidth="1"/>
  </cols>
  <sheetData>
    <row r="1" spans="1:5" x14ac:dyDescent="0.25">
      <c r="A1" s="408" t="s">
        <v>1821</v>
      </c>
      <c r="B1" s="408"/>
      <c r="C1" s="408"/>
      <c r="D1" s="408"/>
      <c r="E1" s="408"/>
    </row>
    <row r="3" spans="1:5" ht="24" customHeight="1" x14ac:dyDescent="0.25">
      <c r="A3" s="384" t="s">
        <v>1798</v>
      </c>
      <c r="B3" s="385"/>
      <c r="C3" s="385"/>
      <c r="D3" s="389"/>
      <c r="E3" s="389"/>
    </row>
    <row r="4" spans="1:5" ht="26.25" customHeight="1" x14ac:dyDescent="0.25">
      <c r="A4" s="386" t="s">
        <v>666</v>
      </c>
      <c r="B4" s="387"/>
      <c r="C4" s="387"/>
      <c r="D4" s="389"/>
      <c r="E4" s="389"/>
    </row>
    <row r="6" spans="1:5" ht="25.5" x14ac:dyDescent="0.25">
      <c r="A6" s="217" t="s">
        <v>604</v>
      </c>
      <c r="B6" s="289" t="s">
        <v>107</v>
      </c>
      <c r="C6" s="299" t="s">
        <v>631</v>
      </c>
      <c r="D6" s="306" t="s">
        <v>16</v>
      </c>
      <c r="E6" s="299" t="s">
        <v>17</v>
      </c>
    </row>
    <row r="7" spans="1:5" x14ac:dyDescent="0.25">
      <c r="A7" s="3" t="s">
        <v>499</v>
      </c>
      <c r="B7" s="3" t="s">
        <v>295</v>
      </c>
      <c r="C7" s="320"/>
      <c r="D7" s="320"/>
      <c r="E7" s="320"/>
    </row>
    <row r="8" spans="1:5" x14ac:dyDescent="0.25">
      <c r="A8" s="3" t="s">
        <v>500</v>
      </c>
      <c r="B8" s="3" t="s">
        <v>295</v>
      </c>
      <c r="C8" s="320"/>
      <c r="D8" s="320"/>
      <c r="E8" s="320"/>
    </row>
    <row r="9" spans="1:5" x14ac:dyDescent="0.25">
      <c r="A9" s="3" t="s">
        <v>501</v>
      </c>
      <c r="B9" s="3" t="s">
        <v>295</v>
      </c>
      <c r="C9" s="308">
        <f>'3. melléklet'!L28</f>
        <v>350000</v>
      </c>
      <c r="D9" s="308">
        <f>'3. melléklet'!M28</f>
        <v>350000</v>
      </c>
      <c r="E9" s="308">
        <f>'3. melléklet'!N28</f>
        <v>341700</v>
      </c>
    </row>
    <row r="10" spans="1:5" x14ac:dyDescent="0.25">
      <c r="A10" s="3" t="s">
        <v>502</v>
      </c>
      <c r="B10" s="3" t="s">
        <v>295</v>
      </c>
      <c r="C10" s="320"/>
      <c r="D10" s="320"/>
      <c r="E10" s="320"/>
    </row>
    <row r="11" spans="1:5" x14ac:dyDescent="0.25">
      <c r="A11" s="5" t="s">
        <v>454</v>
      </c>
      <c r="B11" s="6" t="s">
        <v>295</v>
      </c>
      <c r="C11" s="309">
        <f>SUM(C7:C10)</f>
        <v>350000</v>
      </c>
      <c r="D11" s="309">
        <f t="shared" ref="D11:E11" si="0">SUM(D7:D10)</f>
        <v>350000</v>
      </c>
      <c r="E11" s="309">
        <f t="shared" si="0"/>
        <v>341700</v>
      </c>
    </row>
    <row r="12" spans="1:5" x14ac:dyDescent="0.25">
      <c r="A12" s="3" t="s">
        <v>455</v>
      </c>
      <c r="B12" s="4" t="s">
        <v>296</v>
      </c>
      <c r="C12" s="321">
        <f>'3. melléklet'!L29</f>
        <v>4000000</v>
      </c>
      <c r="D12" s="321">
        <f>'3. melléklet'!M29</f>
        <v>5608450</v>
      </c>
      <c r="E12" s="321">
        <f>'3. melléklet'!N29</f>
        <v>5608450</v>
      </c>
    </row>
    <row r="13" spans="1:5" ht="27" x14ac:dyDescent="0.25">
      <c r="A13" s="36" t="s">
        <v>297</v>
      </c>
      <c r="B13" s="36" t="s">
        <v>296</v>
      </c>
      <c r="C13" s="321">
        <f>'3. melléklet'!L29</f>
        <v>4000000</v>
      </c>
      <c r="D13" s="321">
        <f>'3. melléklet'!M29</f>
        <v>5608450</v>
      </c>
      <c r="E13" s="321">
        <f>'3. melléklet'!N29</f>
        <v>5608450</v>
      </c>
    </row>
    <row r="14" spans="1:5" ht="27" x14ac:dyDescent="0.25">
      <c r="A14" s="36" t="s">
        <v>298</v>
      </c>
      <c r="B14" s="36" t="s">
        <v>296</v>
      </c>
      <c r="C14" s="321">
        <v>0</v>
      </c>
      <c r="D14" s="321">
        <v>0</v>
      </c>
      <c r="E14" s="321">
        <v>0</v>
      </c>
    </row>
    <row r="15" spans="1:5" x14ac:dyDescent="0.25">
      <c r="A15" s="3" t="s">
        <v>457</v>
      </c>
      <c r="B15" s="4" t="s">
        <v>302</v>
      </c>
      <c r="C15" s="321">
        <f>'3. melléklet'!L32</f>
        <v>1000000</v>
      </c>
      <c r="D15" s="321">
        <f>'3. melléklet'!M32</f>
        <v>0</v>
      </c>
      <c r="E15" s="321">
        <f>'3. melléklet'!N32</f>
        <v>0</v>
      </c>
    </row>
    <row r="16" spans="1:5" ht="27" x14ac:dyDescent="0.25">
      <c r="A16" s="36" t="s">
        <v>303</v>
      </c>
      <c r="B16" s="36" t="s">
        <v>302</v>
      </c>
      <c r="C16" s="321"/>
      <c r="D16" s="321"/>
      <c r="E16" s="321"/>
    </row>
    <row r="17" spans="1:5" ht="27" x14ac:dyDescent="0.25">
      <c r="A17" s="36" t="s">
        <v>304</v>
      </c>
      <c r="B17" s="36" t="s">
        <v>302</v>
      </c>
      <c r="C17" s="321">
        <f>'3. melléklet'!L32</f>
        <v>1000000</v>
      </c>
      <c r="D17" s="321">
        <f>'3. melléklet'!M32</f>
        <v>0</v>
      </c>
      <c r="E17" s="321">
        <f>'3. melléklet'!N32</f>
        <v>0</v>
      </c>
    </row>
    <row r="18" spans="1:5" x14ac:dyDescent="0.25">
      <c r="A18" s="36" t="s">
        <v>305</v>
      </c>
      <c r="B18" s="36" t="s">
        <v>302</v>
      </c>
      <c r="C18" s="321"/>
      <c r="D18" s="321"/>
      <c r="E18" s="321"/>
    </row>
    <row r="19" spans="1:5" x14ac:dyDescent="0.25">
      <c r="A19" s="36" t="s">
        <v>306</v>
      </c>
      <c r="B19" s="36" t="s">
        <v>302</v>
      </c>
      <c r="C19" s="321"/>
      <c r="D19" s="321"/>
      <c r="E19" s="321"/>
    </row>
    <row r="20" spans="1:5" x14ac:dyDescent="0.25">
      <c r="A20" s="3" t="s">
        <v>503</v>
      </c>
      <c r="B20" s="4" t="s">
        <v>307</v>
      </c>
      <c r="C20" s="321"/>
      <c r="D20" s="321"/>
      <c r="E20" s="321"/>
    </row>
    <row r="21" spans="1:5" x14ac:dyDescent="0.25">
      <c r="A21" s="36" t="s">
        <v>308</v>
      </c>
      <c r="B21" s="36" t="s">
        <v>307</v>
      </c>
      <c r="C21" s="321"/>
      <c r="D21" s="321"/>
      <c r="E21" s="321"/>
    </row>
    <row r="22" spans="1:5" x14ac:dyDescent="0.25">
      <c r="A22" s="36" t="s">
        <v>309</v>
      </c>
      <c r="B22" s="36" t="s">
        <v>307</v>
      </c>
      <c r="C22" s="321"/>
      <c r="D22" s="321"/>
      <c r="E22" s="321"/>
    </row>
    <row r="23" spans="1:5" x14ac:dyDescent="0.25">
      <c r="A23" s="5" t="s">
        <v>482</v>
      </c>
      <c r="B23" s="6" t="s">
        <v>310</v>
      </c>
      <c r="C23" s="322">
        <f>SUM(C20,C15,C13)</f>
        <v>5000000</v>
      </c>
      <c r="D23" s="322">
        <f t="shared" ref="D23:E23" si="1">SUM(D20,D15,D13)</f>
        <v>5608450</v>
      </c>
      <c r="E23" s="322">
        <f t="shared" si="1"/>
        <v>5608450</v>
      </c>
    </row>
    <row r="24" spans="1:5" x14ac:dyDescent="0.25">
      <c r="A24" s="3" t="s">
        <v>504</v>
      </c>
      <c r="B24" s="3" t="s">
        <v>311</v>
      </c>
      <c r="C24" s="321"/>
      <c r="D24" s="321"/>
      <c r="E24" s="321"/>
    </row>
    <row r="25" spans="1:5" x14ac:dyDescent="0.25">
      <c r="A25" s="3" t="s">
        <v>505</v>
      </c>
      <c r="B25" s="3" t="s">
        <v>311</v>
      </c>
      <c r="C25" s="321"/>
      <c r="D25" s="321"/>
      <c r="E25" s="321"/>
    </row>
    <row r="26" spans="1:5" x14ac:dyDescent="0.25">
      <c r="A26" s="3" t="s">
        <v>506</v>
      </c>
      <c r="B26" s="3" t="s">
        <v>311</v>
      </c>
      <c r="C26" s="321"/>
      <c r="D26" s="321"/>
      <c r="E26" s="321"/>
    </row>
    <row r="27" spans="1:5" x14ac:dyDescent="0.25">
      <c r="A27" s="3" t="s">
        <v>507</v>
      </c>
      <c r="B27" s="3" t="s">
        <v>311</v>
      </c>
      <c r="C27" s="321"/>
      <c r="D27" s="321"/>
      <c r="E27" s="321"/>
    </row>
    <row r="28" spans="1:5" x14ac:dyDescent="0.25">
      <c r="A28" s="3" t="s">
        <v>508</v>
      </c>
      <c r="B28" s="3" t="s">
        <v>311</v>
      </c>
      <c r="C28" s="321"/>
      <c r="D28" s="321"/>
      <c r="E28" s="321"/>
    </row>
    <row r="29" spans="1:5" x14ac:dyDescent="0.25">
      <c r="A29" s="3" t="s">
        <v>509</v>
      </c>
      <c r="B29" s="3" t="s">
        <v>311</v>
      </c>
      <c r="C29" s="321"/>
      <c r="D29" s="321"/>
      <c r="E29" s="321"/>
    </row>
    <row r="30" spans="1:5" x14ac:dyDescent="0.25">
      <c r="A30" s="3" t="s">
        <v>510</v>
      </c>
      <c r="B30" s="3" t="s">
        <v>311</v>
      </c>
      <c r="C30" s="321"/>
      <c r="D30" s="321"/>
      <c r="E30" s="321"/>
    </row>
    <row r="31" spans="1:5" x14ac:dyDescent="0.25">
      <c r="A31" s="3" t="s">
        <v>511</v>
      </c>
      <c r="B31" s="3" t="s">
        <v>311</v>
      </c>
      <c r="C31" s="321"/>
      <c r="D31" s="321"/>
      <c r="E31" s="321"/>
    </row>
    <row r="32" spans="1:5" ht="45" x14ac:dyDescent="0.25">
      <c r="A32" s="3" t="s">
        <v>512</v>
      </c>
      <c r="B32" s="3" t="s">
        <v>311</v>
      </c>
      <c r="C32" s="321"/>
      <c r="D32" s="321"/>
      <c r="E32" s="321"/>
    </row>
    <row r="33" spans="1:5" x14ac:dyDescent="0.25">
      <c r="A33" s="3" t="s">
        <v>1458</v>
      </c>
      <c r="B33" s="3" t="s">
        <v>311</v>
      </c>
      <c r="C33" s="321">
        <f>'3. melléklet'!L35</f>
        <v>75000</v>
      </c>
      <c r="D33" s="321">
        <f>'3. melléklet'!M35</f>
        <v>618130</v>
      </c>
      <c r="E33" s="321">
        <f>'3. melléklet'!N35</f>
        <v>618130</v>
      </c>
    </row>
    <row r="34" spans="1:5" x14ac:dyDescent="0.25">
      <c r="A34" s="5" t="s">
        <v>458</v>
      </c>
      <c r="B34" s="6" t="s">
        <v>311</v>
      </c>
      <c r="C34" s="322">
        <f>SUM(C24:C33)</f>
        <v>75000</v>
      </c>
      <c r="D34" s="322">
        <f t="shared" ref="D34:E34" si="2">SUM(D24:D33)</f>
        <v>618130</v>
      </c>
      <c r="E34" s="322">
        <f t="shared" si="2"/>
        <v>618130</v>
      </c>
    </row>
  </sheetData>
  <mergeCells count="3">
    <mergeCell ref="A1:E1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78" fitToHeight="2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  <pageSetUpPr fitToPage="1"/>
  </sheetPr>
  <dimension ref="A1:F63"/>
  <sheetViews>
    <sheetView workbookViewId="0">
      <selection activeCell="B1" sqref="B1:F1"/>
    </sheetView>
  </sheetViews>
  <sheetFormatPr defaultRowHeight="15" x14ac:dyDescent="0.25"/>
  <cols>
    <col min="1" max="1" width="65.5703125" customWidth="1"/>
    <col min="2" max="2" width="15.7109375" bestFit="1" customWidth="1"/>
    <col min="3" max="3" width="14.42578125" customWidth="1"/>
    <col min="4" max="4" width="18.85546875" customWidth="1"/>
    <col min="5" max="5" width="17" customWidth="1"/>
    <col min="6" max="6" width="19.7109375" style="72" customWidth="1"/>
    <col min="8" max="9" width="13.5703125" bestFit="1" customWidth="1"/>
    <col min="10" max="10" width="11.42578125" bestFit="1" customWidth="1"/>
  </cols>
  <sheetData>
    <row r="1" spans="1:6" x14ac:dyDescent="0.25">
      <c r="B1" s="417" t="s">
        <v>1822</v>
      </c>
      <c r="C1" s="417"/>
      <c r="D1" s="417"/>
      <c r="E1" s="417"/>
      <c r="F1" s="417"/>
    </row>
    <row r="3" spans="1:6" ht="27" customHeight="1" x14ac:dyDescent="0.25">
      <c r="A3" s="418" t="s">
        <v>1798</v>
      </c>
      <c r="B3" s="418"/>
      <c r="C3" s="418"/>
      <c r="D3" s="418"/>
      <c r="E3" s="418"/>
      <c r="F3" s="418"/>
    </row>
    <row r="4" spans="1:6" ht="25.5" customHeight="1" x14ac:dyDescent="0.25">
      <c r="A4" s="386" t="s">
        <v>669</v>
      </c>
      <c r="B4" s="386"/>
      <c r="C4" s="386"/>
      <c r="D4" s="386"/>
      <c r="E4" s="386"/>
      <c r="F4" s="386"/>
    </row>
    <row r="6" spans="1:6" ht="15.75" thickBot="1" x14ac:dyDescent="0.3">
      <c r="A6" s="85" t="s">
        <v>68</v>
      </c>
      <c r="B6" s="85"/>
      <c r="C6" s="85"/>
      <c r="D6" s="85"/>
      <c r="E6" s="85"/>
      <c r="F6" s="96"/>
    </row>
    <row r="7" spans="1:6" ht="76.5" x14ac:dyDescent="0.25">
      <c r="A7" s="84" t="s">
        <v>604</v>
      </c>
      <c r="B7" s="83" t="s">
        <v>654</v>
      </c>
      <c r="C7" s="83" t="s">
        <v>653</v>
      </c>
      <c r="D7" s="83" t="s">
        <v>652</v>
      </c>
      <c r="E7" s="83" t="s">
        <v>651</v>
      </c>
      <c r="F7" s="82" t="s">
        <v>650</v>
      </c>
    </row>
    <row r="8" spans="1:6" x14ac:dyDescent="0.25">
      <c r="A8" s="80" t="s">
        <v>63</v>
      </c>
      <c r="B8" s="75">
        <f>SUM(B26+B41+B55+B56+B61+B62+B63)</f>
        <v>132379761</v>
      </c>
      <c r="C8" s="75">
        <f>SUM(C26+C41+C55+C56+C61+C62+C63)</f>
        <v>0</v>
      </c>
      <c r="D8" s="75">
        <f>SUM(D26+D41+D55+D56+D61+D62+D63)</f>
        <v>286382171</v>
      </c>
      <c r="E8" s="75">
        <f>SUM(E26+E41+E55+E56+E61+E62+E63)</f>
        <v>54684238</v>
      </c>
      <c r="F8" s="75">
        <f>SUM(B8:E8)</f>
        <v>473446170</v>
      </c>
    </row>
    <row r="9" spans="1:6" x14ac:dyDescent="0.25">
      <c r="A9" s="81" t="s">
        <v>19</v>
      </c>
      <c r="B9" s="58"/>
      <c r="C9" s="58"/>
      <c r="D9" s="58"/>
      <c r="E9" s="58"/>
      <c r="F9" s="75">
        <f t="shared" ref="F9:F39" si="0">SUM(B9:E9)</f>
        <v>0</v>
      </c>
    </row>
    <row r="10" spans="1:6" x14ac:dyDescent="0.25">
      <c r="A10" s="81" t="s">
        <v>20</v>
      </c>
      <c r="B10" s="58"/>
      <c r="C10" s="58"/>
      <c r="D10" s="58"/>
      <c r="E10" s="58"/>
      <c r="F10" s="75">
        <f t="shared" si="0"/>
        <v>0</v>
      </c>
    </row>
    <row r="11" spans="1:6" x14ac:dyDescent="0.25">
      <c r="A11" s="81" t="s">
        <v>21</v>
      </c>
      <c r="B11" s="58"/>
      <c r="C11" s="58"/>
      <c r="D11" s="58"/>
      <c r="E11" s="58"/>
      <c r="F11" s="75">
        <f t="shared" si="0"/>
        <v>0</v>
      </c>
    </row>
    <row r="12" spans="1:6" s="72" customFormat="1" x14ac:dyDescent="0.25">
      <c r="A12" s="80" t="s">
        <v>48</v>
      </c>
      <c r="B12" s="59">
        <f>SUM(B9:B11)</f>
        <v>0</v>
      </c>
      <c r="C12" s="59">
        <f>SUM(C9:C11)</f>
        <v>0</v>
      </c>
      <c r="D12" s="59">
        <f>SUM(D9:D11)</f>
        <v>0</v>
      </c>
      <c r="E12" s="59">
        <f>SUM(E9:E11)</f>
        <v>0</v>
      </c>
      <c r="F12" s="359">
        <f t="shared" si="0"/>
        <v>0</v>
      </c>
    </row>
    <row r="13" spans="1:6" x14ac:dyDescent="0.25">
      <c r="A13" s="81" t="s">
        <v>22</v>
      </c>
      <c r="B13" s="58">
        <v>132379761</v>
      </c>
      <c r="C13" s="58"/>
      <c r="D13" s="58">
        <v>286382171</v>
      </c>
      <c r="E13" s="58">
        <v>4417550</v>
      </c>
      <c r="F13" s="75">
        <f t="shared" si="0"/>
        <v>423179482</v>
      </c>
    </row>
    <row r="14" spans="1:6" x14ac:dyDescent="0.25">
      <c r="A14" s="81" t="s">
        <v>23</v>
      </c>
      <c r="B14" s="58">
        <v>0</v>
      </c>
      <c r="C14" s="58"/>
      <c r="D14" s="58">
        <v>0</v>
      </c>
      <c r="E14" s="58">
        <v>1203683</v>
      </c>
      <c r="F14" s="75">
        <f t="shared" si="0"/>
        <v>1203683</v>
      </c>
    </row>
    <row r="15" spans="1:6" x14ac:dyDescent="0.25">
      <c r="A15" s="81" t="s">
        <v>24</v>
      </c>
      <c r="B15" s="58"/>
      <c r="C15" s="58"/>
      <c r="D15" s="58"/>
      <c r="E15" s="58"/>
      <c r="F15" s="75">
        <f t="shared" si="0"/>
        <v>0</v>
      </c>
    </row>
    <row r="16" spans="1:6" x14ac:dyDescent="0.25">
      <c r="A16" s="81" t="s">
        <v>25</v>
      </c>
      <c r="B16" s="58"/>
      <c r="C16" s="58"/>
      <c r="D16" s="58"/>
      <c r="E16" s="58">
        <v>0</v>
      </c>
      <c r="F16" s="75">
        <f t="shared" si="0"/>
        <v>0</v>
      </c>
    </row>
    <row r="17" spans="1:6" s="141" customFormat="1" x14ac:dyDescent="0.25">
      <c r="A17" s="81" t="s">
        <v>26</v>
      </c>
      <c r="B17" s="58"/>
      <c r="C17" s="58"/>
      <c r="D17" s="58"/>
      <c r="E17" s="58"/>
      <c r="F17" s="75">
        <f t="shared" si="0"/>
        <v>0</v>
      </c>
    </row>
    <row r="18" spans="1:6" s="72" customFormat="1" x14ac:dyDescent="0.25">
      <c r="A18" s="80" t="s">
        <v>49</v>
      </c>
      <c r="B18" s="59">
        <f>SUM(B13:B17)</f>
        <v>132379761</v>
      </c>
      <c r="C18" s="59">
        <f>SUM(C13:C17)</f>
        <v>0</v>
      </c>
      <c r="D18" s="59">
        <f>SUM(D13:D17)</f>
        <v>286382171</v>
      </c>
      <c r="E18" s="59">
        <f>SUM(E13:E17)</f>
        <v>5621233</v>
      </c>
      <c r="F18" s="359">
        <f t="shared" si="0"/>
        <v>424383165</v>
      </c>
    </row>
    <row r="19" spans="1:6" x14ac:dyDescent="0.25">
      <c r="A19" s="81" t="s">
        <v>45</v>
      </c>
      <c r="B19" s="58">
        <v>0</v>
      </c>
      <c r="C19" s="58"/>
      <c r="D19" s="58"/>
      <c r="E19" s="58">
        <v>420660</v>
      </c>
      <c r="F19" s="75">
        <f t="shared" si="0"/>
        <v>420660</v>
      </c>
    </row>
    <row r="20" spans="1:6" x14ac:dyDescent="0.25">
      <c r="A20" s="81" t="s">
        <v>46</v>
      </c>
      <c r="B20" s="58"/>
      <c r="C20" s="58"/>
      <c r="D20" s="58"/>
      <c r="E20" s="58"/>
      <c r="F20" s="75">
        <f t="shared" si="0"/>
        <v>0</v>
      </c>
    </row>
    <row r="21" spans="1:6" s="141" customFormat="1" x14ac:dyDescent="0.25">
      <c r="A21" s="81" t="s">
        <v>27</v>
      </c>
      <c r="B21" s="58"/>
      <c r="C21" s="58"/>
      <c r="D21" s="58"/>
      <c r="E21" s="58"/>
      <c r="F21" s="75">
        <f t="shared" si="0"/>
        <v>0</v>
      </c>
    </row>
    <row r="22" spans="1:6" s="72" customFormat="1" x14ac:dyDescent="0.25">
      <c r="A22" s="80" t="s">
        <v>47</v>
      </c>
      <c r="B22" s="59">
        <f>SUM(B19:B21)</f>
        <v>0</v>
      </c>
      <c r="C22" s="59">
        <f>SUM(C19:C21)</f>
        <v>0</v>
      </c>
      <c r="D22" s="59">
        <f>SUM(D19:D21)</f>
        <v>0</v>
      </c>
      <c r="E22" s="59">
        <f>SUM(E19:E21)</f>
        <v>420660</v>
      </c>
      <c r="F22" s="359">
        <f t="shared" si="0"/>
        <v>420660</v>
      </c>
    </row>
    <row r="23" spans="1:6" s="141" customFormat="1" x14ac:dyDescent="0.25">
      <c r="A23" s="81" t="s">
        <v>28</v>
      </c>
      <c r="B23" s="58"/>
      <c r="C23" s="58"/>
      <c r="D23" s="58"/>
      <c r="E23" s="58"/>
      <c r="F23" s="75">
        <f t="shared" si="0"/>
        <v>0</v>
      </c>
    </row>
    <row r="24" spans="1:6" s="141" customFormat="1" ht="30" x14ac:dyDescent="0.25">
      <c r="A24" s="81" t="s">
        <v>29</v>
      </c>
      <c r="B24" s="58"/>
      <c r="C24" s="58"/>
      <c r="D24" s="58"/>
      <c r="E24" s="58"/>
      <c r="F24" s="75">
        <f t="shared" si="0"/>
        <v>0</v>
      </c>
    </row>
    <row r="25" spans="1:6" s="72" customFormat="1" x14ac:dyDescent="0.25">
      <c r="A25" s="80" t="s">
        <v>65</v>
      </c>
      <c r="B25" s="59">
        <f>SUM(B23:B24)</f>
        <v>0</v>
      </c>
      <c r="C25" s="59">
        <f>SUM(C23:C24)</f>
        <v>0</v>
      </c>
      <c r="D25" s="59">
        <f>SUM(D23:D24)</f>
        <v>0</v>
      </c>
      <c r="E25" s="59">
        <f>SUM(E23:E24)</f>
        <v>0</v>
      </c>
      <c r="F25" s="75">
        <f t="shared" si="0"/>
        <v>0</v>
      </c>
    </row>
    <row r="26" spans="1:6" s="72" customFormat="1" ht="25.5" x14ac:dyDescent="0.25">
      <c r="A26" s="80" t="s">
        <v>50</v>
      </c>
      <c r="B26" s="59">
        <f>SUM(B25,B22,B18,B12)</f>
        <v>132379761</v>
      </c>
      <c r="C26" s="59">
        <f>SUM(C25,C22,C18,C12)</f>
        <v>0</v>
      </c>
      <c r="D26" s="59">
        <f>SUM(D25,D22,D18,D12)</f>
        <v>286382171</v>
      </c>
      <c r="E26" s="59">
        <f>SUM(E25,E22,E18,E12)</f>
        <v>6041893</v>
      </c>
      <c r="F26" s="360">
        <f t="shared" si="0"/>
        <v>424803825</v>
      </c>
    </row>
    <row r="27" spans="1:6" x14ac:dyDescent="0.25">
      <c r="A27" s="81" t="s">
        <v>30</v>
      </c>
      <c r="B27" s="58"/>
      <c r="C27" s="58"/>
      <c r="D27" s="58"/>
      <c r="E27" s="58"/>
      <c r="F27" s="75">
        <f t="shared" si="0"/>
        <v>0</v>
      </c>
    </row>
    <row r="28" spans="1:6" x14ac:dyDescent="0.25">
      <c r="A28" s="81" t="s">
        <v>31</v>
      </c>
      <c r="B28" s="58"/>
      <c r="C28" s="58"/>
      <c r="D28" s="58"/>
      <c r="E28" s="58"/>
      <c r="F28" s="75">
        <f t="shared" si="0"/>
        <v>0</v>
      </c>
    </row>
    <row r="29" spans="1:6" x14ac:dyDescent="0.25">
      <c r="A29" s="81" t="s">
        <v>32</v>
      </c>
      <c r="B29" s="58"/>
      <c r="C29" s="58"/>
      <c r="D29" s="58"/>
      <c r="E29" s="58"/>
      <c r="F29" s="75">
        <f t="shared" si="0"/>
        <v>0</v>
      </c>
    </row>
    <row r="30" spans="1:6" ht="23.25" customHeight="1" x14ac:dyDescent="0.25">
      <c r="A30" s="81" t="s">
        <v>33</v>
      </c>
      <c r="B30" s="58"/>
      <c r="C30" s="58"/>
      <c r="D30" s="58"/>
      <c r="E30" s="58"/>
      <c r="F30" s="75">
        <f t="shared" si="0"/>
        <v>0</v>
      </c>
    </row>
    <row r="31" spans="1:6" x14ac:dyDescent="0.25">
      <c r="A31" s="81" t="s">
        <v>34</v>
      </c>
      <c r="B31" s="58"/>
      <c r="C31" s="58"/>
      <c r="D31" s="58"/>
      <c r="E31" s="58"/>
      <c r="F31" s="75">
        <f t="shared" si="0"/>
        <v>0</v>
      </c>
    </row>
    <row r="32" spans="1:6" s="72" customFormat="1" x14ac:dyDescent="0.25">
      <c r="A32" s="80" t="s">
        <v>66</v>
      </c>
      <c r="B32" s="59">
        <f>SUM(B27:B31)</f>
        <v>0</v>
      </c>
      <c r="C32" s="59">
        <f>SUM(C27:C31)</f>
        <v>0</v>
      </c>
      <c r="D32" s="59">
        <f>SUM(D27:D31)</f>
        <v>0</v>
      </c>
      <c r="E32" s="59">
        <f>SUM(E27:E31)</f>
        <v>0</v>
      </c>
      <c r="F32" s="75">
        <f t="shared" si="0"/>
        <v>0</v>
      </c>
    </row>
    <row r="33" spans="1:6" x14ac:dyDescent="0.25">
      <c r="A33" s="81" t="s">
        <v>35</v>
      </c>
      <c r="B33" s="58"/>
      <c r="C33" s="58"/>
      <c r="D33" s="58"/>
      <c r="E33" s="58"/>
      <c r="F33" s="75">
        <f t="shared" si="0"/>
        <v>0</v>
      </c>
    </row>
    <row r="34" spans="1:6" x14ac:dyDescent="0.25">
      <c r="A34" s="81" t="s">
        <v>51</v>
      </c>
      <c r="B34" s="58"/>
      <c r="C34" s="58"/>
      <c r="D34" s="58"/>
      <c r="E34" s="58"/>
      <c r="F34" s="75">
        <f t="shared" si="0"/>
        <v>0</v>
      </c>
    </row>
    <row r="35" spans="1:6" x14ac:dyDescent="0.25">
      <c r="A35" s="81" t="s">
        <v>36</v>
      </c>
      <c r="B35" s="58"/>
      <c r="C35" s="58"/>
      <c r="D35" s="58"/>
      <c r="E35" s="58"/>
      <c r="F35" s="75">
        <f t="shared" si="0"/>
        <v>0</v>
      </c>
    </row>
    <row r="36" spans="1:6" x14ac:dyDescent="0.25">
      <c r="A36" s="81" t="s">
        <v>37</v>
      </c>
      <c r="B36" s="58"/>
      <c r="C36" s="58"/>
      <c r="D36" s="58"/>
      <c r="E36" s="58"/>
      <c r="F36" s="75">
        <f t="shared" si="0"/>
        <v>0</v>
      </c>
    </row>
    <row r="37" spans="1:6" x14ac:dyDescent="0.25">
      <c r="A37" s="81" t="s">
        <v>38</v>
      </c>
      <c r="B37" s="58"/>
      <c r="C37" s="58"/>
      <c r="D37" s="58"/>
      <c r="E37" s="58"/>
      <c r="F37" s="75">
        <f t="shared" si="0"/>
        <v>0</v>
      </c>
    </row>
    <row r="38" spans="1:6" x14ac:dyDescent="0.25">
      <c r="A38" s="81" t="s">
        <v>39</v>
      </c>
      <c r="B38" s="58"/>
      <c r="C38" s="58"/>
      <c r="D38" s="58"/>
      <c r="E38" s="58"/>
      <c r="F38" s="75">
        <f t="shared" si="0"/>
        <v>0</v>
      </c>
    </row>
    <row r="39" spans="1:6" x14ac:dyDescent="0.25">
      <c r="A39" s="81" t="s">
        <v>40</v>
      </c>
      <c r="B39" s="58"/>
      <c r="C39" s="58"/>
      <c r="D39" s="58"/>
      <c r="E39" s="58"/>
      <c r="F39" s="75">
        <f t="shared" si="0"/>
        <v>0</v>
      </c>
    </row>
    <row r="40" spans="1:6" s="72" customFormat="1" x14ac:dyDescent="0.25">
      <c r="A40" s="80" t="s">
        <v>52</v>
      </c>
      <c r="B40" s="59">
        <f>SUM(B33:B39)</f>
        <v>0</v>
      </c>
      <c r="C40" s="59">
        <f>SUM(C33:C39)</f>
        <v>0</v>
      </c>
      <c r="D40" s="59">
        <f>SUM(D33:D39)</f>
        <v>0</v>
      </c>
      <c r="E40" s="59">
        <f>SUM(E33:E39)</f>
        <v>0</v>
      </c>
      <c r="F40" s="75">
        <f t="shared" ref="F40:F63" si="1">SUM(B40:E40)</f>
        <v>0</v>
      </c>
    </row>
    <row r="41" spans="1:6" s="72" customFormat="1" x14ac:dyDescent="0.25">
      <c r="A41" s="80" t="s">
        <v>67</v>
      </c>
      <c r="B41" s="59">
        <f>SUM(B40,B32)</f>
        <v>0</v>
      </c>
      <c r="C41" s="59">
        <f>SUM(C40,C32)</f>
        <v>0</v>
      </c>
      <c r="D41" s="59">
        <f>SUM(D40,D32)</f>
        <v>0</v>
      </c>
      <c r="E41" s="59">
        <f>SUM(E40,E32)</f>
        <v>0</v>
      </c>
      <c r="F41" s="75">
        <f t="shared" si="1"/>
        <v>0</v>
      </c>
    </row>
    <row r="42" spans="1:6" x14ac:dyDescent="0.25">
      <c r="A42" s="81" t="s">
        <v>649</v>
      </c>
      <c r="B42" s="59"/>
      <c r="C42" s="59"/>
      <c r="D42" s="59"/>
      <c r="E42" s="59"/>
      <c r="F42" s="75">
        <f t="shared" si="1"/>
        <v>0</v>
      </c>
    </row>
    <row r="43" spans="1:6" x14ac:dyDescent="0.25">
      <c r="A43" s="81" t="s">
        <v>648</v>
      </c>
      <c r="B43" s="59"/>
      <c r="C43" s="59"/>
      <c r="D43" s="59"/>
      <c r="E43" s="59"/>
      <c r="F43" s="75">
        <f t="shared" si="1"/>
        <v>0</v>
      </c>
    </row>
    <row r="44" spans="1:6" s="72" customFormat="1" x14ac:dyDescent="0.25">
      <c r="A44" s="80" t="s">
        <v>41</v>
      </c>
      <c r="B44" s="58">
        <f>SUM(B42:B43)</f>
        <v>0</v>
      </c>
      <c r="C44" s="58">
        <f>SUM(C42:C43)</f>
        <v>0</v>
      </c>
      <c r="D44" s="58">
        <f>SUM(D42:D43)</f>
        <v>0</v>
      </c>
      <c r="E44" s="58">
        <f>SUM(E42:E43)</f>
        <v>0</v>
      </c>
      <c r="F44" s="75">
        <f t="shared" si="1"/>
        <v>0</v>
      </c>
    </row>
    <row r="45" spans="1:6" x14ac:dyDescent="0.25">
      <c r="A45" s="81" t="s">
        <v>647</v>
      </c>
      <c r="B45" s="58"/>
      <c r="C45" s="58"/>
      <c r="D45" s="58"/>
      <c r="E45" s="58">
        <v>42085</v>
      </c>
      <c r="F45" s="75">
        <f t="shared" si="1"/>
        <v>42085</v>
      </c>
    </row>
    <row r="46" spans="1:6" x14ac:dyDescent="0.25">
      <c r="A46" s="81" t="s">
        <v>646</v>
      </c>
      <c r="B46" s="58"/>
      <c r="C46" s="58"/>
      <c r="D46" s="58"/>
      <c r="E46" s="58"/>
      <c r="F46" s="75">
        <f t="shared" si="1"/>
        <v>0</v>
      </c>
    </row>
    <row r="47" spans="1:6" x14ac:dyDescent="0.25">
      <c r="A47" s="81" t="s">
        <v>645</v>
      </c>
      <c r="B47" s="58"/>
      <c r="C47" s="58"/>
      <c r="D47" s="58"/>
      <c r="E47" s="58"/>
      <c r="F47" s="75">
        <f t="shared" si="1"/>
        <v>0</v>
      </c>
    </row>
    <row r="48" spans="1:6" s="72" customFormat="1" x14ac:dyDescent="0.25">
      <c r="A48" s="80" t="s">
        <v>42</v>
      </c>
      <c r="B48" s="58">
        <f>SUM(B45:B47)</f>
        <v>0</v>
      </c>
      <c r="C48" s="58">
        <f>SUM(C45:C47)</f>
        <v>0</v>
      </c>
      <c r="D48" s="58">
        <f>SUM(D45:D47)</f>
        <v>0</v>
      </c>
      <c r="E48" s="58">
        <f>SUM(E45:E47)</f>
        <v>42085</v>
      </c>
      <c r="F48" s="75">
        <f t="shared" si="1"/>
        <v>42085</v>
      </c>
    </row>
    <row r="49" spans="1:6" x14ac:dyDescent="0.25">
      <c r="A49" s="81" t="s">
        <v>644</v>
      </c>
      <c r="B49" s="58"/>
      <c r="C49" s="58"/>
      <c r="D49" s="58"/>
      <c r="E49" s="58">
        <v>48600260</v>
      </c>
      <c r="F49" s="75">
        <f t="shared" si="1"/>
        <v>48600260</v>
      </c>
    </row>
    <row r="50" spans="1:6" x14ac:dyDescent="0.25">
      <c r="A50" s="81" t="s">
        <v>643</v>
      </c>
      <c r="B50" s="58"/>
      <c r="C50" s="58"/>
      <c r="D50" s="58"/>
      <c r="E50" s="58"/>
      <c r="F50" s="75">
        <f t="shared" si="1"/>
        <v>0</v>
      </c>
    </row>
    <row r="51" spans="1:6" s="72" customFormat="1" x14ac:dyDescent="0.25">
      <c r="A51" s="80" t="s">
        <v>43</v>
      </c>
      <c r="B51" s="58">
        <f>SUM(B49:B50)</f>
        <v>0</v>
      </c>
      <c r="C51" s="58">
        <f>SUM(C49:C50)</f>
        <v>0</v>
      </c>
      <c r="D51" s="58">
        <f>SUM(D49:D50)</f>
        <v>0</v>
      </c>
      <c r="E51" s="58">
        <f>SUM(E49:E50)</f>
        <v>48600260</v>
      </c>
      <c r="F51" s="75">
        <f t="shared" si="1"/>
        <v>48600260</v>
      </c>
    </row>
    <row r="52" spans="1:6" x14ac:dyDescent="0.25">
      <c r="A52" s="81" t="s">
        <v>642</v>
      </c>
      <c r="B52" s="58"/>
      <c r="C52" s="58"/>
      <c r="D52" s="58"/>
      <c r="E52" s="58"/>
      <c r="F52" s="75">
        <f t="shared" si="1"/>
        <v>0</v>
      </c>
    </row>
    <row r="53" spans="1:6" x14ac:dyDescent="0.25">
      <c r="A53" s="81" t="s">
        <v>641</v>
      </c>
      <c r="B53" s="58"/>
      <c r="C53" s="58"/>
      <c r="D53" s="58"/>
      <c r="E53" s="58"/>
      <c r="F53" s="75">
        <f t="shared" si="1"/>
        <v>0</v>
      </c>
    </row>
    <row r="54" spans="1:6" s="72" customFormat="1" x14ac:dyDescent="0.25">
      <c r="A54" s="80" t="s">
        <v>44</v>
      </c>
      <c r="B54" s="58">
        <f>SUM(B52:B53)</f>
        <v>0</v>
      </c>
      <c r="C54" s="58">
        <f>SUM(C52:C53)</f>
        <v>0</v>
      </c>
      <c r="D54" s="58">
        <f>SUM(D52:D53)</f>
        <v>0</v>
      </c>
      <c r="E54" s="58">
        <f>SUM(E52:E53)</f>
        <v>0</v>
      </c>
      <c r="F54" s="75">
        <f t="shared" si="1"/>
        <v>0</v>
      </c>
    </row>
    <row r="55" spans="1:6" s="72" customFormat="1" x14ac:dyDescent="0.25">
      <c r="A55" s="80" t="s">
        <v>53</v>
      </c>
      <c r="B55" s="59">
        <f>SUM(B54,B51,B48,B44)</f>
        <v>0</v>
      </c>
      <c r="C55" s="59">
        <f>SUM(C54,C51,C48,C44)</f>
        <v>0</v>
      </c>
      <c r="D55" s="59">
        <f>SUM(D54,D51,D48,D44)</f>
        <v>0</v>
      </c>
      <c r="E55" s="59">
        <f>SUM(E54,E51,E48,E44)</f>
        <v>48642345</v>
      </c>
      <c r="F55" s="359">
        <f t="shared" si="1"/>
        <v>48642345</v>
      </c>
    </row>
    <row r="56" spans="1:6" s="72" customFormat="1" x14ac:dyDescent="0.25">
      <c r="A56" s="361" t="s">
        <v>640</v>
      </c>
      <c r="B56" s="362"/>
      <c r="C56" s="362"/>
      <c r="D56" s="362"/>
      <c r="E56" s="362"/>
      <c r="F56" s="363">
        <v>37270819</v>
      </c>
    </row>
    <row r="57" spans="1:6" ht="15.75" x14ac:dyDescent="0.3">
      <c r="A57" s="79" t="s">
        <v>639</v>
      </c>
      <c r="B57" s="77"/>
      <c r="C57" s="77"/>
      <c r="D57" s="77"/>
      <c r="E57" s="77"/>
      <c r="F57" s="75">
        <f t="shared" si="1"/>
        <v>0</v>
      </c>
    </row>
    <row r="58" spans="1:6" ht="15.75" x14ac:dyDescent="0.3">
      <c r="A58" s="79" t="s">
        <v>638</v>
      </c>
      <c r="B58" s="77"/>
      <c r="C58" s="77"/>
      <c r="D58" s="77"/>
      <c r="E58" s="77"/>
      <c r="F58" s="75">
        <v>1872370</v>
      </c>
    </row>
    <row r="59" spans="1:6" ht="15.75" x14ac:dyDescent="0.3">
      <c r="A59" s="79" t="s">
        <v>637</v>
      </c>
      <c r="B59" s="77"/>
      <c r="C59" s="77"/>
      <c r="D59" s="77"/>
      <c r="E59" s="77"/>
      <c r="F59" s="75">
        <f t="shared" si="1"/>
        <v>0</v>
      </c>
    </row>
    <row r="60" spans="1:6" ht="15.75" x14ac:dyDescent="0.3">
      <c r="A60" s="79" t="s">
        <v>636</v>
      </c>
      <c r="B60" s="77"/>
      <c r="C60" s="77"/>
      <c r="D60" s="77"/>
      <c r="E60" s="77"/>
      <c r="F60" s="75">
        <f t="shared" si="1"/>
        <v>0</v>
      </c>
    </row>
    <row r="61" spans="1:6" s="72" customFormat="1" x14ac:dyDescent="0.25">
      <c r="A61" s="78" t="s">
        <v>635</v>
      </c>
      <c r="B61" s="77">
        <f>SUM(B57:B60)</f>
        <v>0</v>
      </c>
      <c r="C61" s="77">
        <f>SUM(C57:C60)</f>
        <v>0</v>
      </c>
      <c r="D61" s="77">
        <f>SUM(D57:D60)</f>
        <v>0</v>
      </c>
      <c r="E61" s="77">
        <f>SUM(E57:E60)</f>
        <v>0</v>
      </c>
      <c r="F61" s="75">
        <v>0</v>
      </c>
    </row>
    <row r="62" spans="1:6" s="72" customFormat="1" x14ac:dyDescent="0.25">
      <c r="A62" s="78" t="s">
        <v>634</v>
      </c>
      <c r="B62" s="77"/>
      <c r="C62" s="77"/>
      <c r="D62" s="77"/>
      <c r="E62" s="77"/>
      <c r="F62" s="75">
        <v>25090850</v>
      </c>
    </row>
    <row r="63" spans="1:6" s="72" customFormat="1" ht="15.75" thickBot="1" x14ac:dyDescent="0.3">
      <c r="A63" s="76" t="s">
        <v>633</v>
      </c>
      <c r="B63" s="264"/>
      <c r="C63" s="264"/>
      <c r="D63" s="264"/>
      <c r="E63" s="264"/>
      <c r="F63" s="75">
        <f t="shared" si="1"/>
        <v>0</v>
      </c>
    </row>
  </sheetData>
  <mergeCells count="3">
    <mergeCell ref="B1:F1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7" fitToHeight="2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  <pageSetUpPr fitToPage="1"/>
  </sheetPr>
  <dimension ref="A1:C82"/>
  <sheetViews>
    <sheetView workbookViewId="0">
      <selection sqref="A1:B1"/>
    </sheetView>
  </sheetViews>
  <sheetFormatPr defaultRowHeight="15" x14ac:dyDescent="0.25"/>
  <cols>
    <col min="1" max="1" width="68.7109375" customWidth="1"/>
    <col min="2" max="2" width="18.5703125" customWidth="1"/>
  </cols>
  <sheetData>
    <row r="1" spans="1:3" x14ac:dyDescent="0.25">
      <c r="A1" s="408" t="s">
        <v>1823</v>
      </c>
      <c r="B1" s="408"/>
    </row>
    <row r="3" spans="1:3" x14ac:dyDescent="0.25">
      <c r="A3" s="418" t="s">
        <v>1799</v>
      </c>
      <c r="B3" s="389"/>
    </row>
    <row r="4" spans="1:3" x14ac:dyDescent="0.25">
      <c r="A4" s="386" t="s">
        <v>667</v>
      </c>
      <c r="B4" s="389"/>
    </row>
    <row r="7" spans="1:3" ht="15.75" x14ac:dyDescent="0.25">
      <c r="A7" s="215" t="s">
        <v>604</v>
      </c>
      <c r="B7" s="300" t="s">
        <v>6</v>
      </c>
      <c r="C7" s="85"/>
    </row>
    <row r="8" spans="1:3" x14ac:dyDescent="0.25">
      <c r="A8" s="130" t="s">
        <v>69</v>
      </c>
      <c r="B8" s="58">
        <v>79147904</v>
      </c>
    </row>
    <row r="9" spans="1:3" x14ac:dyDescent="0.25">
      <c r="A9" s="130" t="s">
        <v>70</v>
      </c>
      <c r="B9" s="58">
        <v>34182124</v>
      </c>
    </row>
    <row r="10" spans="1:3" x14ac:dyDescent="0.25">
      <c r="A10" s="131" t="s">
        <v>71</v>
      </c>
      <c r="B10" s="59">
        <v>44965780</v>
      </c>
    </row>
    <row r="11" spans="1:3" x14ac:dyDescent="0.25">
      <c r="A11" s="130" t="s">
        <v>72</v>
      </c>
      <c r="B11" s="58">
        <v>2233259</v>
      </c>
    </row>
    <row r="12" spans="1:3" x14ac:dyDescent="0.25">
      <c r="A12" s="130" t="s">
        <v>73</v>
      </c>
      <c r="B12" s="58">
        <v>906277</v>
      </c>
    </row>
    <row r="13" spans="1:3" x14ac:dyDescent="0.25">
      <c r="A13" s="131" t="s">
        <v>74</v>
      </c>
      <c r="B13" s="59">
        <v>1326982</v>
      </c>
    </row>
    <row r="14" spans="1:3" x14ac:dyDescent="0.25">
      <c r="A14" s="131" t="s">
        <v>75</v>
      </c>
      <c r="B14" s="59">
        <v>46292762</v>
      </c>
    </row>
    <row r="15" spans="1:3" x14ac:dyDescent="0.25">
      <c r="A15" s="130" t="s">
        <v>76</v>
      </c>
      <c r="B15" s="58">
        <v>0</v>
      </c>
    </row>
    <row r="16" spans="1:3" x14ac:dyDescent="0.25">
      <c r="A16" s="130" t="s">
        <v>77</v>
      </c>
      <c r="B16" s="58">
        <v>0</v>
      </c>
    </row>
    <row r="17" spans="1:3" x14ac:dyDescent="0.25">
      <c r="A17" s="131" t="s">
        <v>78</v>
      </c>
      <c r="B17" s="59">
        <v>0</v>
      </c>
    </row>
    <row r="18" spans="1:3" x14ac:dyDescent="0.25">
      <c r="A18" s="130" t="s">
        <v>79</v>
      </c>
      <c r="B18" s="58">
        <v>0</v>
      </c>
    </row>
    <row r="19" spans="1:3" x14ac:dyDescent="0.25">
      <c r="A19" s="130" t="s">
        <v>80</v>
      </c>
      <c r="B19" s="58">
        <v>0</v>
      </c>
    </row>
    <row r="20" spans="1:3" x14ac:dyDescent="0.25">
      <c r="A20" s="131" t="s">
        <v>81</v>
      </c>
      <c r="B20" s="59">
        <v>0</v>
      </c>
    </row>
    <row r="21" spans="1:3" x14ac:dyDescent="0.25">
      <c r="A21" s="131" t="s">
        <v>82</v>
      </c>
      <c r="B21" s="59">
        <v>0</v>
      </c>
    </row>
    <row r="22" spans="1:3" x14ac:dyDescent="0.25">
      <c r="A22" s="131" t="s">
        <v>83</v>
      </c>
      <c r="B22" s="59">
        <v>46292762</v>
      </c>
    </row>
    <row r="23" spans="1:3" ht="25.5" x14ac:dyDescent="0.25">
      <c r="A23" s="131" t="s">
        <v>84</v>
      </c>
      <c r="B23" s="59">
        <v>0</v>
      </c>
    </row>
    <row r="24" spans="1:3" x14ac:dyDescent="0.25">
      <c r="A24" s="131" t="s">
        <v>85</v>
      </c>
      <c r="B24" s="59">
        <v>46292762</v>
      </c>
    </row>
    <row r="25" spans="1:3" ht="25.5" x14ac:dyDescent="0.25">
      <c r="A25" s="131" t="s">
        <v>1800</v>
      </c>
      <c r="B25" s="59">
        <v>0</v>
      </c>
    </row>
    <row r="26" spans="1:3" x14ac:dyDescent="0.25">
      <c r="A26" s="131" t="s">
        <v>86</v>
      </c>
      <c r="B26" s="59">
        <v>0</v>
      </c>
    </row>
    <row r="27" spans="1:3" ht="27" customHeight="1" x14ac:dyDescent="0.25">
      <c r="A27" s="85"/>
    </row>
    <row r="28" spans="1:3" x14ac:dyDescent="0.25">
      <c r="A28" s="85"/>
    </row>
    <row r="29" spans="1:3" x14ac:dyDescent="0.25">
      <c r="A29" s="85"/>
    </row>
    <row r="30" spans="1:3" x14ac:dyDescent="0.25">
      <c r="A30" s="85"/>
    </row>
    <row r="31" spans="1:3" x14ac:dyDescent="0.25">
      <c r="A31" s="85"/>
    </row>
    <row r="32" spans="1:3" x14ac:dyDescent="0.25">
      <c r="A32" s="85"/>
      <c r="B32" s="85"/>
      <c r="C32" s="85"/>
    </row>
    <row r="33" spans="1:3" x14ac:dyDescent="0.25">
      <c r="A33" s="85"/>
      <c r="B33" s="85"/>
      <c r="C33" s="85"/>
    </row>
    <row r="34" spans="1:3" x14ac:dyDescent="0.25">
      <c r="A34" s="85"/>
      <c r="B34" s="85"/>
      <c r="C34" s="85"/>
    </row>
    <row r="35" spans="1:3" x14ac:dyDescent="0.25">
      <c r="A35" s="85"/>
      <c r="B35" s="85"/>
      <c r="C35" s="85"/>
    </row>
    <row r="36" spans="1:3" x14ac:dyDescent="0.25">
      <c r="A36" s="85"/>
      <c r="B36" s="85"/>
      <c r="C36" s="85"/>
    </row>
    <row r="37" spans="1:3" x14ac:dyDescent="0.25">
      <c r="A37" s="85"/>
      <c r="B37" s="85"/>
      <c r="C37" s="85"/>
    </row>
    <row r="38" spans="1:3" x14ac:dyDescent="0.25">
      <c r="A38" s="85"/>
      <c r="B38" s="85"/>
      <c r="C38" s="85"/>
    </row>
    <row r="39" spans="1:3" x14ac:dyDescent="0.25">
      <c r="A39" s="85"/>
      <c r="B39" s="85"/>
      <c r="C39" s="85"/>
    </row>
    <row r="40" spans="1:3" x14ac:dyDescent="0.25">
      <c r="A40" s="85"/>
      <c r="B40" s="85"/>
      <c r="C40" s="85"/>
    </row>
    <row r="41" spans="1:3" x14ac:dyDescent="0.25">
      <c r="A41" s="85"/>
      <c r="B41" s="85"/>
      <c r="C41" s="85"/>
    </row>
    <row r="42" spans="1:3" x14ac:dyDescent="0.25">
      <c r="A42" s="85"/>
      <c r="B42" s="85"/>
      <c r="C42" s="85"/>
    </row>
    <row r="43" spans="1:3" x14ac:dyDescent="0.25">
      <c r="A43" s="85"/>
      <c r="B43" s="85"/>
      <c r="C43" s="85"/>
    </row>
    <row r="44" spans="1:3" x14ac:dyDescent="0.25">
      <c r="A44" s="85"/>
      <c r="B44" s="85"/>
      <c r="C44" s="85"/>
    </row>
    <row r="45" spans="1:3" x14ac:dyDescent="0.25">
      <c r="A45" s="85"/>
      <c r="B45" s="85"/>
      <c r="C45" s="85"/>
    </row>
    <row r="46" spans="1:3" x14ac:dyDescent="0.25">
      <c r="A46" s="85"/>
      <c r="B46" s="85"/>
      <c r="C46" s="85"/>
    </row>
    <row r="47" spans="1:3" x14ac:dyDescent="0.25">
      <c r="A47" s="85"/>
      <c r="B47" s="85"/>
      <c r="C47" s="85"/>
    </row>
    <row r="48" spans="1:3" x14ac:dyDescent="0.25">
      <c r="A48" s="85"/>
      <c r="B48" s="85"/>
      <c r="C48" s="85"/>
    </row>
    <row r="49" spans="1:3" x14ac:dyDescent="0.25">
      <c r="A49" s="85"/>
      <c r="B49" s="85"/>
      <c r="C49" s="85"/>
    </row>
    <row r="50" spans="1:3" x14ac:dyDescent="0.25">
      <c r="A50" s="85"/>
      <c r="B50" s="85"/>
      <c r="C50" s="85"/>
    </row>
    <row r="51" spans="1:3" x14ac:dyDescent="0.25">
      <c r="A51" s="85"/>
      <c r="B51" s="85"/>
      <c r="C51" s="85"/>
    </row>
    <row r="52" spans="1:3" x14ac:dyDescent="0.25">
      <c r="A52" s="85"/>
      <c r="B52" s="85"/>
      <c r="C52" s="85"/>
    </row>
    <row r="53" spans="1:3" x14ac:dyDescent="0.25">
      <c r="A53" s="85"/>
      <c r="B53" s="85"/>
      <c r="C53" s="85"/>
    </row>
    <row r="54" spans="1:3" x14ac:dyDescent="0.25">
      <c r="A54" s="85"/>
      <c r="B54" s="85"/>
      <c r="C54" s="85"/>
    </row>
    <row r="55" spans="1:3" x14ac:dyDescent="0.25">
      <c r="A55" s="85"/>
      <c r="B55" s="85"/>
      <c r="C55" s="85"/>
    </row>
    <row r="56" spans="1:3" x14ac:dyDescent="0.25">
      <c r="A56" s="85"/>
      <c r="B56" s="85"/>
      <c r="C56" s="85"/>
    </row>
    <row r="57" spans="1:3" x14ac:dyDescent="0.25">
      <c r="A57" s="85"/>
      <c r="B57" s="85"/>
      <c r="C57" s="85"/>
    </row>
    <row r="58" spans="1:3" x14ac:dyDescent="0.25">
      <c r="A58" s="85"/>
      <c r="B58" s="85"/>
      <c r="C58" s="85"/>
    </row>
    <row r="59" spans="1:3" x14ac:dyDescent="0.25">
      <c r="A59" s="85"/>
      <c r="B59" s="85"/>
      <c r="C59" s="85"/>
    </row>
    <row r="60" spans="1:3" x14ac:dyDescent="0.25">
      <c r="A60" s="85"/>
      <c r="B60" s="85"/>
      <c r="C60" s="85"/>
    </row>
    <row r="61" spans="1:3" x14ac:dyDescent="0.25">
      <c r="A61" s="85"/>
      <c r="B61" s="85"/>
      <c r="C61" s="85"/>
    </row>
    <row r="62" spans="1:3" x14ac:dyDescent="0.25">
      <c r="A62" s="85"/>
      <c r="B62" s="85"/>
      <c r="C62" s="85"/>
    </row>
    <row r="63" spans="1:3" x14ac:dyDescent="0.25">
      <c r="A63" s="85"/>
      <c r="B63" s="85"/>
      <c r="C63" s="85"/>
    </row>
    <row r="64" spans="1:3" x14ac:dyDescent="0.25">
      <c r="A64" s="85"/>
      <c r="B64" s="85"/>
      <c r="C64" s="85"/>
    </row>
    <row r="65" spans="1:3" x14ac:dyDescent="0.25">
      <c r="A65" s="85"/>
      <c r="B65" s="85"/>
      <c r="C65" s="85"/>
    </row>
    <row r="66" spans="1:3" x14ac:dyDescent="0.25">
      <c r="A66" s="85"/>
      <c r="B66" s="85"/>
      <c r="C66" s="85"/>
    </row>
    <row r="67" spans="1:3" x14ac:dyDescent="0.25">
      <c r="A67" s="85"/>
      <c r="B67" s="85"/>
      <c r="C67" s="85"/>
    </row>
    <row r="68" spans="1:3" x14ac:dyDescent="0.25">
      <c r="A68" s="85"/>
      <c r="B68" s="85"/>
      <c r="C68" s="85"/>
    </row>
    <row r="69" spans="1:3" x14ac:dyDescent="0.25">
      <c r="A69" s="85"/>
      <c r="B69" s="85"/>
      <c r="C69" s="85"/>
    </row>
    <row r="70" spans="1:3" x14ac:dyDescent="0.25">
      <c r="A70" s="85"/>
      <c r="B70" s="85"/>
      <c r="C70" s="85"/>
    </row>
    <row r="71" spans="1:3" x14ac:dyDescent="0.25">
      <c r="A71" s="85"/>
      <c r="B71" s="85"/>
      <c r="C71" s="85"/>
    </row>
    <row r="72" spans="1:3" x14ac:dyDescent="0.25">
      <c r="A72" s="85"/>
      <c r="B72" s="85"/>
      <c r="C72" s="85"/>
    </row>
    <row r="73" spans="1:3" x14ac:dyDescent="0.25">
      <c r="A73" s="85"/>
      <c r="B73" s="85"/>
      <c r="C73" s="85"/>
    </row>
    <row r="74" spans="1:3" x14ac:dyDescent="0.25">
      <c r="A74" s="85"/>
      <c r="B74" s="85"/>
      <c r="C74" s="85"/>
    </row>
    <row r="75" spans="1:3" x14ac:dyDescent="0.25">
      <c r="A75" s="85"/>
      <c r="B75" s="85"/>
      <c r="C75" s="85"/>
    </row>
    <row r="76" spans="1:3" x14ac:dyDescent="0.25">
      <c r="A76" s="85"/>
      <c r="B76" s="85"/>
      <c r="C76" s="85"/>
    </row>
    <row r="77" spans="1:3" x14ac:dyDescent="0.25">
      <c r="A77" s="85"/>
      <c r="B77" s="85"/>
      <c r="C77" s="85"/>
    </row>
    <row r="78" spans="1:3" x14ac:dyDescent="0.25">
      <c r="A78" s="85"/>
      <c r="B78" s="85"/>
      <c r="C78" s="85"/>
    </row>
    <row r="79" spans="1:3" x14ac:dyDescent="0.25">
      <c r="A79" s="85"/>
      <c r="B79" s="85"/>
      <c r="C79" s="85"/>
    </row>
    <row r="80" spans="1:3" x14ac:dyDescent="0.25">
      <c r="A80" s="85"/>
      <c r="B80" s="85"/>
      <c r="C80" s="85"/>
    </row>
    <row r="81" spans="1:3" x14ac:dyDescent="0.25">
      <c r="A81" s="85"/>
      <c r="B81" s="85"/>
      <c r="C81" s="85"/>
    </row>
    <row r="82" spans="1:3" x14ac:dyDescent="0.25">
      <c r="A82" s="85"/>
      <c r="B82" s="85"/>
      <c r="C82" s="85"/>
    </row>
  </sheetData>
  <mergeCells count="3">
    <mergeCell ref="A1:B1"/>
    <mergeCell ref="A3:B3"/>
    <mergeCell ref="A4:B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  <pageSetUpPr fitToPage="1"/>
  </sheetPr>
  <dimension ref="A1:D51"/>
  <sheetViews>
    <sheetView workbookViewId="0">
      <selection sqref="A1:D1"/>
    </sheetView>
  </sheetViews>
  <sheetFormatPr defaultRowHeight="15" x14ac:dyDescent="0.25"/>
  <cols>
    <col min="1" max="1" width="65" customWidth="1"/>
    <col min="2" max="2" width="12.7109375" bestFit="1" customWidth="1"/>
    <col min="3" max="3" width="14.42578125" customWidth="1"/>
    <col min="4" max="4" width="14.28515625" customWidth="1"/>
  </cols>
  <sheetData>
    <row r="1" spans="1:4" x14ac:dyDescent="0.25">
      <c r="A1" s="408" t="s">
        <v>1824</v>
      </c>
      <c r="B1" s="408"/>
      <c r="C1" s="408"/>
      <c r="D1" s="408"/>
    </row>
    <row r="3" spans="1:4" ht="21" customHeight="1" x14ac:dyDescent="0.25">
      <c r="A3" s="418" t="s">
        <v>1798</v>
      </c>
      <c r="B3" s="419"/>
      <c r="C3" s="419"/>
      <c r="D3" s="419"/>
    </row>
    <row r="4" spans="1:4" ht="21" customHeight="1" x14ac:dyDescent="0.25">
      <c r="A4" s="386" t="s">
        <v>668</v>
      </c>
      <c r="B4" s="419"/>
      <c r="C4" s="419"/>
      <c r="D4" s="419"/>
    </row>
    <row r="5" spans="1:4" ht="18" x14ac:dyDescent="0.25">
      <c r="A5" s="287"/>
      <c r="B5" s="301"/>
      <c r="C5" s="301"/>
      <c r="D5" s="301"/>
    </row>
    <row r="6" spans="1:4" x14ac:dyDescent="0.25">
      <c r="A6" s="85" t="s">
        <v>68</v>
      </c>
      <c r="B6" s="85"/>
      <c r="C6" s="85"/>
      <c r="D6" s="85"/>
    </row>
    <row r="7" spans="1:4" ht="38.25" x14ac:dyDescent="0.25">
      <c r="A7" s="119" t="s">
        <v>604</v>
      </c>
      <c r="B7" s="69" t="s">
        <v>1447</v>
      </c>
      <c r="C7" s="69" t="s">
        <v>64</v>
      </c>
      <c r="D7" s="69" t="s">
        <v>1448</v>
      </c>
    </row>
    <row r="8" spans="1:4" x14ac:dyDescent="0.25">
      <c r="A8" s="130" t="s">
        <v>672</v>
      </c>
      <c r="B8" s="58">
        <v>4063494</v>
      </c>
      <c r="C8" s="58">
        <v>0</v>
      </c>
      <c r="D8" s="58">
        <v>7417326</v>
      </c>
    </row>
    <row r="9" spans="1:4" ht="30" x14ac:dyDescent="0.25">
      <c r="A9" s="130" t="s">
        <v>673</v>
      </c>
      <c r="B9" s="58">
        <v>98960</v>
      </c>
      <c r="C9" s="58">
        <v>0</v>
      </c>
      <c r="D9" s="58">
        <v>0</v>
      </c>
    </row>
    <row r="10" spans="1:4" x14ac:dyDescent="0.25">
      <c r="A10" s="130" t="s">
        <v>674</v>
      </c>
      <c r="B10" s="58">
        <v>430893</v>
      </c>
      <c r="C10" s="58">
        <v>0</v>
      </c>
      <c r="D10" s="58">
        <v>1003152</v>
      </c>
    </row>
    <row r="11" spans="1:4" ht="25.5" x14ac:dyDescent="0.25">
      <c r="A11" s="131" t="s">
        <v>675</v>
      </c>
      <c r="B11" s="59">
        <v>4593347</v>
      </c>
      <c r="C11" s="59">
        <v>0</v>
      </c>
      <c r="D11" s="59">
        <v>8420478</v>
      </c>
    </row>
    <row r="12" spans="1:4" x14ac:dyDescent="0.25">
      <c r="A12" s="130" t="s">
        <v>676</v>
      </c>
      <c r="B12" s="58">
        <v>0</v>
      </c>
      <c r="C12" s="58">
        <v>0</v>
      </c>
      <c r="D12" s="58">
        <v>0</v>
      </c>
    </row>
    <row r="13" spans="1:4" x14ac:dyDescent="0.25">
      <c r="A13" s="130" t="s">
        <v>677</v>
      </c>
      <c r="B13" s="58">
        <v>0</v>
      </c>
      <c r="C13" s="58">
        <v>0</v>
      </c>
      <c r="D13" s="58">
        <v>0</v>
      </c>
    </row>
    <row r="14" spans="1:4" x14ac:dyDescent="0.25">
      <c r="A14" s="131" t="s">
        <v>678</v>
      </c>
      <c r="B14" s="59">
        <v>0</v>
      </c>
      <c r="C14" s="59">
        <v>0</v>
      </c>
      <c r="D14" s="59">
        <v>0</v>
      </c>
    </row>
    <row r="15" spans="1:4" ht="30" x14ac:dyDescent="0.25">
      <c r="A15" s="130" t="s">
        <v>679</v>
      </c>
      <c r="B15" s="58">
        <v>21017790</v>
      </c>
      <c r="C15" s="58">
        <v>0</v>
      </c>
      <c r="D15" s="58">
        <v>23506651</v>
      </c>
    </row>
    <row r="16" spans="1:4" ht="30" x14ac:dyDescent="0.25">
      <c r="A16" s="130" t="s">
        <v>680</v>
      </c>
      <c r="B16" s="58">
        <v>1691624</v>
      </c>
      <c r="C16" s="58">
        <v>0</v>
      </c>
      <c r="D16" s="58">
        <v>1737794</v>
      </c>
    </row>
    <row r="17" spans="1:4" x14ac:dyDescent="0.25">
      <c r="A17" s="130" t="s">
        <v>671</v>
      </c>
      <c r="B17" s="58">
        <v>1392321</v>
      </c>
      <c r="C17" s="58">
        <v>0</v>
      </c>
      <c r="D17" s="58">
        <v>42071788</v>
      </c>
    </row>
    <row r="18" spans="1:4" x14ac:dyDescent="0.25">
      <c r="A18" s="130" t="s">
        <v>681</v>
      </c>
      <c r="B18" s="58">
        <v>804451</v>
      </c>
      <c r="C18" s="58">
        <v>0</v>
      </c>
      <c r="D18" s="58">
        <v>6618191</v>
      </c>
    </row>
    <row r="19" spans="1:4" x14ac:dyDescent="0.25">
      <c r="A19" s="131" t="s">
        <v>682</v>
      </c>
      <c r="B19" s="59">
        <v>24906186</v>
      </c>
      <c r="C19" s="59">
        <v>0</v>
      </c>
      <c r="D19" s="59">
        <v>73934424</v>
      </c>
    </row>
    <row r="20" spans="1:4" x14ac:dyDescent="0.25">
      <c r="A20" s="130" t="s">
        <v>683</v>
      </c>
      <c r="B20" s="58">
        <v>4188715</v>
      </c>
      <c r="C20" s="58">
        <v>0</v>
      </c>
      <c r="D20" s="58">
        <v>4406679</v>
      </c>
    </row>
    <row r="21" spans="1:4" x14ac:dyDescent="0.25">
      <c r="A21" s="130" t="s">
        <v>684</v>
      </c>
      <c r="B21" s="58">
        <v>6370499</v>
      </c>
      <c r="C21" s="58">
        <v>0</v>
      </c>
      <c r="D21" s="58">
        <v>5815541</v>
      </c>
    </row>
    <row r="22" spans="1:4" x14ac:dyDescent="0.25">
      <c r="A22" s="130" t="s">
        <v>685</v>
      </c>
      <c r="B22" s="58">
        <v>0</v>
      </c>
      <c r="C22" s="58">
        <v>0</v>
      </c>
      <c r="D22" s="58">
        <v>0</v>
      </c>
    </row>
    <row r="23" spans="1:4" x14ac:dyDescent="0.25">
      <c r="A23" s="130" t="s">
        <v>686</v>
      </c>
      <c r="B23" s="58">
        <v>0</v>
      </c>
      <c r="C23" s="58">
        <v>0</v>
      </c>
      <c r="D23" s="58">
        <v>0</v>
      </c>
    </row>
    <row r="24" spans="1:4" x14ac:dyDescent="0.25">
      <c r="A24" s="131" t="s">
        <v>687</v>
      </c>
      <c r="B24" s="59">
        <v>10559214</v>
      </c>
      <c r="C24" s="59">
        <v>0</v>
      </c>
      <c r="D24" s="59">
        <v>10222220</v>
      </c>
    </row>
    <row r="25" spans="1:4" x14ac:dyDescent="0.25">
      <c r="A25" s="130" t="s">
        <v>688</v>
      </c>
      <c r="B25" s="58">
        <v>7738344</v>
      </c>
      <c r="C25" s="58">
        <v>0</v>
      </c>
      <c r="D25" s="58">
        <v>8508448</v>
      </c>
    </row>
    <row r="26" spans="1:4" x14ac:dyDescent="0.25">
      <c r="A26" s="130" t="s">
        <v>689</v>
      </c>
      <c r="B26" s="58">
        <v>3621158</v>
      </c>
      <c r="C26" s="58">
        <v>0</v>
      </c>
      <c r="D26" s="58">
        <v>2717778</v>
      </c>
    </row>
    <row r="27" spans="1:4" x14ac:dyDescent="0.25">
      <c r="A27" s="130" t="s">
        <v>690</v>
      </c>
      <c r="B27" s="58">
        <v>2074056</v>
      </c>
      <c r="C27" s="58">
        <v>0</v>
      </c>
      <c r="D27" s="58">
        <v>1741810</v>
      </c>
    </row>
    <row r="28" spans="1:4" x14ac:dyDescent="0.25">
      <c r="A28" s="131" t="s">
        <v>691</v>
      </c>
      <c r="B28" s="59">
        <v>13433558</v>
      </c>
      <c r="C28" s="59">
        <v>0</v>
      </c>
      <c r="D28" s="59">
        <v>12968036</v>
      </c>
    </row>
    <row r="29" spans="1:4" x14ac:dyDescent="0.25">
      <c r="A29" s="131" t="s">
        <v>692</v>
      </c>
      <c r="B29" s="59">
        <v>18408069</v>
      </c>
      <c r="C29" s="59">
        <v>0</v>
      </c>
      <c r="D29" s="59">
        <v>17158488</v>
      </c>
    </row>
    <row r="30" spans="1:4" x14ac:dyDescent="0.25">
      <c r="A30" s="131" t="s">
        <v>693</v>
      </c>
      <c r="B30" s="59">
        <v>9711094</v>
      </c>
      <c r="C30" s="59">
        <v>0</v>
      </c>
      <c r="D30" s="59">
        <v>11981116</v>
      </c>
    </row>
    <row r="31" spans="1:4" x14ac:dyDescent="0.25">
      <c r="A31" s="131" t="s">
        <v>694</v>
      </c>
      <c r="B31" s="59">
        <v>-22612402</v>
      </c>
      <c r="C31" s="59">
        <v>0</v>
      </c>
      <c r="D31" s="59">
        <v>30025042</v>
      </c>
    </row>
    <row r="32" spans="1:4" x14ac:dyDescent="0.25">
      <c r="A32" s="130" t="s">
        <v>695</v>
      </c>
      <c r="B32" s="58">
        <v>0</v>
      </c>
      <c r="C32" s="58">
        <v>0</v>
      </c>
      <c r="D32" s="58">
        <v>0</v>
      </c>
    </row>
    <row r="33" spans="1:4" ht="30" x14ac:dyDescent="0.25">
      <c r="A33" s="130" t="s">
        <v>696</v>
      </c>
      <c r="B33" s="58">
        <v>0</v>
      </c>
      <c r="C33" s="58">
        <v>0</v>
      </c>
      <c r="D33" s="58">
        <v>0</v>
      </c>
    </row>
    <row r="34" spans="1:4" ht="30" x14ac:dyDescent="0.25">
      <c r="A34" s="130" t="s">
        <v>697</v>
      </c>
      <c r="B34" s="58">
        <v>0</v>
      </c>
      <c r="C34" s="58">
        <v>0</v>
      </c>
      <c r="D34" s="58">
        <v>0</v>
      </c>
    </row>
    <row r="35" spans="1:4" ht="30" x14ac:dyDescent="0.25">
      <c r="A35" s="130" t="s">
        <v>698</v>
      </c>
      <c r="B35" s="58">
        <v>8</v>
      </c>
      <c r="C35" s="58">
        <v>0</v>
      </c>
      <c r="D35" s="58">
        <v>31</v>
      </c>
    </row>
    <row r="36" spans="1:4" ht="30" x14ac:dyDescent="0.25">
      <c r="A36" s="130" t="s">
        <v>699</v>
      </c>
      <c r="B36" s="58">
        <v>0</v>
      </c>
      <c r="C36" s="58">
        <v>0</v>
      </c>
      <c r="D36" s="58">
        <v>0</v>
      </c>
    </row>
    <row r="37" spans="1:4" ht="30" x14ac:dyDescent="0.25">
      <c r="A37" s="130" t="s">
        <v>700</v>
      </c>
      <c r="B37" s="58">
        <v>0</v>
      </c>
      <c r="C37" s="58">
        <v>0</v>
      </c>
      <c r="D37" s="58">
        <v>0</v>
      </c>
    </row>
    <row r="38" spans="1:4" ht="45" x14ac:dyDescent="0.25">
      <c r="A38" s="130" t="s">
        <v>701</v>
      </c>
      <c r="B38" s="58">
        <v>0</v>
      </c>
      <c r="C38" s="58">
        <v>0</v>
      </c>
      <c r="D38" s="58">
        <v>0</v>
      </c>
    </row>
    <row r="39" spans="1:4" ht="25.5" x14ac:dyDescent="0.25">
      <c r="A39" s="131" t="s">
        <v>702</v>
      </c>
      <c r="B39" s="59">
        <v>8</v>
      </c>
      <c r="C39" s="59">
        <v>0</v>
      </c>
      <c r="D39" s="59">
        <v>31</v>
      </c>
    </row>
    <row r="40" spans="1:4" x14ac:dyDescent="0.25">
      <c r="A40" s="130" t="s">
        <v>703</v>
      </c>
      <c r="B40" s="58">
        <v>0</v>
      </c>
      <c r="C40" s="58">
        <v>0</v>
      </c>
      <c r="D40" s="58">
        <v>0</v>
      </c>
    </row>
    <row r="41" spans="1:4" ht="30" x14ac:dyDescent="0.25">
      <c r="A41" s="130" t="s">
        <v>704</v>
      </c>
      <c r="B41" s="58">
        <v>0</v>
      </c>
      <c r="C41" s="58">
        <v>0</v>
      </c>
      <c r="D41" s="58">
        <v>0</v>
      </c>
    </row>
    <row r="42" spans="1:4" x14ac:dyDescent="0.25">
      <c r="A42" s="130" t="s">
        <v>705</v>
      </c>
      <c r="B42" s="58">
        <v>0</v>
      </c>
      <c r="C42" s="58">
        <v>0</v>
      </c>
      <c r="D42" s="58">
        <v>0</v>
      </c>
    </row>
    <row r="43" spans="1:4" ht="30" x14ac:dyDescent="0.25">
      <c r="A43" s="130" t="s">
        <v>706</v>
      </c>
      <c r="B43" s="58">
        <v>0</v>
      </c>
      <c r="C43" s="58">
        <v>0</v>
      </c>
      <c r="D43" s="58">
        <v>0</v>
      </c>
    </row>
    <row r="44" spans="1:4" x14ac:dyDescent="0.25">
      <c r="A44" s="130" t="s">
        <v>707</v>
      </c>
      <c r="B44" s="58">
        <v>0</v>
      </c>
      <c r="C44" s="58">
        <v>0</v>
      </c>
      <c r="D44" s="58">
        <v>0</v>
      </c>
    </row>
    <row r="45" spans="1:4" ht="30" x14ac:dyDescent="0.25">
      <c r="A45" s="130" t="s">
        <v>708</v>
      </c>
      <c r="B45" s="58">
        <v>0</v>
      </c>
      <c r="C45" s="58">
        <v>0</v>
      </c>
      <c r="D45" s="58">
        <v>0</v>
      </c>
    </row>
    <row r="46" spans="1:4" x14ac:dyDescent="0.25">
      <c r="A46" s="130" t="s">
        <v>709</v>
      </c>
      <c r="B46" s="58">
        <v>0</v>
      </c>
      <c r="C46" s="58">
        <v>0</v>
      </c>
      <c r="D46" s="58">
        <v>0</v>
      </c>
    </row>
    <row r="47" spans="1:4" ht="30" x14ac:dyDescent="0.25">
      <c r="A47" s="130" t="s">
        <v>710</v>
      </c>
      <c r="B47" s="58">
        <v>0</v>
      </c>
      <c r="C47" s="58">
        <v>0</v>
      </c>
      <c r="D47" s="58">
        <v>0</v>
      </c>
    </row>
    <row r="48" spans="1:4" ht="45" x14ac:dyDescent="0.25">
      <c r="A48" s="130" t="s">
        <v>1801</v>
      </c>
      <c r="B48" s="58">
        <v>0</v>
      </c>
      <c r="C48" s="58">
        <v>0</v>
      </c>
      <c r="D48" s="58">
        <v>0</v>
      </c>
    </row>
    <row r="49" spans="1:4" x14ac:dyDescent="0.25">
      <c r="A49" s="131" t="s">
        <v>711</v>
      </c>
      <c r="B49" s="59">
        <v>0</v>
      </c>
      <c r="C49" s="59">
        <v>0</v>
      </c>
      <c r="D49" s="59">
        <v>0</v>
      </c>
    </row>
    <row r="50" spans="1:4" x14ac:dyDescent="0.25">
      <c r="A50" s="131" t="s">
        <v>712</v>
      </c>
      <c r="B50" s="59">
        <v>8</v>
      </c>
      <c r="C50" s="59">
        <v>0</v>
      </c>
      <c r="D50" s="59">
        <v>31</v>
      </c>
    </row>
    <row r="51" spans="1:4" x14ac:dyDescent="0.25">
      <c r="A51" s="131" t="s">
        <v>713</v>
      </c>
      <c r="B51" s="59">
        <v>-22612394</v>
      </c>
      <c r="C51" s="59">
        <v>0</v>
      </c>
      <c r="D51" s="59">
        <v>30025073</v>
      </c>
    </row>
  </sheetData>
  <mergeCells count="3">
    <mergeCell ref="A1:D1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  <pageSetUpPr fitToPage="1"/>
  </sheetPr>
  <dimension ref="A1:I11"/>
  <sheetViews>
    <sheetView tabSelected="1" workbookViewId="0">
      <selection activeCell="B1" sqref="B1"/>
    </sheetView>
  </sheetViews>
  <sheetFormatPr defaultRowHeight="15" x14ac:dyDescent="0.25"/>
  <cols>
    <col min="1" max="1" width="62.5703125" customWidth="1"/>
    <col min="2" max="2" width="12.5703125" bestFit="1" customWidth="1"/>
    <col min="3" max="4" width="11.28515625" bestFit="1" customWidth="1"/>
    <col min="5" max="5" width="17.42578125" customWidth="1"/>
  </cols>
  <sheetData>
    <row r="1" spans="1:9" x14ac:dyDescent="0.25">
      <c r="B1" t="s">
        <v>1825</v>
      </c>
    </row>
    <row r="3" spans="1:9" x14ac:dyDescent="0.25">
      <c r="A3" s="384" t="s">
        <v>1798</v>
      </c>
      <c r="B3" s="387"/>
      <c r="C3" s="387"/>
      <c r="D3" s="387"/>
      <c r="E3" s="387"/>
    </row>
    <row r="4" spans="1:9" ht="18" customHeight="1" x14ac:dyDescent="0.25">
      <c r="A4" s="420" t="s">
        <v>1443</v>
      </c>
      <c r="B4" s="387"/>
      <c r="C4" s="387"/>
      <c r="D4" s="387"/>
      <c r="E4" s="387"/>
    </row>
    <row r="5" spans="1:9" ht="18" x14ac:dyDescent="0.25">
      <c r="A5" s="48"/>
      <c r="B5" s="284"/>
      <c r="C5" s="284"/>
      <c r="D5" s="284"/>
      <c r="E5" s="284"/>
    </row>
    <row r="6" spans="1:9" x14ac:dyDescent="0.25">
      <c r="A6" s="85" t="s">
        <v>628</v>
      </c>
    </row>
    <row r="7" spans="1:9" x14ac:dyDescent="0.25">
      <c r="A7" s="421" t="s">
        <v>604</v>
      </c>
      <c r="B7" s="392" t="s">
        <v>107</v>
      </c>
      <c r="C7" s="423" t="s">
        <v>1444</v>
      </c>
      <c r="D7" s="424"/>
      <c r="E7" s="425"/>
    </row>
    <row r="8" spans="1:9" ht="26.25" x14ac:dyDescent="0.25">
      <c r="A8" s="405"/>
      <c r="B8" s="422"/>
      <c r="C8" s="215" t="s">
        <v>631</v>
      </c>
      <c r="D8" s="139" t="s">
        <v>16</v>
      </c>
      <c r="E8" s="215" t="s">
        <v>17</v>
      </c>
    </row>
    <row r="9" spans="1:9" ht="30" x14ac:dyDescent="0.25">
      <c r="A9" s="345" t="s">
        <v>1445</v>
      </c>
      <c r="B9" s="3" t="s">
        <v>247</v>
      </c>
      <c r="C9" s="317">
        <f>'5. melléklet'!L116</f>
        <v>0</v>
      </c>
      <c r="D9" s="317">
        <f>'5. melléklet'!M116</f>
        <v>0</v>
      </c>
      <c r="E9" s="317">
        <f>'5. melléklet'!N116</f>
        <v>0</v>
      </c>
      <c r="F9" s="95"/>
      <c r="G9" s="95"/>
      <c r="H9" s="95"/>
      <c r="I9" s="95"/>
    </row>
    <row r="10" spans="1:9" ht="30" x14ac:dyDescent="0.25">
      <c r="A10" s="345" t="s">
        <v>1446</v>
      </c>
      <c r="B10" s="3" t="s">
        <v>247</v>
      </c>
      <c r="C10" s="317">
        <v>0</v>
      </c>
      <c r="D10" s="317">
        <v>0</v>
      </c>
      <c r="E10" s="317">
        <v>0</v>
      </c>
      <c r="F10" s="95"/>
      <c r="G10" s="95"/>
      <c r="H10" s="95"/>
      <c r="I10" s="95"/>
    </row>
    <row r="11" spans="1:9" ht="15.75" x14ac:dyDescent="0.25">
      <c r="A11" s="119" t="s">
        <v>630</v>
      </c>
      <c r="B11" s="119"/>
      <c r="C11" s="302">
        <f>SUM(C9:C10)</f>
        <v>0</v>
      </c>
      <c r="D11" s="302">
        <f>SUM(D9:D10)</f>
        <v>0</v>
      </c>
      <c r="E11" s="302">
        <f>SUM(E9:E10)</f>
        <v>0</v>
      </c>
    </row>
  </sheetData>
  <mergeCells count="5">
    <mergeCell ref="A3:E3"/>
    <mergeCell ref="A4:E4"/>
    <mergeCell ref="A7:A8"/>
    <mergeCell ref="B7:B8"/>
    <mergeCell ref="C7:E7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  <pageSetUpPr fitToPage="1"/>
  </sheetPr>
  <dimension ref="A1:K55"/>
  <sheetViews>
    <sheetView topLeftCell="B25" zoomScaleNormal="100" workbookViewId="0">
      <selection activeCell="I47" sqref="I47"/>
    </sheetView>
  </sheetViews>
  <sheetFormatPr defaultRowHeight="15" x14ac:dyDescent="0.25"/>
  <cols>
    <col min="1" max="1" width="101.28515625" customWidth="1"/>
    <col min="3" max="3" width="13.85546875" customWidth="1"/>
    <col min="4" max="4" width="14.28515625" bestFit="1" customWidth="1"/>
    <col min="5" max="5" width="14.140625" bestFit="1" customWidth="1"/>
    <col min="6" max="6" width="14.28515625" bestFit="1" customWidth="1"/>
    <col min="7" max="7" width="14" style="132" bestFit="1" customWidth="1"/>
    <col min="8" max="9" width="12.5703125" style="132" bestFit="1" customWidth="1"/>
  </cols>
  <sheetData>
    <row r="1" spans="1:9" x14ac:dyDescent="0.25">
      <c r="A1" s="94" t="s">
        <v>714</v>
      </c>
      <c r="B1" s="95"/>
      <c r="C1" s="95"/>
      <c r="D1" s="95"/>
      <c r="E1" s="95"/>
      <c r="F1" s="95"/>
    </row>
    <row r="2" spans="1:9" ht="26.25" customHeight="1" x14ac:dyDescent="0.25">
      <c r="A2" s="418" t="s">
        <v>1798</v>
      </c>
      <c r="B2" s="426"/>
      <c r="C2" s="426"/>
      <c r="D2" s="426"/>
      <c r="E2" s="426"/>
      <c r="F2" s="389"/>
      <c r="G2" s="389"/>
      <c r="H2" s="389"/>
      <c r="I2" s="389"/>
    </row>
    <row r="3" spans="1:9" ht="30" customHeight="1" x14ac:dyDescent="0.25">
      <c r="A3" s="427" t="s">
        <v>738</v>
      </c>
      <c r="B3" s="428"/>
      <c r="C3" s="428"/>
      <c r="D3" s="428"/>
      <c r="E3" s="428"/>
      <c r="F3" s="428"/>
      <c r="G3" s="428"/>
      <c r="H3" s="428"/>
      <c r="I3" s="428"/>
    </row>
    <row r="5" spans="1:9" x14ac:dyDescent="0.25">
      <c r="A5" s="85" t="s">
        <v>739</v>
      </c>
      <c r="D5" s="324"/>
      <c r="E5" s="324"/>
      <c r="F5" s="324"/>
    </row>
    <row r="6" spans="1:9" ht="45" x14ac:dyDescent="0.25">
      <c r="A6" s="1" t="s">
        <v>106</v>
      </c>
      <c r="B6" s="2" t="s">
        <v>107</v>
      </c>
      <c r="C6" s="347" t="s">
        <v>1459</v>
      </c>
      <c r="D6" s="97" t="s">
        <v>740</v>
      </c>
      <c r="E6" s="97" t="s">
        <v>1460</v>
      </c>
      <c r="F6" s="97" t="s">
        <v>1461</v>
      </c>
      <c r="G6" s="348" t="s">
        <v>919</v>
      </c>
      <c r="H6" s="41" t="s">
        <v>1462</v>
      </c>
      <c r="I6" s="41" t="s">
        <v>1463</v>
      </c>
    </row>
    <row r="7" spans="1:9" x14ac:dyDescent="0.25">
      <c r="A7" s="34" t="s">
        <v>442</v>
      </c>
      <c r="B7" s="35" t="s">
        <v>130</v>
      </c>
      <c r="C7" s="266">
        <f>'[1]MÉRLEG '!C9</f>
        <v>10885239</v>
      </c>
      <c r="D7" s="253">
        <f>'4. melléklet'!C27</f>
        <v>10106000</v>
      </c>
      <c r="E7" s="253">
        <f>'4. melléklet'!D27</f>
        <v>11278329</v>
      </c>
      <c r="F7" s="253">
        <f>'4. melléklet'!E27</f>
        <v>11278329</v>
      </c>
      <c r="G7" s="246">
        <v>11375000</v>
      </c>
      <c r="H7" s="246">
        <f>G7*1.05</f>
        <v>11943750</v>
      </c>
      <c r="I7" s="246">
        <f>H7*1.05</f>
        <v>12540937.5</v>
      </c>
    </row>
    <row r="8" spans="1:9" x14ac:dyDescent="0.25">
      <c r="A8" s="31" t="s">
        <v>419</v>
      </c>
      <c r="B8" s="35" t="s">
        <v>131</v>
      </c>
      <c r="C8" s="266">
        <f>'[1]MÉRLEG '!C10</f>
        <v>2030972</v>
      </c>
      <c r="D8" s="253">
        <f>'4. melléklet'!C28</f>
        <v>1873000</v>
      </c>
      <c r="E8" s="253">
        <f>'4. melléklet'!D28</f>
        <v>1796725</v>
      </c>
      <c r="F8" s="253">
        <f>'4. melléklet'!E28</f>
        <v>1796725</v>
      </c>
      <c r="G8" s="246">
        <v>2160000</v>
      </c>
      <c r="H8" s="246">
        <f t="shared" ref="H8:I8" si="0">G8*1.05</f>
        <v>2268000</v>
      </c>
      <c r="I8" s="246">
        <f t="shared" si="0"/>
        <v>2381400</v>
      </c>
    </row>
    <row r="9" spans="1:9" x14ac:dyDescent="0.25">
      <c r="A9" s="31" t="s">
        <v>389</v>
      </c>
      <c r="B9" s="35" t="s">
        <v>164</v>
      </c>
      <c r="C9" s="266">
        <f>'[1]MÉRLEG '!C16</f>
        <v>10969146</v>
      </c>
      <c r="D9" s="253">
        <f>'4. melléklet'!C53</f>
        <v>9751000</v>
      </c>
      <c r="E9" s="253">
        <f>'4. melléklet'!D53</f>
        <v>13872383</v>
      </c>
      <c r="F9" s="253">
        <f>'4. melléklet'!E53</f>
        <v>12938690</v>
      </c>
      <c r="G9" s="246">
        <v>8716000</v>
      </c>
      <c r="H9" s="246">
        <f t="shared" ref="H9:I9" si="1">G9*1.05</f>
        <v>9151800</v>
      </c>
      <c r="I9" s="246">
        <f t="shared" si="1"/>
        <v>9609390</v>
      </c>
    </row>
    <row r="10" spans="1:9" x14ac:dyDescent="0.25">
      <c r="A10" s="32" t="s">
        <v>392</v>
      </c>
      <c r="B10" s="35" t="s">
        <v>174</v>
      </c>
      <c r="C10" s="138">
        <f>'[1]MÉRLEG '!C25</f>
        <v>2632196</v>
      </c>
      <c r="D10" s="253">
        <f>'4. melléklet'!C62</f>
        <v>2600000</v>
      </c>
      <c r="E10" s="253">
        <f>'4. melléklet'!D62</f>
        <v>1522000</v>
      </c>
      <c r="F10" s="253">
        <f>'4. melléklet'!E62</f>
        <v>1522000</v>
      </c>
      <c r="G10" s="246">
        <v>2200000</v>
      </c>
      <c r="H10" s="246">
        <f t="shared" ref="H10:I10" si="2">G10*1.05</f>
        <v>2310000</v>
      </c>
      <c r="I10" s="246">
        <f t="shared" si="2"/>
        <v>2425500</v>
      </c>
    </row>
    <row r="11" spans="1:9" x14ac:dyDescent="0.25">
      <c r="A11" s="32" t="s">
        <v>398</v>
      </c>
      <c r="B11" s="35" t="s">
        <v>190</v>
      </c>
      <c r="C11" s="138">
        <f>'[1]MÉRLEG '!C39</f>
        <v>2086603</v>
      </c>
      <c r="D11" s="169">
        <f>'4. melléklet'!C76</f>
        <v>9750870</v>
      </c>
      <c r="E11" s="169">
        <f>'4. melléklet'!D76</f>
        <v>51551509</v>
      </c>
      <c r="F11" s="169">
        <f>'4. melléklet'!E76</f>
        <v>6184140</v>
      </c>
      <c r="G11" s="246">
        <v>2835138</v>
      </c>
      <c r="H11" s="246">
        <f t="shared" ref="H11:I11" si="3">G11*1.05</f>
        <v>2976894.9</v>
      </c>
      <c r="I11" s="246">
        <f t="shared" si="3"/>
        <v>3125739.645</v>
      </c>
    </row>
    <row r="12" spans="1:9" ht="15.75" x14ac:dyDescent="0.25">
      <c r="A12" s="280" t="s">
        <v>549</v>
      </c>
      <c r="B12" s="281"/>
      <c r="C12" s="364">
        <f t="shared" ref="C12" si="4">SUM(C7:C11)</f>
        <v>28604156</v>
      </c>
      <c r="D12" s="282">
        <f>SUM(D7:D11)</f>
        <v>34080870</v>
      </c>
      <c r="E12" s="282">
        <f t="shared" ref="E12:F12" si="5">SUM(E7:E11)</f>
        <v>80020946</v>
      </c>
      <c r="F12" s="282">
        <f t="shared" si="5"/>
        <v>33719884</v>
      </c>
      <c r="G12" s="283">
        <f>SUM(G7:G11)</f>
        <v>27286138</v>
      </c>
      <c r="H12" s="283"/>
      <c r="I12" s="283"/>
    </row>
    <row r="13" spans="1:9" x14ac:dyDescent="0.25">
      <c r="A13" s="33" t="s">
        <v>400</v>
      </c>
      <c r="B13" s="35" t="s">
        <v>204</v>
      </c>
      <c r="C13" s="138">
        <f>'[1]MÉRLEG '!C48</f>
        <v>4606039</v>
      </c>
      <c r="D13" s="253">
        <f>'4. melléklet'!C85</f>
        <v>310000</v>
      </c>
      <c r="E13" s="253">
        <f>'4. melléklet'!D85</f>
        <v>462240</v>
      </c>
      <c r="F13" s="253">
        <f>'4. melléklet'!E85</f>
        <v>462240</v>
      </c>
      <c r="G13" s="246">
        <v>595000</v>
      </c>
      <c r="H13" s="246">
        <f>G13*1.05</f>
        <v>624750</v>
      </c>
      <c r="I13" s="246">
        <f>H13*1.05</f>
        <v>655987.5</v>
      </c>
    </row>
    <row r="14" spans="1:9" x14ac:dyDescent="0.25">
      <c r="A14" s="32" t="s">
        <v>401</v>
      </c>
      <c r="B14" s="35" t="s">
        <v>213</v>
      </c>
      <c r="C14" s="138">
        <f>'[1]MÉRLEG '!C53</f>
        <v>21660640</v>
      </c>
      <c r="D14" s="253">
        <f>'4. melléklet'!C90</f>
        <v>35559999</v>
      </c>
      <c r="E14" s="253">
        <f>'4. melléklet'!D90</f>
        <v>0</v>
      </c>
      <c r="F14" s="253">
        <f>'4. melléklet'!E90</f>
        <v>0</v>
      </c>
      <c r="G14" s="246">
        <v>45885000</v>
      </c>
      <c r="H14" s="246">
        <f t="shared" ref="H14:I14" si="6">G14*1.05</f>
        <v>48179250</v>
      </c>
      <c r="I14" s="246">
        <f t="shared" si="6"/>
        <v>50588212.5</v>
      </c>
    </row>
    <row r="15" spans="1:9" x14ac:dyDescent="0.25">
      <c r="A15" s="32" t="s">
        <v>402</v>
      </c>
      <c r="B15" s="35" t="s">
        <v>224</v>
      </c>
      <c r="C15" s="266">
        <v>0</v>
      </c>
      <c r="D15" s="59">
        <f>'4. melléklet'!C100</f>
        <v>0</v>
      </c>
      <c r="E15" s="59">
        <f>'4. melléklet'!D100</f>
        <v>0</v>
      </c>
      <c r="F15" s="59">
        <f>'4. melléklet'!E100</f>
        <v>0</v>
      </c>
      <c r="G15" s="246">
        <v>0</v>
      </c>
      <c r="H15" s="246">
        <f t="shared" ref="H15:I15" si="7">G15*1.05</f>
        <v>0</v>
      </c>
      <c r="I15" s="246">
        <f t="shared" si="7"/>
        <v>0</v>
      </c>
    </row>
    <row r="16" spans="1:9" ht="15.75" x14ac:dyDescent="0.25">
      <c r="A16" s="62" t="s">
        <v>548</v>
      </c>
      <c r="B16" s="63"/>
      <c r="C16" s="365">
        <f t="shared" ref="C16" si="8">SUM(C13:C15)</f>
        <v>26266679</v>
      </c>
      <c r="D16" s="279">
        <f>SUM(D13:D15)</f>
        <v>35869999</v>
      </c>
      <c r="E16" s="279">
        <f t="shared" ref="E16:F16" si="9">SUM(E13:E15)</f>
        <v>462240</v>
      </c>
      <c r="F16" s="279">
        <f t="shared" si="9"/>
        <v>462240</v>
      </c>
      <c r="G16" s="247">
        <f>SUM(G13:G15)</f>
        <v>46480000</v>
      </c>
      <c r="H16" s="247"/>
      <c r="I16" s="247"/>
    </row>
    <row r="17" spans="1:9" ht="15.75" x14ac:dyDescent="0.25">
      <c r="A17" s="235" t="s">
        <v>444</v>
      </c>
      <c r="B17" s="236" t="s">
        <v>225</v>
      </c>
      <c r="C17" s="366">
        <f t="shared" ref="C17" si="10">C7+C8+C9+C10+C11+C13+C14+C15</f>
        <v>54870835</v>
      </c>
      <c r="D17" s="241">
        <f>'4. melléklet'!C102</f>
        <v>69950869</v>
      </c>
      <c r="E17" s="241">
        <f>'4. melléklet'!D102</f>
        <v>80483186</v>
      </c>
      <c r="F17" s="241">
        <f>'4. melléklet'!E102</f>
        <v>34182124</v>
      </c>
      <c r="G17" s="248">
        <f>G7+G8+G9+G10+G11+G13+G14+G15</f>
        <v>73766138</v>
      </c>
      <c r="H17" s="248">
        <f>SUM(H7:H16)</f>
        <v>77454444.900000006</v>
      </c>
      <c r="I17" s="248">
        <f>SUM(I7:I15)</f>
        <v>81327167.144999996</v>
      </c>
    </row>
    <row r="18" spans="1:9" x14ac:dyDescent="0.25">
      <c r="A18" s="12" t="s">
        <v>407</v>
      </c>
      <c r="B18" s="5" t="s">
        <v>233</v>
      </c>
      <c r="C18" s="138">
        <f>'[1]MÉRLEG '!C65</f>
        <v>0</v>
      </c>
      <c r="D18" s="122">
        <f>'4. melléklet'!C106</f>
        <v>0</v>
      </c>
      <c r="E18" s="122">
        <f>'4. melléklet'!D106</f>
        <v>0</v>
      </c>
      <c r="F18" s="122">
        <f>'4. melléklet'!E106</f>
        <v>0</v>
      </c>
      <c r="G18" s="121">
        <v>0</v>
      </c>
      <c r="H18" s="121">
        <v>0</v>
      </c>
      <c r="I18" s="121">
        <v>0</v>
      </c>
    </row>
    <row r="19" spans="1:9" x14ac:dyDescent="0.25">
      <c r="A19" s="11" t="s">
        <v>410</v>
      </c>
      <c r="B19" s="5" t="s">
        <v>241</v>
      </c>
      <c r="C19" s="265">
        <f>'[1]MÉRLEG '!C66</f>
        <v>0</v>
      </c>
      <c r="D19" s="122">
        <f>'4. melléklet'!C113</f>
        <v>0</v>
      </c>
      <c r="E19" s="122">
        <f>'4. melléklet'!D113</f>
        <v>0</v>
      </c>
      <c r="F19" s="122">
        <f>'4. melléklet'!E113</f>
        <v>0</v>
      </c>
      <c r="G19" s="137">
        <v>0</v>
      </c>
      <c r="H19" s="122">
        <v>0</v>
      </c>
      <c r="I19" s="122">
        <v>0</v>
      </c>
    </row>
    <row r="20" spans="1:9" x14ac:dyDescent="0.25">
      <c r="A20" s="29" t="s">
        <v>242</v>
      </c>
      <c r="B20" s="3" t="s">
        <v>243</v>
      </c>
      <c r="C20" s="265">
        <f>'[1]MÉRLEG '!C67</f>
        <v>0</v>
      </c>
      <c r="D20" s="122">
        <f>'4. melléklet'!C114</f>
        <v>0</v>
      </c>
      <c r="E20" s="122">
        <f>'4. melléklet'!D114</f>
        <v>0</v>
      </c>
      <c r="F20" s="122">
        <f>'4. melléklet'!E114</f>
        <v>0</v>
      </c>
      <c r="G20" s="137">
        <v>0</v>
      </c>
      <c r="H20" s="122">
        <v>0</v>
      </c>
      <c r="I20" s="122">
        <v>0</v>
      </c>
    </row>
    <row r="21" spans="1:9" x14ac:dyDescent="0.25">
      <c r="A21" s="29" t="s">
        <v>244</v>
      </c>
      <c r="B21" s="3" t="s">
        <v>245</v>
      </c>
      <c r="C21" s="367">
        <f>'[1]MÉRLEG '!C68</f>
        <v>876479</v>
      </c>
      <c r="D21" s="167">
        <f>'4. melléklet'!C115</f>
        <v>906277</v>
      </c>
      <c r="E21" s="167">
        <f>'4. melléklet'!D115</f>
        <v>906277</v>
      </c>
      <c r="F21" s="167">
        <f>'4. melléklet'!E115</f>
        <v>906277</v>
      </c>
      <c r="G21" s="137">
        <v>930271</v>
      </c>
      <c r="H21" s="137">
        <v>786000</v>
      </c>
      <c r="I21" s="137">
        <v>786000</v>
      </c>
    </row>
    <row r="22" spans="1:9" x14ac:dyDescent="0.25">
      <c r="A22" s="11" t="s">
        <v>246</v>
      </c>
      <c r="B22" s="5" t="s">
        <v>247</v>
      </c>
      <c r="C22" s="368">
        <v>0</v>
      </c>
      <c r="D22" s="137">
        <f>'4. melléklet'!C116</f>
        <v>0</v>
      </c>
      <c r="E22" s="137">
        <f>'4. melléklet'!D116</f>
        <v>0</v>
      </c>
      <c r="F22" s="137">
        <f>'4. melléklet'!E116</f>
        <v>0</v>
      </c>
      <c r="G22" s="137">
        <v>0</v>
      </c>
      <c r="H22" s="122">
        <v>0</v>
      </c>
      <c r="I22" s="122">
        <v>0</v>
      </c>
    </row>
    <row r="23" spans="1:9" x14ac:dyDescent="0.25">
      <c r="A23" s="29" t="s">
        <v>248</v>
      </c>
      <c r="B23" s="3" t="s">
        <v>249</v>
      </c>
      <c r="C23" s="368">
        <v>0</v>
      </c>
      <c r="D23" s="137">
        <f>'4. melléklet'!C117</f>
        <v>0</v>
      </c>
      <c r="E23" s="137">
        <f>'4. melléklet'!D117</f>
        <v>0</v>
      </c>
      <c r="F23" s="137">
        <f>'4. melléklet'!E117</f>
        <v>0</v>
      </c>
      <c r="G23" s="137">
        <v>0</v>
      </c>
      <c r="H23" s="122">
        <v>0</v>
      </c>
      <c r="I23" s="122">
        <v>0</v>
      </c>
    </row>
    <row r="24" spans="1:9" x14ac:dyDescent="0.25">
      <c r="A24" s="29" t="s">
        <v>250</v>
      </c>
      <c r="B24" s="3" t="s">
        <v>251</v>
      </c>
      <c r="C24" s="368">
        <v>0</v>
      </c>
      <c r="D24" s="137">
        <f>'4. melléklet'!C118</f>
        <v>0</v>
      </c>
      <c r="E24" s="137">
        <f>'4. melléklet'!D118</f>
        <v>0</v>
      </c>
      <c r="F24" s="137">
        <f>'4. melléklet'!E118</f>
        <v>0</v>
      </c>
      <c r="G24" s="137">
        <v>0</v>
      </c>
      <c r="H24" s="122">
        <v>0</v>
      </c>
      <c r="I24" s="122">
        <v>0</v>
      </c>
    </row>
    <row r="25" spans="1:9" x14ac:dyDescent="0.25">
      <c r="A25" s="29" t="s">
        <v>252</v>
      </c>
      <c r="B25" s="3" t="s">
        <v>253</v>
      </c>
      <c r="C25" s="368">
        <v>0</v>
      </c>
      <c r="D25" s="137">
        <f>'4. melléklet'!C119</f>
        <v>0</v>
      </c>
      <c r="E25" s="137">
        <f>'4. melléklet'!D119</f>
        <v>0</v>
      </c>
      <c r="F25" s="137">
        <f>'4. melléklet'!E119</f>
        <v>0</v>
      </c>
      <c r="G25" s="137">
        <v>0</v>
      </c>
      <c r="H25" s="122">
        <v>0</v>
      </c>
      <c r="I25" s="122">
        <v>0</v>
      </c>
    </row>
    <row r="26" spans="1:9" x14ac:dyDescent="0.25">
      <c r="A26" s="30" t="s">
        <v>411</v>
      </c>
      <c r="B26" s="31" t="s">
        <v>254</v>
      </c>
      <c r="C26" s="138">
        <f>'[1]MÉRLEG '!C73</f>
        <v>876479</v>
      </c>
      <c r="D26" s="169">
        <f>'4. melléklet'!C121</f>
        <v>906277</v>
      </c>
      <c r="E26" s="169">
        <f>'4. melléklet'!D121</f>
        <v>906277</v>
      </c>
      <c r="F26" s="169">
        <f>'4. melléklet'!E121</f>
        <v>906277</v>
      </c>
      <c r="G26" s="278">
        <v>930271</v>
      </c>
      <c r="H26" s="278">
        <v>786000</v>
      </c>
      <c r="I26" s="278">
        <v>786000</v>
      </c>
    </row>
    <row r="27" spans="1:9" x14ac:dyDescent="0.25">
      <c r="A27" s="30" t="s">
        <v>417</v>
      </c>
      <c r="B27" s="31" t="s">
        <v>264</v>
      </c>
      <c r="C27" s="369">
        <f>'[1]MÉRLEG '!C78</f>
        <v>0</v>
      </c>
      <c r="D27" s="278">
        <f>'4. melléklet'!C127</f>
        <v>0</v>
      </c>
      <c r="E27" s="278">
        <f>'4. melléklet'!D127</f>
        <v>0</v>
      </c>
      <c r="F27" s="278">
        <f>'4. melléklet'!E127</f>
        <v>0</v>
      </c>
      <c r="G27" s="278">
        <v>0</v>
      </c>
      <c r="H27" s="121">
        <v>0</v>
      </c>
      <c r="I27" s="121">
        <v>0</v>
      </c>
    </row>
    <row r="28" spans="1:9" x14ac:dyDescent="0.25">
      <c r="A28" s="10" t="s">
        <v>265</v>
      </c>
      <c r="B28" s="3" t="s">
        <v>266</v>
      </c>
      <c r="C28" s="265">
        <f>'[1]MÉRLEG '!C79</f>
        <v>0</v>
      </c>
      <c r="D28" s="278">
        <f>'4. melléklet'!C128</f>
        <v>0</v>
      </c>
      <c r="E28" s="278">
        <f>'4. melléklet'!D128</f>
        <v>0</v>
      </c>
      <c r="F28" s="278">
        <f>'4. melléklet'!E128</f>
        <v>0</v>
      </c>
      <c r="G28" s="122">
        <v>0</v>
      </c>
      <c r="H28" s="121">
        <v>0</v>
      </c>
      <c r="I28" s="121">
        <v>0</v>
      </c>
    </row>
    <row r="29" spans="1:9" ht="15.75" x14ac:dyDescent="0.25">
      <c r="A29" s="238" t="s">
        <v>445</v>
      </c>
      <c r="B29" s="239" t="s">
        <v>267</v>
      </c>
      <c r="C29" s="240">
        <f t="shared" ref="C29" si="11">C26+C27+C28</f>
        <v>876479</v>
      </c>
      <c r="D29" s="241">
        <f>'4. melléklet'!C130</f>
        <v>906277</v>
      </c>
      <c r="E29" s="241">
        <f>'4. melléklet'!D130</f>
        <v>906277</v>
      </c>
      <c r="F29" s="241">
        <f>'4. melléklet'!E130</f>
        <v>906277</v>
      </c>
      <c r="G29" s="240">
        <f>G26+G27+G28</f>
        <v>930271</v>
      </c>
      <c r="H29" s="240">
        <f t="shared" ref="H29:I29" si="12">H26+H27+H28</f>
        <v>786000</v>
      </c>
      <c r="I29" s="240">
        <f t="shared" si="12"/>
        <v>786000</v>
      </c>
    </row>
    <row r="30" spans="1:9" s="72" customFormat="1" ht="15.75" x14ac:dyDescent="0.25">
      <c r="A30" s="226" t="s">
        <v>475</v>
      </c>
      <c r="B30" s="226"/>
      <c r="C30" s="370">
        <f t="shared" ref="C30" si="13">C17+C29</f>
        <v>55747314</v>
      </c>
      <c r="D30" s="244">
        <f>'4. melléklet'!C131</f>
        <v>70857146</v>
      </c>
      <c r="E30" s="244">
        <f>'4. melléklet'!D131</f>
        <v>81389463</v>
      </c>
      <c r="F30" s="244">
        <f>'4. melléklet'!E131</f>
        <v>35088401</v>
      </c>
      <c r="G30" s="249">
        <f>G17+G29</f>
        <v>74696409</v>
      </c>
      <c r="H30" s="249">
        <f>H17+H29</f>
        <v>78240444.900000006</v>
      </c>
      <c r="I30" s="249">
        <f>I17+I29</f>
        <v>82113167.144999996</v>
      </c>
    </row>
    <row r="31" spans="1:9" ht="45" x14ac:dyDescent="0.25">
      <c r="A31" s="1" t="s">
        <v>106</v>
      </c>
      <c r="B31" s="2" t="s">
        <v>5</v>
      </c>
      <c r="C31" s="97" t="s">
        <v>1459</v>
      </c>
      <c r="D31" s="97" t="s">
        <v>740</v>
      </c>
      <c r="E31" s="97" t="s">
        <v>1460</v>
      </c>
      <c r="F31" s="97" t="s">
        <v>1461</v>
      </c>
      <c r="G31" s="245" t="s">
        <v>919</v>
      </c>
      <c r="H31" s="245" t="s">
        <v>1462</v>
      </c>
      <c r="I31" s="245" t="s">
        <v>1463</v>
      </c>
    </row>
    <row r="32" spans="1:9" x14ac:dyDescent="0.25">
      <c r="A32" s="31" t="s">
        <v>479</v>
      </c>
      <c r="B32" s="33" t="s">
        <v>281</v>
      </c>
      <c r="C32" s="59">
        <f>'[1]MÉRLEG '!C89</f>
        <v>25849163</v>
      </c>
      <c r="D32" s="169">
        <f>'2. melléklet'!C21</f>
        <v>23188915</v>
      </c>
      <c r="E32" s="169">
        <f>'2. melléklet'!D21</f>
        <v>25244445</v>
      </c>
      <c r="F32" s="169">
        <f>'2. melléklet'!E21</f>
        <v>25244445</v>
      </c>
      <c r="G32" s="246">
        <v>23856775</v>
      </c>
      <c r="H32" s="246">
        <f>G32*1.05</f>
        <v>25049613.75</v>
      </c>
      <c r="I32" s="246">
        <f>H32*1.05</f>
        <v>26302094.4375</v>
      </c>
    </row>
    <row r="33" spans="1:11" x14ac:dyDescent="0.25">
      <c r="A33" s="31" t="s">
        <v>483</v>
      </c>
      <c r="B33" s="33" t="s">
        <v>312</v>
      </c>
      <c r="C33" s="371">
        <f>'[1]MÉRLEG '!C96</f>
        <v>6856630</v>
      </c>
      <c r="D33" s="169">
        <f>'2. melléklet'!C35</f>
        <v>5425000</v>
      </c>
      <c r="E33" s="169">
        <f>'2. melléklet'!D35</f>
        <v>6576580</v>
      </c>
      <c r="F33" s="169">
        <f>'2. melléklet'!E35</f>
        <v>6568280</v>
      </c>
      <c r="G33" s="246">
        <v>1575000</v>
      </c>
      <c r="H33" s="246">
        <f t="shared" ref="H33:I35" si="14">G33*1.05</f>
        <v>1653750</v>
      </c>
      <c r="I33" s="246">
        <f t="shared" si="14"/>
        <v>1736437.5</v>
      </c>
    </row>
    <row r="34" spans="1:11" x14ac:dyDescent="0.25">
      <c r="A34" s="32" t="s">
        <v>484</v>
      </c>
      <c r="B34" s="33" t="s">
        <v>327</v>
      </c>
      <c r="C34" s="371">
        <f>'[1]MÉRLEG '!C108</f>
        <v>1211333</v>
      </c>
      <c r="D34" s="169">
        <f>'2. melléklet'!C47</f>
        <v>650000</v>
      </c>
      <c r="E34" s="169">
        <f>'2. melléklet'!D47</f>
        <v>5263391</v>
      </c>
      <c r="F34" s="169">
        <f>'2. melléklet'!E47</f>
        <v>5263391</v>
      </c>
      <c r="G34" s="246">
        <v>650000</v>
      </c>
      <c r="H34" s="246">
        <f t="shared" si="14"/>
        <v>682500</v>
      </c>
      <c r="I34" s="246">
        <f t="shared" si="14"/>
        <v>716625</v>
      </c>
    </row>
    <row r="35" spans="1:11" x14ac:dyDescent="0.25">
      <c r="A35" s="31" t="s">
        <v>486</v>
      </c>
      <c r="B35" s="33" t="s">
        <v>339</v>
      </c>
      <c r="C35" s="59">
        <f>'[1]MÉRLEG '!C114</f>
        <v>75000</v>
      </c>
      <c r="D35" s="169">
        <f>'2. melléklet'!C53</f>
        <v>0</v>
      </c>
      <c r="E35" s="169">
        <f>'2. melléklet'!D53</f>
        <v>0</v>
      </c>
      <c r="F35" s="169">
        <f>'2. melléklet'!E53</f>
        <v>0</v>
      </c>
      <c r="G35" s="246">
        <v>0</v>
      </c>
      <c r="H35" s="246">
        <f t="shared" si="14"/>
        <v>0</v>
      </c>
      <c r="I35" s="246">
        <f t="shared" si="14"/>
        <v>0</v>
      </c>
    </row>
    <row r="36" spans="1:11" ht="15.75" x14ac:dyDescent="0.25">
      <c r="A36" s="62" t="s">
        <v>549</v>
      </c>
      <c r="B36" s="123"/>
      <c r="C36" s="372">
        <f t="shared" ref="C36" si="15">SUM(C32:C35)</f>
        <v>33992126</v>
      </c>
      <c r="D36" s="124">
        <f>SUM(D32:D35)</f>
        <v>29263915</v>
      </c>
      <c r="E36" s="124">
        <f t="shared" ref="E36:F36" si="16">SUM(E32:E35)</f>
        <v>37084416</v>
      </c>
      <c r="F36" s="124">
        <f t="shared" si="16"/>
        <v>37076116</v>
      </c>
      <c r="G36" s="247">
        <f>SUM(G32:G35)</f>
        <v>26081775</v>
      </c>
      <c r="H36" s="247"/>
      <c r="I36" s="247"/>
    </row>
    <row r="37" spans="1:11" x14ac:dyDescent="0.25">
      <c r="A37" s="31" t="s">
        <v>480</v>
      </c>
      <c r="B37" s="33" t="s">
        <v>289</v>
      </c>
      <c r="C37" s="266">
        <f>'[1]MÉRLEG '!C121</f>
        <v>15360239</v>
      </c>
      <c r="D37" s="169">
        <f>'2. melléklet'!C60</f>
        <v>38510992</v>
      </c>
      <c r="E37" s="169">
        <f>'2. melléklet'!D60</f>
        <v>42071788</v>
      </c>
      <c r="F37" s="169">
        <f>'2. melléklet'!E60</f>
        <v>42071788</v>
      </c>
      <c r="G37" s="246">
        <v>4614634</v>
      </c>
      <c r="H37" s="246">
        <f>G37*1.05</f>
        <v>4845365.7</v>
      </c>
      <c r="I37" s="246">
        <f>H37*1.05</f>
        <v>5087633.9850000003</v>
      </c>
    </row>
    <row r="38" spans="1:11" x14ac:dyDescent="0.25">
      <c r="A38" s="31" t="s">
        <v>485</v>
      </c>
      <c r="B38" s="33" t="s">
        <v>335</v>
      </c>
      <c r="C38" s="138">
        <f>'[1]MÉRLEG '!C127</f>
        <v>0</v>
      </c>
      <c r="D38" s="169">
        <f>'3. melléklet'!C67</f>
        <v>0</v>
      </c>
      <c r="E38" s="169">
        <f>'3. melléklet'!D67</f>
        <v>0</v>
      </c>
      <c r="F38" s="169">
        <f>'3. melléklet'!E67</f>
        <v>0</v>
      </c>
      <c r="G38" s="246">
        <v>0</v>
      </c>
      <c r="H38" s="246">
        <f t="shared" ref="H38:I39" si="17">G38*1.05</f>
        <v>0</v>
      </c>
      <c r="I38" s="246">
        <f t="shared" si="17"/>
        <v>0</v>
      </c>
    </row>
    <row r="39" spans="1:11" x14ac:dyDescent="0.25">
      <c r="A39" s="31" t="s">
        <v>488</v>
      </c>
      <c r="B39" s="33" t="s">
        <v>344</v>
      </c>
      <c r="C39" s="266">
        <f>'[1]MÉRLEG '!C133</f>
        <v>0</v>
      </c>
      <c r="D39" s="169">
        <f>'2. melléklet'!C72</f>
        <v>0</v>
      </c>
      <c r="E39" s="169">
        <f>'2. melléklet'!D72</f>
        <v>0</v>
      </c>
      <c r="F39" s="169">
        <f>'2. melléklet'!E72</f>
        <v>0</v>
      </c>
      <c r="G39" s="246">
        <v>0</v>
      </c>
      <c r="H39" s="246">
        <f t="shared" si="17"/>
        <v>0</v>
      </c>
      <c r="I39" s="246">
        <f t="shared" si="17"/>
        <v>0</v>
      </c>
    </row>
    <row r="40" spans="1:11" ht="15.75" x14ac:dyDescent="0.25">
      <c r="A40" s="62" t="s">
        <v>548</v>
      </c>
      <c r="B40" s="123"/>
      <c r="C40" s="372">
        <f t="shared" ref="C40" si="18">SUM(C37:C39)</f>
        <v>15360239</v>
      </c>
      <c r="D40" s="124">
        <f>SUM(D37:D39)</f>
        <v>38510992</v>
      </c>
      <c r="E40" s="124">
        <f t="shared" ref="E40:F40" si="19">SUM(E37:E39)</f>
        <v>42071788</v>
      </c>
      <c r="F40" s="124">
        <f t="shared" si="19"/>
        <v>42071788</v>
      </c>
      <c r="G40" s="247">
        <f>SUM(G37:G39)</f>
        <v>4614634</v>
      </c>
      <c r="H40" s="247"/>
      <c r="I40" s="247"/>
    </row>
    <row r="41" spans="1:11" ht="15.75" x14ac:dyDescent="0.25">
      <c r="A41" s="242" t="s">
        <v>487</v>
      </c>
      <c r="B41" s="235" t="s">
        <v>345</v>
      </c>
      <c r="C41" s="237">
        <f t="shared" ref="C41" si="20">C32+C33+C34+C35+C37+C38+C39</f>
        <v>49352365</v>
      </c>
      <c r="D41" s="241">
        <f>'2. melléklet'!C74</f>
        <v>67774907</v>
      </c>
      <c r="E41" s="241">
        <f>'2. melléklet'!D74</f>
        <v>79156204</v>
      </c>
      <c r="F41" s="241">
        <f>'2. melléklet'!E74</f>
        <v>79147904</v>
      </c>
      <c r="G41" s="248">
        <f>G32+G33+G34+G35+G37+G38+G39</f>
        <v>30696409</v>
      </c>
      <c r="H41" s="248">
        <f>SUM(H32:H39)</f>
        <v>32231229.449999999</v>
      </c>
      <c r="I41" s="248">
        <f>SUM(I32:I39)</f>
        <v>33842790.922499999</v>
      </c>
    </row>
    <row r="42" spans="1:11" ht="16.5" x14ac:dyDescent="0.3">
      <c r="A42" s="125" t="s">
        <v>601</v>
      </c>
      <c r="B42" s="126"/>
      <c r="C42" s="373">
        <f>'[1]MÉRLEG '!C136</f>
        <v>5387970</v>
      </c>
      <c r="D42" s="127">
        <v>-4038468</v>
      </c>
      <c r="E42" s="127">
        <v>-4135080</v>
      </c>
      <c r="F42" s="127">
        <v>1788245</v>
      </c>
      <c r="G42" s="250">
        <f>G36-G12</f>
        <v>-1204363</v>
      </c>
      <c r="H42" s="250"/>
      <c r="I42" s="250"/>
    </row>
    <row r="43" spans="1:11" ht="16.5" x14ac:dyDescent="0.3">
      <c r="A43" s="125" t="s">
        <v>602</v>
      </c>
      <c r="B43" s="126"/>
      <c r="C43" s="373">
        <f>'[1]MÉRLEG '!C137</f>
        <v>-10906440</v>
      </c>
      <c r="D43" s="127">
        <v>-3672692</v>
      </c>
      <c r="E43" s="127">
        <v>-4192139</v>
      </c>
      <c r="F43" s="127">
        <v>-4192139</v>
      </c>
      <c r="G43" s="250">
        <f>G40-G16</f>
        <v>-41865366</v>
      </c>
      <c r="H43" s="250"/>
      <c r="I43" s="250"/>
    </row>
    <row r="44" spans="1:11" x14ac:dyDescent="0.25">
      <c r="A44" s="12" t="s">
        <v>489</v>
      </c>
      <c r="B44" s="5" t="s">
        <v>350</v>
      </c>
      <c r="C44" s="138">
        <f>'[1]MÉRLEG '!C138</f>
        <v>0</v>
      </c>
      <c r="D44" s="138">
        <f>'2. melléklet'!C75</f>
        <v>0</v>
      </c>
      <c r="E44" s="138">
        <f>'2. melléklet'!D75</f>
        <v>0</v>
      </c>
      <c r="F44" s="138">
        <f>'2. melléklet'!E75</f>
        <v>0</v>
      </c>
      <c r="G44" s="246">
        <v>0</v>
      </c>
      <c r="H44" s="246">
        <v>0</v>
      </c>
      <c r="I44" s="246">
        <v>0</v>
      </c>
    </row>
    <row r="45" spans="1:11" x14ac:dyDescent="0.25">
      <c r="A45" s="11" t="s">
        <v>490</v>
      </c>
      <c r="B45" s="5" t="s">
        <v>357</v>
      </c>
      <c r="C45" s="138">
        <f>'[1]MÉRLEG '!C139</f>
        <v>0</v>
      </c>
      <c r="D45" s="138">
        <f>'2. melléklet'!C76</f>
        <v>0</v>
      </c>
      <c r="E45" s="138">
        <f>'2. melléklet'!D76</f>
        <v>0</v>
      </c>
      <c r="F45" s="138">
        <f>'2. melléklet'!E76</f>
        <v>0</v>
      </c>
      <c r="G45" s="246">
        <v>0</v>
      </c>
      <c r="H45" s="246">
        <v>0</v>
      </c>
      <c r="I45" s="246">
        <v>0</v>
      </c>
    </row>
    <row r="46" spans="1:11" ht="15.75" x14ac:dyDescent="0.3">
      <c r="A46" s="3" t="s">
        <v>599</v>
      </c>
      <c r="B46" s="3" t="s">
        <v>358</v>
      </c>
      <c r="C46" s="374">
        <f>'[1]MÉRLEG '!C140</f>
        <v>14024712</v>
      </c>
      <c r="D46" s="167">
        <f>'2. melléklet'!C84</f>
        <v>3082239</v>
      </c>
      <c r="E46" s="167">
        <f>'2. melléklet'!D84</f>
        <v>1302988</v>
      </c>
      <c r="F46" s="167">
        <f>'2. melléklet'!E84</f>
        <v>1302988</v>
      </c>
      <c r="G46" s="251">
        <v>44000000</v>
      </c>
      <c r="H46" s="251">
        <v>46009216</v>
      </c>
      <c r="I46" s="251">
        <v>48270376</v>
      </c>
    </row>
    <row r="47" spans="1:11" ht="15.75" x14ac:dyDescent="0.3">
      <c r="A47" s="3" t="s">
        <v>600</v>
      </c>
      <c r="B47" s="3" t="s">
        <v>358</v>
      </c>
      <c r="C47" s="98">
        <v>0</v>
      </c>
      <c r="D47" s="346">
        <v>0</v>
      </c>
      <c r="E47" s="346">
        <v>0</v>
      </c>
      <c r="F47" s="346">
        <v>0</v>
      </c>
      <c r="G47" s="105">
        <v>0</v>
      </c>
      <c r="H47" s="105">
        <v>0</v>
      </c>
      <c r="I47" s="105">
        <v>0</v>
      </c>
      <c r="J47" s="95"/>
      <c r="K47" s="95"/>
    </row>
    <row r="48" spans="1:11" ht="15.75" x14ac:dyDescent="0.3">
      <c r="A48" s="3" t="s">
        <v>597</v>
      </c>
      <c r="B48" s="3" t="s">
        <v>359</v>
      </c>
      <c r="C48" s="98">
        <v>0</v>
      </c>
      <c r="D48" s="346">
        <f>'2. melléklet'!C85</f>
        <v>0</v>
      </c>
      <c r="E48" s="346">
        <v>0</v>
      </c>
      <c r="F48" s="346">
        <v>0</v>
      </c>
      <c r="G48" s="105">
        <v>0</v>
      </c>
      <c r="H48" s="105">
        <v>0</v>
      </c>
      <c r="I48" s="105">
        <v>0</v>
      </c>
      <c r="J48" s="95"/>
      <c r="K48" s="95"/>
    </row>
    <row r="49" spans="1:11" ht="15.75" x14ac:dyDescent="0.3">
      <c r="A49" s="3" t="s">
        <v>598</v>
      </c>
      <c r="B49" s="3" t="s">
        <v>359</v>
      </c>
      <c r="C49" s="98">
        <v>0</v>
      </c>
      <c r="D49" s="346">
        <v>0</v>
      </c>
      <c r="E49" s="346">
        <v>0</v>
      </c>
      <c r="F49" s="346">
        <v>0</v>
      </c>
      <c r="G49" s="105">
        <v>0</v>
      </c>
      <c r="H49" s="105">
        <v>0</v>
      </c>
      <c r="I49" s="105">
        <v>0</v>
      </c>
      <c r="J49" s="95"/>
      <c r="K49" s="95"/>
    </row>
    <row r="50" spans="1:11" x14ac:dyDescent="0.25">
      <c r="A50" s="5" t="s">
        <v>491</v>
      </c>
      <c r="B50" s="5" t="s">
        <v>360</v>
      </c>
      <c r="C50" s="371">
        <f t="shared" ref="C50" si="21">SUM(C46:C49)</f>
        <v>14024712</v>
      </c>
      <c r="D50" s="169">
        <f>'2. melléklet'!C86</f>
        <v>3082239</v>
      </c>
      <c r="E50" s="169">
        <f>'2. melléklet'!D86</f>
        <v>1302988</v>
      </c>
      <c r="F50" s="169">
        <f>'2. melléklet'!E86</f>
        <v>1302988</v>
      </c>
      <c r="G50" s="246">
        <v>44000000</v>
      </c>
      <c r="H50" s="246">
        <f>H46</f>
        <v>46009216</v>
      </c>
      <c r="I50" s="246">
        <f>I46</f>
        <v>48270376</v>
      </c>
    </row>
    <row r="51" spans="1:11" x14ac:dyDescent="0.25">
      <c r="A51" s="12" t="s">
        <v>492</v>
      </c>
      <c r="B51" s="5" t="s">
        <v>371</v>
      </c>
      <c r="C51" s="120">
        <f>'[1]MÉRLEG '!C150</f>
        <v>14811505</v>
      </c>
      <c r="D51" s="169">
        <f>'2. melléklet'!C93</f>
        <v>3082239</v>
      </c>
      <c r="E51" s="169">
        <f>'2. melléklet'!D93</f>
        <v>2233259</v>
      </c>
      <c r="F51" s="169">
        <f>'2. melléklet'!E93</f>
        <v>2233259</v>
      </c>
      <c r="G51" s="246">
        <v>44000000</v>
      </c>
      <c r="H51" s="246">
        <f>H50</f>
        <v>46009216</v>
      </c>
      <c r="I51" s="246">
        <f>I50</f>
        <v>48270376</v>
      </c>
    </row>
    <row r="52" spans="1:11" x14ac:dyDescent="0.25">
      <c r="A52" s="11" t="s">
        <v>493</v>
      </c>
      <c r="B52" s="5" t="s">
        <v>379</v>
      </c>
      <c r="C52" s="120">
        <f>'[1]MÉRLEG '!C155</f>
        <v>0</v>
      </c>
      <c r="D52" s="120">
        <f>'2. melléklet'!C99</f>
        <v>0</v>
      </c>
      <c r="E52" s="120">
        <f>'2. melléklet'!D99</f>
        <v>0</v>
      </c>
      <c r="F52" s="120">
        <f>'2. melléklet'!E99</f>
        <v>0</v>
      </c>
      <c r="G52" s="246">
        <v>0</v>
      </c>
      <c r="H52" s="246">
        <v>0</v>
      </c>
      <c r="I52" s="246">
        <v>0</v>
      </c>
    </row>
    <row r="53" spans="1:11" x14ac:dyDescent="0.25">
      <c r="A53" s="12" t="s">
        <v>380</v>
      </c>
      <c r="B53" s="5" t="s">
        <v>381</v>
      </c>
      <c r="C53" s="120">
        <f>'[1]MÉRLEG '!C156</f>
        <v>0</v>
      </c>
      <c r="D53" s="120">
        <f>'2. melléklet'!C100</f>
        <v>0</v>
      </c>
      <c r="E53" s="120">
        <f>'2. melléklet'!D100</f>
        <v>0</v>
      </c>
      <c r="F53" s="120">
        <f>'2. melléklet'!E100</f>
        <v>0</v>
      </c>
      <c r="G53" s="246">
        <v>0</v>
      </c>
      <c r="H53" s="246">
        <v>0</v>
      </c>
      <c r="I53" s="246">
        <v>0</v>
      </c>
    </row>
    <row r="54" spans="1:11" ht="15.75" x14ac:dyDescent="0.25">
      <c r="A54" s="238" t="s">
        <v>494</v>
      </c>
      <c r="B54" s="239" t="s">
        <v>382</v>
      </c>
      <c r="C54" s="237">
        <f t="shared" ref="C54" si="22">C51+C52+C53</f>
        <v>14811505</v>
      </c>
      <c r="D54" s="241">
        <f>'2. melléklet'!C102</f>
        <v>3082239</v>
      </c>
      <c r="E54" s="241">
        <f>'2. melléklet'!D102</f>
        <v>2233259</v>
      </c>
      <c r="F54" s="241">
        <f>'2. melléklet'!E102</f>
        <v>2233259</v>
      </c>
      <c r="G54" s="248">
        <f>SUM(G51:G53)</f>
        <v>44000000</v>
      </c>
      <c r="H54" s="248">
        <f>H51</f>
        <v>46009216</v>
      </c>
      <c r="I54" s="248">
        <f>I51</f>
        <v>48270376</v>
      </c>
    </row>
    <row r="55" spans="1:11" s="72" customFormat="1" ht="15.75" x14ac:dyDescent="0.25">
      <c r="A55" s="226" t="s">
        <v>476</v>
      </c>
      <c r="B55" s="226"/>
      <c r="C55" s="243">
        <f t="shared" ref="C55" si="23">C41+C54</f>
        <v>64163870</v>
      </c>
      <c r="D55" s="243">
        <f>'2. melléklet'!C103</f>
        <v>70857146</v>
      </c>
      <c r="E55" s="243">
        <f>'2. melléklet'!D103</f>
        <v>81389463</v>
      </c>
      <c r="F55" s="243">
        <f>'2. melléklet'!E103</f>
        <v>81381163</v>
      </c>
      <c r="G55" s="249">
        <f>G41+G54</f>
        <v>74696409</v>
      </c>
      <c r="H55" s="249">
        <f>H41+H54</f>
        <v>78240445.450000003</v>
      </c>
      <c r="I55" s="249">
        <f>I41+I54</f>
        <v>82113166.922499999</v>
      </c>
    </row>
  </sheetData>
  <mergeCells count="2"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  <pageSetUpPr fitToPage="1"/>
  </sheetPr>
  <dimension ref="A1:N158"/>
  <sheetViews>
    <sheetView topLeftCell="A52" workbookViewId="0">
      <selection activeCell="I47" sqref="I47"/>
    </sheetView>
  </sheetViews>
  <sheetFormatPr defaultRowHeight="15" x14ac:dyDescent="0.25"/>
  <cols>
    <col min="1" max="1" width="101.28515625" customWidth="1"/>
    <col min="2" max="2" width="10.7109375" customWidth="1"/>
    <col min="3" max="3" width="14.28515625" bestFit="1" customWidth="1"/>
    <col min="4" max="4" width="14.5703125" customWidth="1"/>
    <col min="5" max="6" width="14.28515625" bestFit="1" customWidth="1"/>
  </cols>
  <sheetData>
    <row r="1" spans="1:10" x14ac:dyDescent="0.25">
      <c r="A1" s="94" t="s">
        <v>714</v>
      </c>
      <c r="B1" s="95"/>
      <c r="C1" s="95"/>
      <c r="D1" s="95"/>
      <c r="E1" s="95"/>
      <c r="F1" s="95"/>
    </row>
    <row r="2" spans="1:10" ht="26.25" customHeight="1" x14ac:dyDescent="0.25">
      <c r="A2" s="418" t="s">
        <v>1798</v>
      </c>
      <c r="B2" s="426"/>
      <c r="C2" s="426"/>
      <c r="D2" s="426"/>
      <c r="E2" s="426"/>
      <c r="F2" s="388"/>
    </row>
    <row r="3" spans="1:10" ht="30.75" customHeight="1" x14ac:dyDescent="0.25">
      <c r="A3" s="386" t="s">
        <v>715</v>
      </c>
      <c r="B3" s="387"/>
      <c r="C3" s="387"/>
      <c r="D3" s="387"/>
      <c r="E3" s="387"/>
      <c r="F3" s="388"/>
    </row>
    <row r="5" spans="1:10" x14ac:dyDescent="0.25">
      <c r="A5" s="96" t="s">
        <v>628</v>
      </c>
      <c r="D5" s="324"/>
      <c r="E5" s="324"/>
      <c r="F5" s="324"/>
    </row>
    <row r="6" spans="1:10" ht="48.75" customHeight="1" x14ac:dyDescent="0.25">
      <c r="A6" s="1" t="s">
        <v>106</v>
      </c>
      <c r="B6" s="2" t="s">
        <v>107</v>
      </c>
      <c r="C6" s="347" t="s">
        <v>1459</v>
      </c>
      <c r="D6" s="97" t="s">
        <v>740</v>
      </c>
      <c r="E6" s="97" t="s">
        <v>1460</v>
      </c>
      <c r="F6" s="97" t="s">
        <v>1461</v>
      </c>
    </row>
    <row r="7" spans="1:10" x14ac:dyDescent="0.25">
      <c r="A7" s="26" t="s">
        <v>383</v>
      </c>
      <c r="B7" s="25" t="s">
        <v>124</v>
      </c>
      <c r="C7" s="265">
        <v>7719044</v>
      </c>
      <c r="D7" s="326">
        <f>'4. melléklet'!C22</f>
        <v>7181000</v>
      </c>
      <c r="E7" s="326">
        <f>'4. melléklet'!D22</f>
        <v>8478486</v>
      </c>
      <c r="F7" s="326">
        <f>'4. melléklet'!E22</f>
        <v>8478486</v>
      </c>
      <c r="G7" s="95"/>
      <c r="H7" s="95"/>
      <c r="I7" s="95"/>
      <c r="J7" s="95"/>
    </row>
    <row r="8" spans="1:10" x14ac:dyDescent="0.25">
      <c r="A8" s="3" t="s">
        <v>384</v>
      </c>
      <c r="B8" s="25" t="s">
        <v>129</v>
      </c>
      <c r="C8" s="265">
        <v>3381393</v>
      </c>
      <c r="D8" s="252">
        <f>'4. melléklet'!C26</f>
        <v>2925000</v>
      </c>
      <c r="E8" s="252">
        <f>'4. melléklet'!D26</f>
        <v>2799843</v>
      </c>
      <c r="F8" s="252">
        <f>'4. melléklet'!E26</f>
        <v>2799843</v>
      </c>
    </row>
    <row r="9" spans="1:10" s="72" customFormat="1" x14ac:dyDescent="0.25">
      <c r="A9" s="34" t="s">
        <v>442</v>
      </c>
      <c r="B9" s="35" t="s">
        <v>130</v>
      </c>
      <c r="C9" s="266">
        <v>11100437</v>
      </c>
      <c r="D9" s="253">
        <f>'4. melléklet'!C27</f>
        <v>10106000</v>
      </c>
      <c r="E9" s="253">
        <f>'4. melléklet'!D27</f>
        <v>11278329</v>
      </c>
      <c r="F9" s="253">
        <f>'4. melléklet'!E27</f>
        <v>11278329</v>
      </c>
    </row>
    <row r="10" spans="1:10" s="72" customFormat="1" x14ac:dyDescent="0.25">
      <c r="A10" s="31" t="s">
        <v>419</v>
      </c>
      <c r="B10" s="35" t="s">
        <v>131</v>
      </c>
      <c r="C10" s="266">
        <v>2006540</v>
      </c>
      <c r="D10" s="253">
        <f>'4. melléklet'!C28</f>
        <v>1873000</v>
      </c>
      <c r="E10" s="253">
        <f>'4. melléklet'!D28</f>
        <v>1796725</v>
      </c>
      <c r="F10" s="253">
        <f>'4. melléklet'!E28</f>
        <v>1796725</v>
      </c>
    </row>
    <row r="11" spans="1:10" x14ac:dyDescent="0.25">
      <c r="A11" s="3" t="s">
        <v>385</v>
      </c>
      <c r="B11" s="25" t="s">
        <v>135</v>
      </c>
      <c r="C11" s="265">
        <v>4188715</v>
      </c>
      <c r="D11" s="252">
        <f>'4. melléklet'!C32</f>
        <v>2989000</v>
      </c>
      <c r="E11" s="252">
        <f>'4. melléklet'!D32</f>
        <v>4406679</v>
      </c>
      <c r="F11" s="252">
        <f>'4. melléklet'!E32</f>
        <v>4406679</v>
      </c>
    </row>
    <row r="12" spans="1:10" x14ac:dyDescent="0.25">
      <c r="A12" s="3" t="s">
        <v>443</v>
      </c>
      <c r="B12" s="25" t="s">
        <v>139</v>
      </c>
      <c r="C12" s="265">
        <v>238457</v>
      </c>
      <c r="D12" s="252">
        <f>'4. melléklet'!C35</f>
        <v>270000</v>
      </c>
      <c r="E12" s="252">
        <f>'4. melléklet'!D35</f>
        <v>241972</v>
      </c>
      <c r="F12" s="252">
        <f>'4. melléklet'!E35</f>
        <v>241972</v>
      </c>
    </row>
    <row r="13" spans="1:10" x14ac:dyDescent="0.25">
      <c r="A13" s="3" t="s">
        <v>386</v>
      </c>
      <c r="B13" s="25" t="s">
        <v>149</v>
      </c>
      <c r="C13" s="265">
        <v>5637763</v>
      </c>
      <c r="D13" s="252">
        <f>'4. melléklet'!C43</f>
        <v>4555000</v>
      </c>
      <c r="E13" s="252">
        <f>'4. melléklet'!D43</f>
        <v>6592965</v>
      </c>
      <c r="F13" s="252">
        <f>'4. melléklet'!E43</f>
        <v>5847459</v>
      </c>
    </row>
    <row r="14" spans="1:10" x14ac:dyDescent="0.25">
      <c r="A14" s="3" t="s">
        <v>387</v>
      </c>
      <c r="B14" s="25" t="s">
        <v>154</v>
      </c>
      <c r="C14" s="267">
        <v>250000</v>
      </c>
      <c r="D14" s="252">
        <f>'4. melléklet'!C46</f>
        <v>0</v>
      </c>
      <c r="E14" s="252">
        <f>'4. melléklet'!D46</f>
        <v>0</v>
      </c>
      <c r="F14" s="252">
        <f>'4. melléklet'!E46</f>
        <v>0</v>
      </c>
    </row>
    <row r="15" spans="1:10" x14ac:dyDescent="0.25">
      <c r="A15" s="3" t="s">
        <v>388</v>
      </c>
      <c r="B15" s="25" t="s">
        <v>163</v>
      </c>
      <c r="C15" s="265">
        <v>2170476</v>
      </c>
      <c r="D15" s="252">
        <f>'4. melléklet'!C52</f>
        <v>1937000</v>
      </c>
      <c r="E15" s="252">
        <f>'4. melléklet'!D52</f>
        <v>2630767</v>
      </c>
      <c r="F15" s="252">
        <f>'4. melléklet'!E52</f>
        <v>2442580</v>
      </c>
    </row>
    <row r="16" spans="1:10" s="72" customFormat="1" x14ac:dyDescent="0.25">
      <c r="A16" s="31" t="s">
        <v>389</v>
      </c>
      <c r="B16" s="35" t="s">
        <v>164</v>
      </c>
      <c r="C16" s="266">
        <v>12485411</v>
      </c>
      <c r="D16" s="266">
        <f>'4. melléklet'!C53</f>
        <v>9751000</v>
      </c>
      <c r="E16" s="266">
        <f>'4. melléklet'!D53</f>
        <v>13872383</v>
      </c>
      <c r="F16" s="266">
        <f>'4. melléklet'!E53</f>
        <v>12938690</v>
      </c>
    </row>
    <row r="17" spans="1:6" x14ac:dyDescent="0.25">
      <c r="A17" s="10" t="s">
        <v>165</v>
      </c>
      <c r="B17" s="25" t="s">
        <v>166</v>
      </c>
      <c r="C17" s="265">
        <v>0</v>
      </c>
      <c r="D17" s="252">
        <f>'4. melléklet'!C54</f>
        <v>0</v>
      </c>
      <c r="E17" s="252">
        <f>'4. melléklet'!D54</f>
        <v>0</v>
      </c>
      <c r="F17" s="252">
        <f>'4. melléklet'!E54</f>
        <v>0</v>
      </c>
    </row>
    <row r="18" spans="1:6" x14ac:dyDescent="0.25">
      <c r="A18" s="10" t="s">
        <v>390</v>
      </c>
      <c r="B18" s="25" t="s">
        <v>167</v>
      </c>
      <c r="C18" s="265">
        <v>0</v>
      </c>
      <c r="D18" s="252">
        <f>'4. melléklet'!C55</f>
        <v>0</v>
      </c>
      <c r="E18" s="252">
        <f>'4. melléklet'!D55</f>
        <v>0</v>
      </c>
      <c r="F18" s="252">
        <f>'4. melléklet'!E55</f>
        <v>0</v>
      </c>
    </row>
    <row r="19" spans="1:6" x14ac:dyDescent="0.25">
      <c r="A19" s="13" t="s">
        <v>423</v>
      </c>
      <c r="B19" s="25" t="s">
        <v>168</v>
      </c>
      <c r="C19" s="265">
        <v>0</v>
      </c>
      <c r="D19" s="252">
        <f>'4. melléklet'!C56</f>
        <v>0</v>
      </c>
      <c r="E19" s="252">
        <f>'4. melléklet'!D56</f>
        <v>0</v>
      </c>
      <c r="F19" s="252">
        <f>'4. melléklet'!E56</f>
        <v>0</v>
      </c>
    </row>
    <row r="20" spans="1:6" x14ac:dyDescent="0.25">
      <c r="A20" s="13" t="s">
        <v>424</v>
      </c>
      <c r="B20" s="25" t="s">
        <v>169</v>
      </c>
      <c r="C20" s="265">
        <v>0</v>
      </c>
      <c r="D20" s="252">
        <f>'4. melléklet'!C57</f>
        <v>0</v>
      </c>
      <c r="E20" s="252">
        <f>'4. melléklet'!D57</f>
        <v>0</v>
      </c>
      <c r="F20" s="252">
        <f>'4. melléklet'!E57</f>
        <v>0</v>
      </c>
    </row>
    <row r="21" spans="1:6" x14ac:dyDescent="0.25">
      <c r="A21" s="13" t="s">
        <v>425</v>
      </c>
      <c r="B21" s="25" t="s">
        <v>170</v>
      </c>
      <c r="C21" s="265">
        <v>0</v>
      </c>
      <c r="D21" s="252">
        <f>'4. melléklet'!C58</f>
        <v>0</v>
      </c>
      <c r="E21" s="252">
        <f>'4. melléklet'!D58</f>
        <v>0</v>
      </c>
      <c r="F21" s="252">
        <f>'4. melléklet'!E58</f>
        <v>0</v>
      </c>
    </row>
    <row r="22" spans="1:6" x14ac:dyDescent="0.25">
      <c r="A22" s="10" t="s">
        <v>426</v>
      </c>
      <c r="B22" s="25" t="s">
        <v>171</v>
      </c>
      <c r="C22" s="265">
        <v>0</v>
      </c>
      <c r="D22" s="252">
        <f>'4. melléklet'!C59</f>
        <v>0</v>
      </c>
      <c r="E22" s="252">
        <f>'4. melléklet'!D59</f>
        <v>0</v>
      </c>
      <c r="F22" s="252">
        <f>'4. melléklet'!E59</f>
        <v>0</v>
      </c>
    </row>
    <row r="23" spans="1:6" x14ac:dyDescent="0.25">
      <c r="A23" s="10" t="s">
        <v>427</v>
      </c>
      <c r="B23" s="25" t="s">
        <v>172</v>
      </c>
      <c r="C23" s="265">
        <v>0</v>
      </c>
      <c r="D23" s="252">
        <f>'4. melléklet'!C60</f>
        <v>0</v>
      </c>
      <c r="E23" s="252">
        <f>'4. melléklet'!D60</f>
        <v>0</v>
      </c>
      <c r="F23" s="252">
        <f>'4. melléklet'!E60</f>
        <v>0</v>
      </c>
    </row>
    <row r="24" spans="1:6" x14ac:dyDescent="0.25">
      <c r="A24" s="10" t="s">
        <v>428</v>
      </c>
      <c r="B24" s="25" t="s">
        <v>173</v>
      </c>
      <c r="C24" s="265">
        <v>1992000</v>
      </c>
      <c r="D24" s="252">
        <f>'4. melléklet'!C61</f>
        <v>2600000</v>
      </c>
      <c r="E24" s="252">
        <f>'4. melléklet'!D61</f>
        <v>1522000</v>
      </c>
      <c r="F24" s="252">
        <f>'4. melléklet'!E61</f>
        <v>1522000</v>
      </c>
    </row>
    <row r="25" spans="1:6" s="72" customFormat="1" x14ac:dyDescent="0.25">
      <c r="A25" s="32" t="s">
        <v>392</v>
      </c>
      <c r="B25" s="35" t="s">
        <v>174</v>
      </c>
      <c r="C25" s="266">
        <v>1992000</v>
      </c>
      <c r="D25" s="253">
        <f>'4. melléklet'!C62</f>
        <v>2600000</v>
      </c>
      <c r="E25" s="253">
        <f>'4. melléklet'!D62</f>
        <v>1522000</v>
      </c>
      <c r="F25" s="253">
        <f>'4. melléklet'!E62</f>
        <v>1522000</v>
      </c>
    </row>
    <row r="26" spans="1:6" x14ac:dyDescent="0.25">
      <c r="A26" s="9" t="s">
        <v>429</v>
      </c>
      <c r="B26" s="25" t="s">
        <v>175</v>
      </c>
      <c r="C26" s="265">
        <v>0</v>
      </c>
      <c r="D26" s="167">
        <f>'4. melléklet'!C63</f>
        <v>0</v>
      </c>
      <c r="E26" s="167">
        <f>'4. melléklet'!D63</f>
        <v>0</v>
      </c>
      <c r="F26" s="167">
        <f>'4. melléklet'!E63</f>
        <v>0</v>
      </c>
    </row>
    <row r="27" spans="1:6" x14ac:dyDescent="0.25">
      <c r="A27" s="9" t="s">
        <v>176</v>
      </c>
      <c r="B27" s="25" t="s">
        <v>177</v>
      </c>
      <c r="C27" s="265">
        <v>0</v>
      </c>
      <c r="D27" s="167">
        <f>'4. melléklet'!C64</f>
        <v>0</v>
      </c>
      <c r="E27" s="167">
        <f>'4. melléklet'!D64</f>
        <v>36000</v>
      </c>
      <c r="F27" s="167">
        <f>'4. melléklet'!E64</f>
        <v>36000</v>
      </c>
    </row>
    <row r="28" spans="1:6" x14ac:dyDescent="0.25">
      <c r="A28" s="9" t="s">
        <v>178</v>
      </c>
      <c r="B28" s="25" t="s">
        <v>179</v>
      </c>
      <c r="C28" s="265">
        <v>0</v>
      </c>
      <c r="D28" s="167">
        <f>'4. melléklet'!C65</f>
        <v>0</v>
      </c>
      <c r="E28" s="167">
        <f>'4. melléklet'!D65</f>
        <v>0</v>
      </c>
      <c r="F28" s="167">
        <f>'4. melléklet'!E65</f>
        <v>0</v>
      </c>
    </row>
    <row r="29" spans="1:6" x14ac:dyDescent="0.25">
      <c r="A29" s="9" t="s">
        <v>393</v>
      </c>
      <c r="B29" s="25" t="s">
        <v>180</v>
      </c>
      <c r="C29" s="265">
        <v>0</v>
      </c>
      <c r="D29" s="167">
        <f>'4. melléklet'!C66</f>
        <v>0</v>
      </c>
      <c r="E29" s="167">
        <f>'4. melléklet'!D66</f>
        <v>0</v>
      </c>
      <c r="F29" s="167">
        <f>'4. melléklet'!E66</f>
        <v>0</v>
      </c>
    </row>
    <row r="30" spans="1:6" x14ac:dyDescent="0.25">
      <c r="A30" s="9" t="s">
        <v>430</v>
      </c>
      <c r="B30" s="25" t="s">
        <v>181</v>
      </c>
      <c r="C30" s="265">
        <v>0</v>
      </c>
      <c r="D30" s="167">
        <f>'4. melléklet'!C67</f>
        <v>0</v>
      </c>
      <c r="E30" s="167">
        <f>'4. melléklet'!D67</f>
        <v>0</v>
      </c>
      <c r="F30" s="167">
        <f>'4. melléklet'!E67</f>
        <v>0</v>
      </c>
    </row>
    <row r="31" spans="1:6" x14ac:dyDescent="0.25">
      <c r="A31" s="9" t="s">
        <v>395</v>
      </c>
      <c r="B31" s="25" t="s">
        <v>182</v>
      </c>
      <c r="C31" s="265">
        <v>2548845</v>
      </c>
      <c r="D31" s="167">
        <f>'4. melléklet'!C68</f>
        <v>2550663</v>
      </c>
      <c r="E31" s="167">
        <f>'4. melléklet'!D68</f>
        <v>5778140</v>
      </c>
      <c r="F31" s="167">
        <f>'4. melléklet'!E68</f>
        <v>5778140</v>
      </c>
    </row>
    <row r="32" spans="1:6" x14ac:dyDescent="0.25">
      <c r="A32" s="9" t="s">
        <v>431</v>
      </c>
      <c r="B32" s="25" t="s">
        <v>183</v>
      </c>
      <c r="C32" s="265">
        <v>0</v>
      </c>
      <c r="D32" s="167">
        <f>'4. melléklet'!C69</f>
        <v>0</v>
      </c>
      <c r="E32" s="167">
        <f>'4. melléklet'!D69</f>
        <v>0</v>
      </c>
      <c r="F32" s="167">
        <f>'4. melléklet'!E69</f>
        <v>0</v>
      </c>
    </row>
    <row r="33" spans="1:8" x14ac:dyDescent="0.25">
      <c r="A33" s="9" t="s">
        <v>432</v>
      </c>
      <c r="B33" s="25" t="s">
        <v>184</v>
      </c>
      <c r="C33" s="265">
        <v>0</v>
      </c>
      <c r="D33" s="167">
        <f>'4. melléklet'!C70</f>
        <v>0</v>
      </c>
      <c r="E33" s="167">
        <f>'4. melléklet'!D70</f>
        <v>0</v>
      </c>
      <c r="F33" s="167">
        <f>'4. melléklet'!E70</f>
        <v>0</v>
      </c>
    </row>
    <row r="34" spans="1:8" x14ac:dyDescent="0.25">
      <c r="A34" s="9" t="s">
        <v>185</v>
      </c>
      <c r="B34" s="25" t="s">
        <v>186</v>
      </c>
      <c r="C34" s="265">
        <v>0</v>
      </c>
      <c r="D34" s="167">
        <f>'4. melléklet'!C71</f>
        <v>0</v>
      </c>
      <c r="E34" s="167">
        <f>'4. melléklet'!D71</f>
        <v>0</v>
      </c>
      <c r="F34" s="167">
        <f>'4. melléklet'!E71</f>
        <v>0</v>
      </c>
    </row>
    <row r="35" spans="1:8" x14ac:dyDescent="0.25">
      <c r="A35" s="16" t="s">
        <v>187</v>
      </c>
      <c r="B35" s="25" t="s">
        <v>188</v>
      </c>
      <c r="C35" s="265">
        <v>0</v>
      </c>
      <c r="D35" s="167">
        <f>'4. melléklet'!C72</f>
        <v>0</v>
      </c>
      <c r="E35" s="167">
        <f>'4. melléklet'!D72</f>
        <v>0</v>
      </c>
      <c r="F35" s="167">
        <f>'4. melléklet'!E72</f>
        <v>0</v>
      </c>
    </row>
    <row r="36" spans="1:8" x14ac:dyDescent="0.25">
      <c r="A36" s="9" t="s">
        <v>433</v>
      </c>
      <c r="B36" s="25" t="s">
        <v>189</v>
      </c>
      <c r="C36" s="265">
        <v>0</v>
      </c>
      <c r="D36" s="167">
        <f>'4. melléklet'!C74</f>
        <v>1020000</v>
      </c>
      <c r="E36" s="167">
        <f>'4. melléklet'!D74</f>
        <v>370000</v>
      </c>
      <c r="F36" s="167">
        <f>'4. melléklet'!E74</f>
        <v>370000</v>
      </c>
    </row>
    <row r="37" spans="1:8" x14ac:dyDescent="0.25">
      <c r="A37" s="16" t="s">
        <v>603</v>
      </c>
      <c r="B37" s="25" t="s">
        <v>670</v>
      </c>
      <c r="C37" s="265">
        <v>1805000</v>
      </c>
      <c r="D37" s="167">
        <f>'4. melléklet'!C75</f>
        <v>6180207</v>
      </c>
      <c r="E37" s="167">
        <f>'4. melléklet'!D75</f>
        <v>45367369</v>
      </c>
      <c r="F37" s="167">
        <f>'4. melléklet'!E75</f>
        <v>0</v>
      </c>
    </row>
    <row r="38" spans="1:8" s="72" customFormat="1" x14ac:dyDescent="0.25">
      <c r="A38" s="32" t="s">
        <v>398</v>
      </c>
      <c r="B38" s="35" t="s">
        <v>190</v>
      </c>
      <c r="C38" s="266">
        <v>0</v>
      </c>
      <c r="D38" s="266">
        <f>'4. melléklet'!C76</f>
        <v>9750870</v>
      </c>
      <c r="E38" s="266">
        <f>'4. melléklet'!D76</f>
        <v>51551509</v>
      </c>
      <c r="F38" s="266">
        <f>'4. melléklet'!E76</f>
        <v>6184140</v>
      </c>
    </row>
    <row r="39" spans="1:8" s="72" customFormat="1" ht="15.75" x14ac:dyDescent="0.25">
      <c r="A39" s="218" t="s">
        <v>549</v>
      </c>
      <c r="B39" s="219"/>
      <c r="C39" s="220">
        <v>4353845</v>
      </c>
      <c r="D39" s="220">
        <f>'4. melléklet'!C77</f>
        <v>34080870</v>
      </c>
      <c r="E39" s="220">
        <f>'4. melléklet'!D77</f>
        <v>80020946</v>
      </c>
      <c r="F39" s="220">
        <f>'4. melléklet'!E77</f>
        <v>33719884</v>
      </c>
    </row>
    <row r="40" spans="1:8" x14ac:dyDescent="0.25">
      <c r="A40" s="28" t="s">
        <v>191</v>
      </c>
      <c r="B40" s="25" t="s">
        <v>192</v>
      </c>
      <c r="C40" s="265">
        <v>31938233</v>
      </c>
      <c r="D40" s="252">
        <f>'4. melléklet'!C78</f>
        <v>0</v>
      </c>
      <c r="E40" s="252">
        <f>'4. melléklet'!D78</f>
        <v>0</v>
      </c>
      <c r="F40" s="252">
        <f>'4. melléklet'!E78</f>
        <v>0</v>
      </c>
    </row>
    <row r="41" spans="1:8" x14ac:dyDescent="0.25">
      <c r="A41" s="28" t="s">
        <v>434</v>
      </c>
      <c r="B41" s="25" t="s">
        <v>193</v>
      </c>
      <c r="C41" s="265">
        <v>0</v>
      </c>
      <c r="D41" s="252">
        <f>'4. melléklet'!C79</f>
        <v>0</v>
      </c>
      <c r="E41" s="252">
        <f>'4. melléklet'!D79</f>
        <v>0</v>
      </c>
      <c r="F41" s="252">
        <f>'4. melléklet'!E79</f>
        <v>0</v>
      </c>
    </row>
    <row r="42" spans="1:8" x14ac:dyDescent="0.25">
      <c r="A42" s="28" t="s">
        <v>194</v>
      </c>
      <c r="B42" s="25" t="s">
        <v>195</v>
      </c>
      <c r="C42" s="265">
        <v>3479938</v>
      </c>
      <c r="D42" s="252">
        <f>'4. melléklet'!C80</f>
        <v>0</v>
      </c>
      <c r="E42" s="252">
        <f>'4. melléklet'!D80</f>
        <v>0</v>
      </c>
      <c r="F42" s="252">
        <f>'4. melléklet'!E80</f>
        <v>0</v>
      </c>
    </row>
    <row r="43" spans="1:8" x14ac:dyDescent="0.25">
      <c r="A43" s="28" t="s">
        <v>196</v>
      </c>
      <c r="B43" s="25" t="s">
        <v>197</v>
      </c>
      <c r="C43" s="265">
        <v>0</v>
      </c>
      <c r="D43" s="252">
        <f>'4. melléklet'!C81</f>
        <v>200000</v>
      </c>
      <c r="E43" s="252">
        <f>'4. melléklet'!D81</f>
        <v>363970</v>
      </c>
      <c r="F43" s="252">
        <f>'4. melléklet'!E81</f>
        <v>363970</v>
      </c>
    </row>
    <row r="44" spans="1:8" x14ac:dyDescent="0.25">
      <c r="A44" s="4" t="s">
        <v>198</v>
      </c>
      <c r="B44" s="25" t="s">
        <v>199</v>
      </c>
      <c r="C44" s="265">
        <v>373226</v>
      </c>
      <c r="D44" s="252">
        <f>'4. melléklet'!C82</f>
        <v>0</v>
      </c>
      <c r="E44" s="252">
        <f>'4. melléklet'!D82</f>
        <v>0</v>
      </c>
      <c r="F44" s="252">
        <f>'4. melléklet'!E82</f>
        <v>0</v>
      </c>
      <c r="H44" s="132"/>
    </row>
    <row r="45" spans="1:8" x14ac:dyDescent="0.25">
      <c r="A45" s="4" t="s">
        <v>200</v>
      </c>
      <c r="B45" s="25" t="s">
        <v>201</v>
      </c>
      <c r="C45" s="265">
        <v>0</v>
      </c>
      <c r="D45" s="252">
        <f>'4. melléklet'!C83</f>
        <v>0</v>
      </c>
      <c r="E45" s="252">
        <f>'4. melléklet'!D83</f>
        <v>0</v>
      </c>
      <c r="F45" s="252">
        <f>'4. melléklet'!E83</f>
        <v>0</v>
      </c>
    </row>
    <row r="46" spans="1:8" x14ac:dyDescent="0.25">
      <c r="A46" s="4" t="s">
        <v>202</v>
      </c>
      <c r="B46" s="25" t="s">
        <v>203</v>
      </c>
      <c r="C46" s="265">
        <v>0</v>
      </c>
      <c r="D46" s="252">
        <f>'4. melléklet'!C84</f>
        <v>110000</v>
      </c>
      <c r="E46" s="252">
        <f>'4. melléklet'!D84</f>
        <v>98270</v>
      </c>
      <c r="F46" s="252">
        <f>'4. melléklet'!E84</f>
        <v>98270</v>
      </c>
    </row>
    <row r="47" spans="1:8" x14ac:dyDescent="0.25">
      <c r="A47" s="33" t="s">
        <v>400</v>
      </c>
      <c r="B47" s="35" t="s">
        <v>204</v>
      </c>
      <c r="C47" s="266">
        <v>1040355</v>
      </c>
      <c r="D47" s="266">
        <f>'4. melléklet'!C85</f>
        <v>310000</v>
      </c>
      <c r="E47" s="266">
        <f>'4. melléklet'!D85</f>
        <v>462240</v>
      </c>
      <c r="F47" s="266">
        <f>'4. melléklet'!E85</f>
        <v>462240</v>
      </c>
    </row>
    <row r="48" spans="1:8" x14ac:dyDescent="0.25">
      <c r="A48" s="10" t="s">
        <v>205</v>
      </c>
      <c r="B48" s="25" t="s">
        <v>206</v>
      </c>
      <c r="C48" s="265">
        <v>4893519</v>
      </c>
      <c r="D48" s="252">
        <v>14074495</v>
      </c>
      <c r="E48" s="252">
        <v>14074649</v>
      </c>
      <c r="F48" s="252">
        <v>14074649</v>
      </c>
    </row>
    <row r="49" spans="1:6" x14ac:dyDescent="0.25">
      <c r="A49" s="10" t="s">
        <v>207</v>
      </c>
      <c r="B49" s="25" t="s">
        <v>208</v>
      </c>
      <c r="C49" s="265">
        <v>0</v>
      </c>
      <c r="D49" s="252">
        <v>0</v>
      </c>
      <c r="E49" s="252">
        <v>0</v>
      </c>
      <c r="F49" s="252">
        <v>0</v>
      </c>
    </row>
    <row r="50" spans="1:6" x14ac:dyDescent="0.25">
      <c r="A50" s="10" t="s">
        <v>209</v>
      </c>
      <c r="B50" s="25" t="s">
        <v>210</v>
      </c>
      <c r="C50" s="265">
        <v>0</v>
      </c>
      <c r="D50" s="252">
        <v>0</v>
      </c>
      <c r="E50" s="252">
        <v>0</v>
      </c>
      <c r="F50" s="252">
        <v>0</v>
      </c>
    </row>
    <row r="51" spans="1:6" x14ac:dyDescent="0.25">
      <c r="A51" s="10" t="s">
        <v>211</v>
      </c>
      <c r="B51" s="25" t="s">
        <v>212</v>
      </c>
      <c r="C51" s="265">
        <v>0</v>
      </c>
      <c r="D51" s="252">
        <v>3800114</v>
      </c>
      <c r="E51" s="252">
        <v>3800155</v>
      </c>
      <c r="F51" s="252">
        <v>3800155</v>
      </c>
    </row>
    <row r="52" spans="1:6" x14ac:dyDescent="0.25">
      <c r="A52" s="32" t="s">
        <v>401</v>
      </c>
      <c r="B52" s="35" t="s">
        <v>213</v>
      </c>
      <c r="C52" s="266">
        <v>0</v>
      </c>
      <c r="D52" s="253">
        <f>SUM(D48:D51)</f>
        <v>17874609</v>
      </c>
      <c r="E52" s="253">
        <f t="shared" ref="E52:F52" si="0">SUM(E48:E51)</f>
        <v>17874804</v>
      </c>
      <c r="F52" s="253">
        <f t="shared" si="0"/>
        <v>17874804</v>
      </c>
    </row>
    <row r="53" spans="1:6" x14ac:dyDescent="0.25">
      <c r="A53" s="10" t="s">
        <v>214</v>
      </c>
      <c r="B53" s="25" t="s">
        <v>215</v>
      </c>
      <c r="C53" s="265">
        <v>0</v>
      </c>
      <c r="D53" s="167">
        <f>'4. melléklet'!C91</f>
        <v>0</v>
      </c>
      <c r="E53" s="167">
        <f>'4. melléklet'!D91</f>
        <v>0</v>
      </c>
      <c r="F53" s="167">
        <f>'4. melléklet'!E91</f>
        <v>0</v>
      </c>
    </row>
    <row r="54" spans="1:6" x14ac:dyDescent="0.25">
      <c r="A54" s="10" t="s">
        <v>435</v>
      </c>
      <c r="B54" s="25" t="s">
        <v>216</v>
      </c>
      <c r="C54" s="265">
        <v>0</v>
      </c>
      <c r="D54" s="167">
        <f>'4. melléklet'!C92</f>
        <v>0</v>
      </c>
      <c r="E54" s="167">
        <f>'4. melléklet'!D92</f>
        <v>0</v>
      </c>
      <c r="F54" s="167">
        <f>'4. melléklet'!E92</f>
        <v>0</v>
      </c>
    </row>
    <row r="55" spans="1:6" x14ac:dyDescent="0.25">
      <c r="A55" s="10" t="s">
        <v>436</v>
      </c>
      <c r="B55" s="25" t="s">
        <v>217</v>
      </c>
      <c r="C55" s="265">
        <v>0</v>
      </c>
      <c r="D55" s="167">
        <f>'4. melléklet'!C93</f>
        <v>0</v>
      </c>
      <c r="E55" s="167">
        <f>'4. melléklet'!D93</f>
        <v>0</v>
      </c>
      <c r="F55" s="167">
        <f>'4. melléklet'!E93</f>
        <v>0</v>
      </c>
    </row>
    <row r="56" spans="1:6" x14ac:dyDescent="0.25">
      <c r="A56" s="10" t="s">
        <v>437</v>
      </c>
      <c r="B56" s="25" t="s">
        <v>218</v>
      </c>
      <c r="C56" s="265">
        <v>0</v>
      </c>
      <c r="D56" s="167">
        <f>'4. melléklet'!C94</f>
        <v>0</v>
      </c>
      <c r="E56" s="167">
        <f>'4. melléklet'!D94</f>
        <v>0</v>
      </c>
      <c r="F56" s="167">
        <f>'4. melléklet'!E94</f>
        <v>0</v>
      </c>
    </row>
    <row r="57" spans="1:6" x14ac:dyDescent="0.25">
      <c r="A57" s="10" t="s">
        <v>438</v>
      </c>
      <c r="B57" s="25" t="s">
        <v>219</v>
      </c>
      <c r="C57" s="265">
        <v>0</v>
      </c>
      <c r="D57" s="167">
        <f>'4. melléklet'!C95</f>
        <v>0</v>
      </c>
      <c r="E57" s="167">
        <f>'4. melléklet'!D95</f>
        <v>0</v>
      </c>
      <c r="F57" s="167">
        <f>'4. melléklet'!E95</f>
        <v>0</v>
      </c>
    </row>
    <row r="58" spans="1:6" x14ac:dyDescent="0.25">
      <c r="A58" s="10" t="s">
        <v>439</v>
      </c>
      <c r="B58" s="25" t="s">
        <v>220</v>
      </c>
      <c r="C58" s="265">
        <v>0</v>
      </c>
      <c r="D58" s="167">
        <f>'4. melléklet'!C96</f>
        <v>0</v>
      </c>
      <c r="E58" s="167">
        <f>'4. melléklet'!D96</f>
        <v>0</v>
      </c>
      <c r="F58" s="167">
        <f>'4. melléklet'!E96</f>
        <v>0</v>
      </c>
    </row>
    <row r="59" spans="1:6" x14ac:dyDescent="0.25">
      <c r="A59" s="10" t="s">
        <v>221</v>
      </c>
      <c r="B59" s="25" t="s">
        <v>222</v>
      </c>
      <c r="C59" s="265">
        <v>0</v>
      </c>
      <c r="D59" s="167">
        <f>'4. melléklet'!C97</f>
        <v>0</v>
      </c>
      <c r="E59" s="167">
        <f>'4. melléklet'!D97</f>
        <v>0</v>
      </c>
      <c r="F59" s="167">
        <f>'4. melléklet'!E97</f>
        <v>0</v>
      </c>
    </row>
    <row r="60" spans="1:6" x14ac:dyDescent="0.25">
      <c r="A60" s="10" t="s">
        <v>440</v>
      </c>
      <c r="B60" s="25" t="s">
        <v>223</v>
      </c>
      <c r="C60" s="265">
        <v>0</v>
      </c>
      <c r="D60" s="167">
        <f>'4. melléklet'!C98</f>
        <v>0</v>
      </c>
      <c r="E60" s="167">
        <f>'4. melléklet'!D98</f>
        <v>0</v>
      </c>
      <c r="F60" s="167">
        <f>'4. melléklet'!E98</f>
        <v>0</v>
      </c>
    </row>
    <row r="61" spans="1:6" x14ac:dyDescent="0.25">
      <c r="A61" s="32" t="s">
        <v>402</v>
      </c>
      <c r="B61" s="35" t="s">
        <v>224</v>
      </c>
      <c r="C61" s="266">
        <v>0</v>
      </c>
      <c r="D61" s="171">
        <f>'4. melléklet'!C100</f>
        <v>0</v>
      </c>
      <c r="E61" s="171">
        <f>'4. melléklet'!D100</f>
        <v>0</v>
      </c>
      <c r="F61" s="171">
        <f>'4. melléklet'!E100</f>
        <v>0</v>
      </c>
    </row>
    <row r="62" spans="1:6" ht="15.75" x14ac:dyDescent="0.25">
      <c r="A62" s="218" t="s">
        <v>548</v>
      </c>
      <c r="B62" s="219"/>
      <c r="C62" s="271">
        <v>0</v>
      </c>
      <c r="D62" s="220">
        <f>D47+D52+D61</f>
        <v>18184609</v>
      </c>
      <c r="E62" s="220">
        <f>E47+E52+E61</f>
        <v>18337044</v>
      </c>
      <c r="F62" s="220">
        <f>F47+F52+F61</f>
        <v>18337044</v>
      </c>
    </row>
    <row r="63" spans="1:6" ht="15.75" x14ac:dyDescent="0.25">
      <c r="A63" s="221" t="s">
        <v>444</v>
      </c>
      <c r="B63" s="222" t="s">
        <v>225</v>
      </c>
      <c r="C63" s="272">
        <v>4893519</v>
      </c>
      <c r="D63" s="208">
        <f>'4. melléklet'!C102</f>
        <v>69950869</v>
      </c>
      <c r="E63" s="208">
        <f>'4. melléklet'!D102</f>
        <v>80483186</v>
      </c>
      <c r="F63" s="208">
        <f>'4. melléklet'!E102</f>
        <v>34182124</v>
      </c>
    </row>
    <row r="64" spans="1:6" x14ac:dyDescent="0.25">
      <c r="A64" s="12" t="s">
        <v>407</v>
      </c>
      <c r="B64" s="5" t="s">
        <v>233</v>
      </c>
      <c r="C64" s="268">
        <v>36831752</v>
      </c>
      <c r="D64" s="169">
        <f>'4. melléklet'!C106</f>
        <v>0</v>
      </c>
      <c r="E64" s="169">
        <f>'4. melléklet'!D106</f>
        <v>0</v>
      </c>
      <c r="F64" s="169">
        <f>'4. melléklet'!E106</f>
        <v>0</v>
      </c>
    </row>
    <row r="65" spans="1:6" x14ac:dyDescent="0.25">
      <c r="A65" s="11" t="s">
        <v>410</v>
      </c>
      <c r="B65" s="5" t="s">
        <v>241</v>
      </c>
      <c r="C65" s="267">
        <v>0</v>
      </c>
      <c r="D65" s="169">
        <f>'4. melléklet'!C113</f>
        <v>0</v>
      </c>
      <c r="E65" s="169">
        <f>'4. melléklet'!D113</f>
        <v>0</v>
      </c>
      <c r="F65" s="169">
        <f>'4. melléklet'!E113</f>
        <v>0</v>
      </c>
    </row>
    <row r="66" spans="1:6" x14ac:dyDescent="0.25">
      <c r="A66" s="29" t="s">
        <v>242</v>
      </c>
      <c r="B66" s="3" t="s">
        <v>243</v>
      </c>
      <c r="C66" s="267">
        <v>0</v>
      </c>
      <c r="D66" s="167">
        <f>'4. melléklet'!C114</f>
        <v>0</v>
      </c>
      <c r="E66" s="167">
        <f>'4. melléklet'!D114</f>
        <v>0</v>
      </c>
      <c r="F66" s="167">
        <f>'4. melléklet'!E114</f>
        <v>0</v>
      </c>
    </row>
    <row r="67" spans="1:6" x14ac:dyDescent="0.25">
      <c r="A67" s="29" t="s">
        <v>244</v>
      </c>
      <c r="B67" s="3" t="s">
        <v>245</v>
      </c>
      <c r="C67" s="98">
        <v>0</v>
      </c>
      <c r="D67" s="167">
        <f>'4. melléklet'!C115</f>
        <v>906277</v>
      </c>
      <c r="E67" s="167">
        <f>'4. melléklet'!D115</f>
        <v>906277</v>
      </c>
      <c r="F67" s="167">
        <f>'4. melléklet'!E115</f>
        <v>906277</v>
      </c>
    </row>
    <row r="68" spans="1:6" x14ac:dyDescent="0.25">
      <c r="A68" s="11" t="s">
        <v>246</v>
      </c>
      <c r="B68" s="5" t="s">
        <v>247</v>
      </c>
      <c r="C68" s="267">
        <v>786793</v>
      </c>
      <c r="D68" s="167">
        <f>'4. melléklet'!C116</f>
        <v>0</v>
      </c>
      <c r="E68" s="167">
        <f>'4. melléklet'!D116</f>
        <v>0</v>
      </c>
      <c r="F68" s="167">
        <f>'4. melléklet'!E116</f>
        <v>0</v>
      </c>
    </row>
    <row r="69" spans="1:6" x14ac:dyDescent="0.25">
      <c r="A69" s="29" t="s">
        <v>248</v>
      </c>
      <c r="B69" s="3" t="s">
        <v>249</v>
      </c>
      <c r="C69" s="269">
        <v>0</v>
      </c>
      <c r="D69" s="167">
        <f>'4. melléklet'!C117</f>
        <v>0</v>
      </c>
      <c r="E69" s="167">
        <f>'4. melléklet'!D117</f>
        <v>0</v>
      </c>
      <c r="F69" s="167">
        <f>'4. melléklet'!E117</f>
        <v>0</v>
      </c>
    </row>
    <row r="70" spans="1:6" x14ac:dyDescent="0.25">
      <c r="A70" s="29" t="s">
        <v>250</v>
      </c>
      <c r="B70" s="3" t="s">
        <v>251</v>
      </c>
      <c r="C70" s="269">
        <v>0</v>
      </c>
      <c r="D70" s="167">
        <f>'4. melléklet'!C118</f>
        <v>0</v>
      </c>
      <c r="E70" s="167">
        <f>'4. melléklet'!D118</f>
        <v>0</v>
      </c>
      <c r="F70" s="167">
        <f>'4. melléklet'!E118</f>
        <v>0</v>
      </c>
    </row>
    <row r="71" spans="1:6" x14ac:dyDescent="0.25">
      <c r="A71" s="29" t="s">
        <v>252</v>
      </c>
      <c r="B71" s="3" t="s">
        <v>253</v>
      </c>
      <c r="C71" s="269">
        <v>0</v>
      </c>
      <c r="D71" s="167">
        <f>'4. melléklet'!C119</f>
        <v>0</v>
      </c>
      <c r="E71" s="167">
        <f>'4. melléklet'!D119</f>
        <v>0</v>
      </c>
      <c r="F71" s="167">
        <f>'4. melléklet'!E119</f>
        <v>0</v>
      </c>
    </row>
    <row r="72" spans="1:6" x14ac:dyDescent="0.25">
      <c r="A72" s="30" t="s">
        <v>411</v>
      </c>
      <c r="B72" s="31" t="s">
        <v>254</v>
      </c>
      <c r="C72" s="270">
        <v>0</v>
      </c>
      <c r="D72" s="169">
        <f>'4. melléklet'!C121</f>
        <v>906277</v>
      </c>
      <c r="E72" s="169">
        <f>'4. melléklet'!D121</f>
        <v>906277</v>
      </c>
      <c r="F72" s="169">
        <f>'4. melléklet'!E121</f>
        <v>906277</v>
      </c>
    </row>
    <row r="73" spans="1:6" x14ac:dyDescent="0.25">
      <c r="A73" s="29" t="s">
        <v>255</v>
      </c>
      <c r="B73" s="3" t="s">
        <v>256</v>
      </c>
      <c r="C73" s="269">
        <v>786793</v>
      </c>
      <c r="D73" s="167">
        <f>'4. melléklet'!C122</f>
        <v>0</v>
      </c>
      <c r="E73" s="167">
        <f>'4. melléklet'!D122</f>
        <v>0</v>
      </c>
      <c r="F73" s="167">
        <f>'4. melléklet'!E122</f>
        <v>0</v>
      </c>
    </row>
    <row r="74" spans="1:6" x14ac:dyDescent="0.25">
      <c r="A74" s="10" t="s">
        <v>257</v>
      </c>
      <c r="B74" s="3" t="s">
        <v>258</v>
      </c>
      <c r="C74" s="269">
        <v>0</v>
      </c>
      <c r="D74" s="167">
        <f>'4. melléklet'!C123</f>
        <v>0</v>
      </c>
      <c r="E74" s="167">
        <f>'4. melléklet'!D123</f>
        <v>0</v>
      </c>
      <c r="F74" s="167">
        <f>'4. melléklet'!E123</f>
        <v>0</v>
      </c>
    </row>
    <row r="75" spans="1:6" x14ac:dyDescent="0.25">
      <c r="A75" s="29" t="s">
        <v>441</v>
      </c>
      <c r="B75" s="3" t="s">
        <v>259</v>
      </c>
      <c r="C75" s="269">
        <v>0</v>
      </c>
      <c r="D75" s="167">
        <f>'4. melléklet'!C124</f>
        <v>0</v>
      </c>
      <c r="E75" s="167">
        <f>'4. melléklet'!D124</f>
        <v>0</v>
      </c>
      <c r="F75" s="167">
        <f>'4. melléklet'!E124</f>
        <v>0</v>
      </c>
    </row>
    <row r="76" spans="1:6" x14ac:dyDescent="0.25">
      <c r="A76" s="29" t="s">
        <v>416</v>
      </c>
      <c r="B76" s="3" t="s">
        <v>260</v>
      </c>
      <c r="C76" s="269">
        <v>0</v>
      </c>
      <c r="D76" s="167">
        <f>'4. melléklet'!C125</f>
        <v>0</v>
      </c>
      <c r="E76" s="167">
        <f>'4. melléklet'!D125</f>
        <v>0</v>
      </c>
      <c r="F76" s="167">
        <f>'4. melléklet'!E125</f>
        <v>0</v>
      </c>
    </row>
    <row r="77" spans="1:6" x14ac:dyDescent="0.25">
      <c r="A77" s="30" t="s">
        <v>417</v>
      </c>
      <c r="B77" s="31" t="s">
        <v>264</v>
      </c>
      <c r="C77" s="269">
        <v>0</v>
      </c>
      <c r="D77" s="169">
        <f>'4. melléklet'!C127</f>
        <v>0</v>
      </c>
      <c r="E77" s="169">
        <f>'4. melléklet'!D127</f>
        <v>0</v>
      </c>
      <c r="F77" s="169">
        <f>'4. melléklet'!E127</f>
        <v>0</v>
      </c>
    </row>
    <row r="78" spans="1:6" x14ac:dyDescent="0.25">
      <c r="A78" s="10" t="s">
        <v>265</v>
      </c>
      <c r="B78" s="3" t="s">
        <v>266</v>
      </c>
      <c r="C78" s="267">
        <v>0</v>
      </c>
      <c r="D78" s="167">
        <f>'4. melléklet'!C128</f>
        <v>0</v>
      </c>
      <c r="E78" s="167">
        <f>'4. melléklet'!D128</f>
        <v>0</v>
      </c>
      <c r="F78" s="167">
        <f>'4. melléklet'!E128</f>
        <v>0</v>
      </c>
    </row>
    <row r="79" spans="1:6" ht="15.75" x14ac:dyDescent="0.25">
      <c r="A79" s="223" t="s">
        <v>445</v>
      </c>
      <c r="B79" s="224" t="s">
        <v>267</v>
      </c>
      <c r="C79" s="273">
        <v>0</v>
      </c>
      <c r="D79" s="225">
        <f>'4. melléklet'!C130</f>
        <v>906277</v>
      </c>
      <c r="E79" s="225">
        <f>'4. melléklet'!D130</f>
        <v>906277</v>
      </c>
      <c r="F79" s="225">
        <f>'4. melléklet'!E130</f>
        <v>906277</v>
      </c>
    </row>
    <row r="80" spans="1:6" ht="15.75" x14ac:dyDescent="0.25">
      <c r="A80" s="226" t="s">
        <v>475</v>
      </c>
      <c r="B80" s="227"/>
      <c r="C80" s="274">
        <v>786793</v>
      </c>
      <c r="D80" s="173">
        <f>'4. melléklet'!C131</f>
        <v>70857146</v>
      </c>
      <c r="E80" s="173">
        <f>'4. melléklet'!D131</f>
        <v>81389463</v>
      </c>
      <c r="F80" s="173">
        <f>'4. melléklet'!E131</f>
        <v>35088401</v>
      </c>
    </row>
    <row r="81" spans="1:8" ht="51.75" customHeight="1" x14ac:dyDescent="0.25">
      <c r="A81" s="1" t="s">
        <v>106</v>
      </c>
      <c r="B81" s="2" t="s">
        <v>5</v>
      </c>
      <c r="C81" s="97">
        <v>37618545</v>
      </c>
      <c r="D81" s="97" t="s">
        <v>740</v>
      </c>
      <c r="E81" s="97" t="s">
        <v>1460</v>
      </c>
      <c r="F81" s="97" t="s">
        <v>1461</v>
      </c>
    </row>
    <row r="82" spans="1:8" ht="25.5" x14ac:dyDescent="0.25">
      <c r="A82" s="3" t="s">
        <v>478</v>
      </c>
      <c r="B82" s="4" t="s">
        <v>273</v>
      </c>
      <c r="C82" s="70" t="s">
        <v>1459</v>
      </c>
      <c r="D82" s="327">
        <f>'2. melléklet'!C14</f>
        <v>0</v>
      </c>
      <c r="E82" s="327">
        <f>'2. melléklet'!D14</f>
        <v>0</v>
      </c>
      <c r="F82" s="327">
        <f>'2. melléklet'!E14</f>
        <v>0</v>
      </c>
      <c r="G82" s="95"/>
      <c r="H82" s="95"/>
    </row>
    <row r="83" spans="1:8" x14ac:dyDescent="0.25">
      <c r="A83" s="3" t="s">
        <v>274</v>
      </c>
      <c r="B83" s="4" t="s">
        <v>275</v>
      </c>
      <c r="C83" s="70">
        <v>21017790</v>
      </c>
      <c r="D83" s="327">
        <f>'2. melléklet'!C16</f>
        <v>0</v>
      </c>
      <c r="E83" s="327">
        <f>'2. melléklet'!D16</f>
        <v>0</v>
      </c>
      <c r="F83" s="327">
        <f>'2. melléklet'!E16</f>
        <v>0</v>
      </c>
    </row>
    <row r="84" spans="1:8" x14ac:dyDescent="0.25">
      <c r="A84" s="3" t="s">
        <v>276</v>
      </c>
      <c r="B84" s="4" t="s">
        <v>277</v>
      </c>
      <c r="C84" s="70">
        <v>0</v>
      </c>
      <c r="D84" s="327">
        <f>'2. melléklet'!C17</f>
        <v>0</v>
      </c>
      <c r="E84" s="327">
        <f>'2. melléklet'!D17</f>
        <v>0</v>
      </c>
      <c r="F84" s="327">
        <f>'2. melléklet'!E17</f>
        <v>0</v>
      </c>
    </row>
    <row r="85" spans="1:8" x14ac:dyDescent="0.25">
      <c r="A85" s="3" t="s">
        <v>446</v>
      </c>
      <c r="B85" s="4" t="s">
        <v>278</v>
      </c>
      <c r="C85" s="70">
        <v>0</v>
      </c>
      <c r="D85" s="327">
        <f>'2. melléklet'!C18</f>
        <v>0</v>
      </c>
      <c r="E85" s="327">
        <f>'2. melléklet'!D18</f>
        <v>0</v>
      </c>
      <c r="F85" s="327">
        <f>'2. melléklet'!E18</f>
        <v>0</v>
      </c>
    </row>
    <row r="86" spans="1:8" x14ac:dyDescent="0.25">
      <c r="A86" s="3" t="s">
        <v>447</v>
      </c>
      <c r="B86" s="4" t="s">
        <v>279</v>
      </c>
      <c r="C86" s="70">
        <v>0</v>
      </c>
      <c r="D86" s="327">
        <f>'2. melléklet'!C19</f>
        <v>0</v>
      </c>
      <c r="E86" s="327">
        <f>'2. melléklet'!D19</f>
        <v>0</v>
      </c>
      <c r="F86" s="327">
        <f>'2. melléklet'!E19</f>
        <v>0</v>
      </c>
    </row>
    <row r="87" spans="1:8" x14ac:dyDescent="0.25">
      <c r="A87" s="3" t="s">
        <v>448</v>
      </c>
      <c r="B87" s="4" t="s">
        <v>280</v>
      </c>
      <c r="C87" s="70">
        <v>0</v>
      </c>
      <c r="D87" s="327">
        <f>'2. melléklet'!C20</f>
        <v>532000</v>
      </c>
      <c r="E87" s="327">
        <f>'2. melléklet'!D20</f>
        <v>1737794</v>
      </c>
      <c r="F87" s="327">
        <f>'2. melléklet'!E20</f>
        <v>1737794</v>
      </c>
    </row>
    <row r="88" spans="1:8" x14ac:dyDescent="0.25">
      <c r="A88" s="31" t="s">
        <v>479</v>
      </c>
      <c r="B88" s="33" t="s">
        <v>281</v>
      </c>
      <c r="C88" s="71">
        <v>1691624</v>
      </c>
      <c r="D88" s="169">
        <f>'2. melléklet'!C21</f>
        <v>23188915</v>
      </c>
      <c r="E88" s="169">
        <f>'2. melléklet'!D21</f>
        <v>25244445</v>
      </c>
      <c r="F88" s="169">
        <f>'2. melléklet'!E21</f>
        <v>25244445</v>
      </c>
    </row>
    <row r="89" spans="1:8" x14ac:dyDescent="0.25">
      <c r="A89" s="3" t="s">
        <v>481</v>
      </c>
      <c r="B89" s="4" t="s">
        <v>292</v>
      </c>
      <c r="C89" s="70">
        <v>22709414</v>
      </c>
      <c r="D89" s="167">
        <f>'2. melléklet'!C24</f>
        <v>0</v>
      </c>
      <c r="E89" s="167">
        <f>'2. melléklet'!D24</f>
        <v>0</v>
      </c>
      <c r="F89" s="167">
        <f>'2. melléklet'!E24</f>
        <v>0</v>
      </c>
    </row>
    <row r="90" spans="1:8" x14ac:dyDescent="0.25">
      <c r="A90" s="3" t="s">
        <v>452</v>
      </c>
      <c r="B90" s="4" t="s">
        <v>293</v>
      </c>
      <c r="C90" s="70">
        <v>0</v>
      </c>
      <c r="D90" s="167">
        <f>'2. melléklet'!C25</f>
        <v>0</v>
      </c>
      <c r="E90" s="167">
        <f>'2. melléklet'!D25</f>
        <v>0</v>
      </c>
      <c r="F90" s="167">
        <f>'2. melléklet'!E25</f>
        <v>0</v>
      </c>
    </row>
    <row r="91" spans="1:8" x14ac:dyDescent="0.25">
      <c r="A91" s="3" t="s">
        <v>453</v>
      </c>
      <c r="B91" s="4" t="s">
        <v>294</v>
      </c>
      <c r="C91" s="70">
        <v>0</v>
      </c>
      <c r="D91" s="167">
        <f>'2. melléklet'!C26</f>
        <v>0</v>
      </c>
      <c r="E91" s="167">
        <f>'2. melléklet'!D26</f>
        <v>0</v>
      </c>
      <c r="F91" s="167">
        <f>'2. melléklet'!E26</f>
        <v>0</v>
      </c>
    </row>
    <row r="92" spans="1:8" x14ac:dyDescent="0.25">
      <c r="A92" s="3" t="s">
        <v>454</v>
      </c>
      <c r="B92" s="4" t="s">
        <v>295</v>
      </c>
      <c r="C92" s="70">
        <v>0</v>
      </c>
      <c r="D92" s="167">
        <f>'2. melléklet'!C27</f>
        <v>350000</v>
      </c>
      <c r="E92" s="167">
        <f>'2. melléklet'!D27</f>
        <v>350000</v>
      </c>
      <c r="F92" s="167">
        <f>'2. melléklet'!E27</f>
        <v>341700</v>
      </c>
    </row>
    <row r="93" spans="1:8" x14ac:dyDescent="0.25">
      <c r="A93" s="3" t="s">
        <v>482</v>
      </c>
      <c r="B93" s="4" t="s">
        <v>310</v>
      </c>
      <c r="C93" s="70">
        <v>389000</v>
      </c>
      <c r="D93" s="167">
        <f>'2. melléklet'!C33</f>
        <v>5000000</v>
      </c>
      <c r="E93" s="167">
        <f>'2. melléklet'!D33</f>
        <v>5608450</v>
      </c>
      <c r="F93" s="167">
        <f>'2. melléklet'!E33</f>
        <v>5608450</v>
      </c>
    </row>
    <row r="94" spans="1:8" x14ac:dyDescent="0.25">
      <c r="A94" s="3" t="s">
        <v>458</v>
      </c>
      <c r="B94" s="4" t="s">
        <v>311</v>
      </c>
      <c r="C94" s="70">
        <v>4638760</v>
      </c>
      <c r="D94" s="167">
        <f>'2. melléklet'!C34</f>
        <v>75000</v>
      </c>
      <c r="E94" s="167">
        <f>'2. melléklet'!D34</f>
        <v>618130</v>
      </c>
      <c r="F94" s="167">
        <f>'2. melléklet'!E34</f>
        <v>618130</v>
      </c>
    </row>
    <row r="95" spans="1:8" x14ac:dyDescent="0.25">
      <c r="A95" s="31" t="s">
        <v>483</v>
      </c>
      <c r="B95" s="33" t="s">
        <v>312</v>
      </c>
      <c r="C95" s="71">
        <v>66925</v>
      </c>
      <c r="D95" s="169">
        <f>'2. melléklet'!C35</f>
        <v>5425000</v>
      </c>
      <c r="E95" s="169">
        <f>'2. melléklet'!D35</f>
        <v>6576580</v>
      </c>
      <c r="F95" s="169">
        <f>'2. melléklet'!E35</f>
        <v>6568280</v>
      </c>
    </row>
    <row r="96" spans="1:8" x14ac:dyDescent="0.25">
      <c r="A96" s="10" t="s">
        <v>313</v>
      </c>
      <c r="B96" s="4" t="s">
        <v>314</v>
      </c>
      <c r="C96" s="70">
        <v>5094685</v>
      </c>
      <c r="D96" s="167">
        <f>'2. melléklet'!C36</f>
        <v>0</v>
      </c>
      <c r="E96" s="167">
        <f>'2. melléklet'!D36</f>
        <v>0</v>
      </c>
      <c r="F96" s="167">
        <f>'2. melléklet'!E36</f>
        <v>0</v>
      </c>
    </row>
    <row r="97" spans="1:6" x14ac:dyDescent="0.25">
      <c r="A97" s="10" t="s">
        <v>459</v>
      </c>
      <c r="B97" s="4" t="s">
        <v>315</v>
      </c>
      <c r="C97" s="70">
        <v>0</v>
      </c>
      <c r="D97" s="167">
        <f>'2. melléklet'!C37</f>
        <v>0</v>
      </c>
      <c r="E97" s="167">
        <f>'2. melléklet'!D37</f>
        <v>0</v>
      </c>
      <c r="F97" s="167">
        <f>'2. melléklet'!E37</f>
        <v>0</v>
      </c>
    </row>
    <row r="98" spans="1:6" x14ac:dyDescent="0.25">
      <c r="A98" s="10" t="s">
        <v>460</v>
      </c>
      <c r="B98" s="4" t="s">
        <v>316</v>
      </c>
      <c r="C98" s="70">
        <v>98960</v>
      </c>
      <c r="D98" s="167">
        <f>'2. melléklet'!C38</f>
        <v>0</v>
      </c>
      <c r="E98" s="167">
        <f>'2. melléklet'!D38</f>
        <v>0</v>
      </c>
      <c r="F98" s="167">
        <f>'2. melléklet'!E38</f>
        <v>0</v>
      </c>
    </row>
    <row r="99" spans="1:6" x14ac:dyDescent="0.25">
      <c r="A99" s="10" t="s">
        <v>461</v>
      </c>
      <c r="B99" s="4" t="s">
        <v>317</v>
      </c>
      <c r="C99" s="70">
        <v>0</v>
      </c>
      <c r="D99" s="167">
        <f>'2. melléklet'!C39</f>
        <v>550000</v>
      </c>
      <c r="E99" s="167">
        <f>'2. melléklet'!D39</f>
        <v>1003152</v>
      </c>
      <c r="F99" s="167">
        <f>'2. melléklet'!E39</f>
        <v>1003152</v>
      </c>
    </row>
    <row r="100" spans="1:6" x14ac:dyDescent="0.25">
      <c r="A100" s="10" t="s">
        <v>318</v>
      </c>
      <c r="B100" s="4" t="s">
        <v>319</v>
      </c>
      <c r="C100" s="70">
        <v>430893</v>
      </c>
      <c r="D100" s="167">
        <f>'2. melléklet'!C40</f>
        <v>0</v>
      </c>
      <c r="E100" s="167">
        <f>'2. melléklet'!D40</f>
        <v>0</v>
      </c>
      <c r="F100" s="167">
        <f>'2. melléklet'!E40</f>
        <v>0</v>
      </c>
    </row>
    <row r="101" spans="1:6" x14ac:dyDescent="0.25">
      <c r="A101" s="10" t="s">
        <v>320</v>
      </c>
      <c r="B101" s="4" t="s">
        <v>321</v>
      </c>
      <c r="C101" s="70">
        <v>0</v>
      </c>
      <c r="D101" s="167">
        <f>'2. melléklet'!C41</f>
        <v>0</v>
      </c>
      <c r="E101" s="167">
        <f>'2. melléklet'!D41</f>
        <v>0</v>
      </c>
      <c r="F101" s="167">
        <f>'2. melléklet'!E41</f>
        <v>0</v>
      </c>
    </row>
    <row r="102" spans="1:6" x14ac:dyDescent="0.25">
      <c r="A102" s="10" t="s">
        <v>322</v>
      </c>
      <c r="B102" s="4" t="s">
        <v>323</v>
      </c>
      <c r="C102" s="70">
        <v>0</v>
      </c>
      <c r="D102" s="167">
        <f>'2. melléklet'!C42</f>
        <v>0</v>
      </c>
      <c r="E102" s="167">
        <f>'2. melléklet'!D42</f>
        <v>0</v>
      </c>
      <c r="F102" s="167">
        <f>'2. melléklet'!E42</f>
        <v>0</v>
      </c>
    </row>
    <row r="103" spans="1:6" x14ac:dyDescent="0.25">
      <c r="A103" s="10" t="s">
        <v>462</v>
      </c>
      <c r="B103" s="4" t="s">
        <v>324</v>
      </c>
      <c r="C103" s="70">
        <v>0</v>
      </c>
      <c r="D103" s="167">
        <f>'2. melléklet'!C43</f>
        <v>0</v>
      </c>
      <c r="E103" s="167">
        <f>'2. melléklet'!D43</f>
        <v>31</v>
      </c>
      <c r="F103" s="167">
        <f>'2. melléklet'!E43</f>
        <v>31</v>
      </c>
    </row>
    <row r="104" spans="1:6" x14ac:dyDescent="0.25">
      <c r="A104" s="10" t="s">
        <v>463</v>
      </c>
      <c r="B104" s="4" t="s">
        <v>325</v>
      </c>
      <c r="C104" s="70">
        <v>8</v>
      </c>
      <c r="D104" s="167">
        <f>'2. melléklet'!C44</f>
        <v>0</v>
      </c>
      <c r="E104" s="167">
        <f>'2. melléklet'!D44</f>
        <v>0</v>
      </c>
      <c r="F104" s="167">
        <f>'2. melléklet'!E44</f>
        <v>0</v>
      </c>
    </row>
    <row r="105" spans="1:6" x14ac:dyDescent="0.25">
      <c r="A105" s="182" t="s">
        <v>747</v>
      </c>
      <c r="B105" s="276" t="s">
        <v>326</v>
      </c>
      <c r="C105" s="70">
        <v>0</v>
      </c>
      <c r="D105" s="167">
        <f>'2. melléklet'!C45</f>
        <v>0</v>
      </c>
      <c r="E105" s="167">
        <f>'2. melléklet'!D45</f>
        <v>111100</v>
      </c>
      <c r="F105" s="167">
        <f>'2. melléklet'!E45</f>
        <v>111100</v>
      </c>
    </row>
    <row r="106" spans="1:6" x14ac:dyDescent="0.25">
      <c r="A106" s="10" t="s">
        <v>464</v>
      </c>
      <c r="B106" s="4" t="s">
        <v>746</v>
      </c>
      <c r="C106" s="70">
        <v>0</v>
      </c>
      <c r="D106" s="167">
        <f>'2. melléklet'!C46</f>
        <v>100000</v>
      </c>
      <c r="E106" s="167">
        <f>'2. melléklet'!D46</f>
        <v>4149108</v>
      </c>
      <c r="F106" s="167">
        <f>'2. melléklet'!E46</f>
        <v>4149108</v>
      </c>
    </row>
    <row r="107" spans="1:6" x14ac:dyDescent="0.25">
      <c r="A107" s="32" t="s">
        <v>484</v>
      </c>
      <c r="B107" s="33" t="s">
        <v>327</v>
      </c>
      <c r="C107" s="71">
        <v>635714</v>
      </c>
      <c r="D107" s="169">
        <f>'2. melléklet'!C47</f>
        <v>650000</v>
      </c>
      <c r="E107" s="169">
        <f>'2. melléklet'!D47</f>
        <v>5263391</v>
      </c>
      <c r="F107" s="169">
        <f>'2. melléklet'!E47</f>
        <v>5263391</v>
      </c>
    </row>
    <row r="108" spans="1:6" x14ac:dyDescent="0.25">
      <c r="A108" s="10" t="s">
        <v>336</v>
      </c>
      <c r="B108" s="4" t="s">
        <v>337</v>
      </c>
      <c r="C108" s="70">
        <v>1165575</v>
      </c>
      <c r="D108" s="167">
        <f>'2. melléklet'!C48</f>
        <v>0</v>
      </c>
      <c r="E108" s="167">
        <f>'2. melléklet'!D48</f>
        <v>0</v>
      </c>
      <c r="F108" s="167">
        <f>'2. melléklet'!E48</f>
        <v>0</v>
      </c>
    </row>
    <row r="109" spans="1:6" x14ac:dyDescent="0.25">
      <c r="A109" s="3" t="s">
        <v>468</v>
      </c>
      <c r="B109" s="4" t="s">
        <v>338</v>
      </c>
      <c r="C109" s="70">
        <v>0</v>
      </c>
      <c r="D109" s="167">
        <f>'2. melléklet'!C49</f>
        <v>0</v>
      </c>
      <c r="E109" s="167">
        <f>'2. melléklet'!D49</f>
        <v>0</v>
      </c>
      <c r="F109" s="167">
        <f>'2. melléklet'!E49</f>
        <v>0</v>
      </c>
    </row>
    <row r="110" spans="1:6" x14ac:dyDescent="0.25">
      <c r="A110" s="10" t="s">
        <v>469</v>
      </c>
      <c r="B110" s="4" t="s">
        <v>632</v>
      </c>
      <c r="C110" s="70">
        <v>0</v>
      </c>
      <c r="D110" s="167">
        <f>'2. melléklet'!C52</f>
        <v>0</v>
      </c>
      <c r="E110" s="167">
        <f>'2. melléklet'!D52</f>
        <v>0</v>
      </c>
      <c r="F110" s="167">
        <f>'2. melléklet'!E52</f>
        <v>0</v>
      </c>
    </row>
    <row r="111" spans="1:6" x14ac:dyDescent="0.25">
      <c r="A111" s="31" t="s">
        <v>486</v>
      </c>
      <c r="B111" s="33" t="s">
        <v>339</v>
      </c>
      <c r="C111" s="71">
        <v>0</v>
      </c>
      <c r="D111" s="169">
        <f>'2. melléklet'!C53</f>
        <v>0</v>
      </c>
      <c r="E111" s="169">
        <f>'2. melléklet'!D53</f>
        <v>0</v>
      </c>
      <c r="F111" s="169">
        <f>'2. melléklet'!E53</f>
        <v>0</v>
      </c>
    </row>
    <row r="112" spans="1:6" ht="15.75" x14ac:dyDescent="0.25">
      <c r="A112" s="218" t="s">
        <v>549</v>
      </c>
      <c r="B112" s="229"/>
      <c r="C112" s="220">
        <v>0</v>
      </c>
      <c r="D112" s="220">
        <f>'2. melléklet'!C54</f>
        <v>29263915</v>
      </c>
      <c r="E112" s="220">
        <f>'2. melléklet'!D54</f>
        <v>37084416</v>
      </c>
      <c r="F112" s="220">
        <f>'2. melléklet'!E54</f>
        <v>37076116</v>
      </c>
    </row>
    <row r="113" spans="1:6" x14ac:dyDescent="0.25">
      <c r="A113" s="3" t="s">
        <v>282</v>
      </c>
      <c r="B113" s="4" t="s">
        <v>283</v>
      </c>
      <c r="C113" s="70">
        <v>0</v>
      </c>
      <c r="D113" s="167">
        <f>'2. melléklet'!C55</f>
        <v>0</v>
      </c>
      <c r="E113" s="167">
        <f>'2. melléklet'!D55</f>
        <v>0</v>
      </c>
      <c r="F113" s="167">
        <f>'2. melléklet'!E55</f>
        <v>0</v>
      </c>
    </row>
    <row r="114" spans="1:6" x14ac:dyDescent="0.25">
      <c r="A114" s="3" t="s">
        <v>284</v>
      </c>
      <c r="B114" s="4" t="s">
        <v>285</v>
      </c>
      <c r="C114" s="70">
        <v>0</v>
      </c>
      <c r="D114" s="167">
        <f>'2. melléklet'!C56</f>
        <v>0</v>
      </c>
      <c r="E114" s="167">
        <f>'2. melléklet'!D56</f>
        <v>0</v>
      </c>
      <c r="F114" s="167">
        <f>'2. melléklet'!E56</f>
        <v>0</v>
      </c>
    </row>
    <row r="115" spans="1:6" x14ac:dyDescent="0.25">
      <c r="A115" s="3" t="s">
        <v>449</v>
      </c>
      <c r="B115" s="4" t="s">
        <v>286</v>
      </c>
      <c r="C115" s="70">
        <v>28969674</v>
      </c>
      <c r="D115" s="167">
        <f>'2. melléklet'!C57</f>
        <v>0</v>
      </c>
      <c r="E115" s="167">
        <f>'2. melléklet'!D57</f>
        <v>0</v>
      </c>
      <c r="F115" s="167">
        <f>'2. melléklet'!E57</f>
        <v>0</v>
      </c>
    </row>
    <row r="116" spans="1:6" x14ac:dyDescent="0.25">
      <c r="A116" s="3" t="s">
        <v>450</v>
      </c>
      <c r="B116" s="4" t="s">
        <v>287</v>
      </c>
      <c r="C116" s="70">
        <v>0</v>
      </c>
      <c r="D116" s="167">
        <f>'2. melléklet'!C58</f>
        <v>0</v>
      </c>
      <c r="E116" s="167">
        <f>'2. melléklet'!D58</f>
        <v>0</v>
      </c>
      <c r="F116" s="167">
        <f>'2. melléklet'!E58</f>
        <v>0</v>
      </c>
    </row>
    <row r="117" spans="1:6" x14ac:dyDescent="0.25">
      <c r="A117" s="3" t="s">
        <v>451</v>
      </c>
      <c r="B117" s="4" t="s">
        <v>288</v>
      </c>
      <c r="C117" s="70">
        <v>0</v>
      </c>
      <c r="D117" s="167">
        <f>'2. melléklet'!C59</f>
        <v>38510992</v>
      </c>
      <c r="E117" s="167">
        <f>'2. melléklet'!D59</f>
        <v>42071788</v>
      </c>
      <c r="F117" s="167">
        <f>'2. melléklet'!E59</f>
        <v>42071788</v>
      </c>
    </row>
    <row r="118" spans="1:6" x14ac:dyDescent="0.25">
      <c r="A118" s="31" t="s">
        <v>480</v>
      </c>
      <c r="B118" s="33" t="s">
        <v>289</v>
      </c>
      <c r="C118" s="71">
        <v>0</v>
      </c>
      <c r="D118" s="169">
        <f>'2. melléklet'!C60</f>
        <v>38510992</v>
      </c>
      <c r="E118" s="169">
        <f>'2. melléklet'!D60</f>
        <v>42071788</v>
      </c>
      <c r="F118" s="169">
        <f>'2. melléklet'!E60</f>
        <v>42071788</v>
      </c>
    </row>
    <row r="119" spans="1:6" x14ac:dyDescent="0.25">
      <c r="A119" s="10" t="s">
        <v>465</v>
      </c>
      <c r="B119" s="4" t="s">
        <v>328</v>
      </c>
      <c r="C119" s="70">
        <v>0</v>
      </c>
      <c r="D119" s="167">
        <f>'2. melléklet'!C61</f>
        <v>0</v>
      </c>
      <c r="E119" s="167">
        <f>'2. melléklet'!D61</f>
        <v>0</v>
      </c>
      <c r="F119" s="167">
        <f>'2. melléklet'!E61</f>
        <v>0</v>
      </c>
    </row>
    <row r="120" spans="1:6" x14ac:dyDescent="0.25">
      <c r="A120" s="10" t="s">
        <v>466</v>
      </c>
      <c r="B120" s="4" t="s">
        <v>329</v>
      </c>
      <c r="C120" s="70">
        <v>1392321</v>
      </c>
      <c r="D120" s="167">
        <f>'2. melléklet'!C62</f>
        <v>0</v>
      </c>
      <c r="E120" s="167">
        <f>'2. melléklet'!D62</f>
        <v>0</v>
      </c>
      <c r="F120" s="167">
        <f>'2. melléklet'!E62</f>
        <v>0</v>
      </c>
    </row>
    <row r="121" spans="1:6" x14ac:dyDescent="0.25">
      <c r="A121" s="10" t="s">
        <v>330</v>
      </c>
      <c r="B121" s="4" t="s">
        <v>331</v>
      </c>
      <c r="C121" s="70">
        <v>1392321</v>
      </c>
      <c r="D121" s="167">
        <f>'2. melléklet'!C63</f>
        <v>0</v>
      </c>
      <c r="E121" s="167">
        <f>'2. melléklet'!D63</f>
        <v>0</v>
      </c>
      <c r="F121" s="167">
        <f>'2. melléklet'!E63</f>
        <v>0</v>
      </c>
    </row>
    <row r="122" spans="1:6" x14ac:dyDescent="0.25">
      <c r="A122" s="10" t="s">
        <v>467</v>
      </c>
      <c r="B122" s="4" t="s">
        <v>332</v>
      </c>
      <c r="C122" s="70">
        <v>0</v>
      </c>
      <c r="D122" s="167">
        <f>'2. melléklet'!C64</f>
        <v>0</v>
      </c>
      <c r="E122" s="167">
        <f>'2. melléklet'!D64</f>
        <v>0</v>
      </c>
      <c r="F122" s="167">
        <f>'2. melléklet'!E64</f>
        <v>0</v>
      </c>
    </row>
    <row r="123" spans="1:6" x14ac:dyDescent="0.25">
      <c r="A123" s="10" t="s">
        <v>333</v>
      </c>
      <c r="B123" s="4" t="s">
        <v>334</v>
      </c>
      <c r="C123" s="70">
        <v>0</v>
      </c>
      <c r="D123" s="167">
        <f>'2. melléklet'!C65</f>
        <v>0</v>
      </c>
      <c r="E123" s="167">
        <f>'2. melléklet'!D65</f>
        <v>0</v>
      </c>
      <c r="F123" s="167">
        <f>'2. melléklet'!E65</f>
        <v>0</v>
      </c>
    </row>
    <row r="124" spans="1:6" x14ac:dyDescent="0.25">
      <c r="A124" s="31" t="s">
        <v>485</v>
      </c>
      <c r="B124" s="33" t="s">
        <v>335</v>
      </c>
      <c r="C124" s="71">
        <v>0</v>
      </c>
      <c r="D124" s="169">
        <f>'2. melléklet'!C66</f>
        <v>0</v>
      </c>
      <c r="E124" s="169">
        <f>'2. melléklet'!D66</f>
        <v>0</v>
      </c>
      <c r="F124" s="169">
        <f>'2. melléklet'!E66</f>
        <v>0</v>
      </c>
    </row>
    <row r="125" spans="1:6" x14ac:dyDescent="0.25">
      <c r="A125" s="10" t="s">
        <v>340</v>
      </c>
      <c r="B125" s="4" t="s">
        <v>341</v>
      </c>
      <c r="C125" s="70">
        <v>0</v>
      </c>
      <c r="D125" s="167">
        <f>'2. melléklet'!C67</f>
        <v>0</v>
      </c>
      <c r="E125" s="167">
        <v>0</v>
      </c>
      <c r="F125" s="167">
        <v>0</v>
      </c>
    </row>
    <row r="126" spans="1:6" x14ac:dyDescent="0.25">
      <c r="A126" s="3" t="s">
        <v>470</v>
      </c>
      <c r="B126" s="4" t="s">
        <v>342</v>
      </c>
      <c r="C126" s="70">
        <v>0</v>
      </c>
      <c r="D126" s="167">
        <f>'2. melléklet'!C68</f>
        <v>0</v>
      </c>
      <c r="E126" s="167">
        <v>0</v>
      </c>
      <c r="F126" s="167">
        <v>0</v>
      </c>
    </row>
    <row r="127" spans="1:6" x14ac:dyDescent="0.25">
      <c r="A127" s="10" t="s">
        <v>471</v>
      </c>
      <c r="B127" s="4" t="s">
        <v>343</v>
      </c>
      <c r="C127" s="70">
        <v>0</v>
      </c>
      <c r="D127" s="167">
        <f>'2. melléklet'!C69</f>
        <v>0</v>
      </c>
      <c r="E127" s="167">
        <v>0</v>
      </c>
      <c r="F127" s="167">
        <v>0</v>
      </c>
    </row>
    <row r="128" spans="1:6" x14ac:dyDescent="0.25">
      <c r="A128" s="31" t="s">
        <v>488</v>
      </c>
      <c r="B128" s="33" t="s">
        <v>344</v>
      </c>
      <c r="C128" s="71">
        <v>0</v>
      </c>
      <c r="D128" s="169">
        <f>'2. melléklet'!C72</f>
        <v>0</v>
      </c>
      <c r="E128" s="169">
        <f>'2. melléklet'!D72</f>
        <v>0</v>
      </c>
      <c r="F128" s="169">
        <f>'2. melléklet'!E72</f>
        <v>0</v>
      </c>
    </row>
    <row r="129" spans="1:14" ht="15.75" x14ac:dyDescent="0.25">
      <c r="A129" s="218" t="s">
        <v>548</v>
      </c>
      <c r="B129" s="229"/>
      <c r="C129" s="220">
        <v>0</v>
      </c>
      <c r="D129" s="220">
        <f>'2. melléklet'!C73</f>
        <v>38510992</v>
      </c>
      <c r="E129" s="220">
        <f>'2. melléklet'!D73</f>
        <v>42071788</v>
      </c>
      <c r="F129" s="220">
        <f>'2. melléklet'!E73</f>
        <v>42071788</v>
      </c>
    </row>
    <row r="130" spans="1:14" ht="15.75" x14ac:dyDescent="0.25">
      <c r="A130" s="230" t="s">
        <v>487</v>
      </c>
      <c r="B130" s="231" t="s">
        <v>345</v>
      </c>
      <c r="C130" s="275">
        <v>0</v>
      </c>
      <c r="D130" s="275">
        <f>'2. melléklet'!C74</f>
        <v>67774907</v>
      </c>
      <c r="E130" s="275">
        <f>'2. melléklet'!D74</f>
        <v>79156204</v>
      </c>
      <c r="F130" s="275">
        <f>'2. melléklet'!E74</f>
        <v>79147904</v>
      </c>
    </row>
    <row r="131" spans="1:14" ht="15.75" x14ac:dyDescent="0.25">
      <c r="A131" s="99" t="s">
        <v>601</v>
      </c>
      <c r="B131" s="87"/>
      <c r="C131" s="100">
        <v>0</v>
      </c>
      <c r="D131" s="100">
        <f t="shared" ref="D131:F131" si="1">D112-D39</f>
        <v>-4816955</v>
      </c>
      <c r="E131" s="100">
        <f t="shared" si="1"/>
        <v>-42936530</v>
      </c>
      <c r="F131" s="100">
        <f t="shared" si="1"/>
        <v>3356232</v>
      </c>
      <c r="G131" s="95"/>
      <c r="H131" s="95"/>
      <c r="I131" s="95"/>
      <c r="J131" s="95"/>
      <c r="K131" s="95"/>
      <c r="L131" s="95"/>
      <c r="M131" s="95"/>
      <c r="N131" s="95"/>
    </row>
    <row r="132" spans="1:14" ht="15.75" x14ac:dyDescent="0.25">
      <c r="A132" s="99" t="s">
        <v>602</v>
      </c>
      <c r="B132" s="87"/>
      <c r="C132" s="100">
        <v>0</v>
      </c>
      <c r="D132" s="100">
        <f t="shared" ref="D132:F132" si="2">D129-D62</f>
        <v>20326383</v>
      </c>
      <c r="E132" s="100">
        <f t="shared" si="2"/>
        <v>23734744</v>
      </c>
      <c r="F132" s="100">
        <f t="shared" si="2"/>
        <v>23734744</v>
      </c>
      <c r="G132" s="95"/>
      <c r="H132" s="95"/>
      <c r="I132" s="95"/>
      <c r="J132" s="95"/>
      <c r="K132" s="95"/>
      <c r="L132" s="95"/>
      <c r="M132" s="95"/>
      <c r="N132" s="95"/>
    </row>
    <row r="133" spans="1:14" x14ac:dyDescent="0.25">
      <c r="A133" s="12" t="s">
        <v>489</v>
      </c>
      <c r="B133" s="5" t="s">
        <v>350</v>
      </c>
      <c r="C133" s="268">
        <v>0</v>
      </c>
      <c r="D133" s="169">
        <f>'2. melléklet'!C78</f>
        <v>0</v>
      </c>
      <c r="E133" s="169">
        <f>'2. melléklet'!D78</f>
        <v>0</v>
      </c>
      <c r="F133" s="169">
        <f>'2. melléklet'!E78</f>
        <v>0</v>
      </c>
      <c r="G133" s="95"/>
      <c r="H133" s="95"/>
      <c r="I133" s="95"/>
      <c r="J133" s="95"/>
      <c r="K133" s="95"/>
      <c r="L133" s="95"/>
      <c r="M133" s="95"/>
      <c r="N133" s="95"/>
    </row>
    <row r="134" spans="1:14" x14ac:dyDescent="0.25">
      <c r="A134" s="11" t="s">
        <v>490</v>
      </c>
      <c r="B134" s="5" t="s">
        <v>357</v>
      </c>
      <c r="C134" s="267">
        <v>1392321</v>
      </c>
      <c r="D134" s="169">
        <f>'2. melléklet'!C83</f>
        <v>0</v>
      </c>
      <c r="E134" s="169">
        <f>'2. melléklet'!D83</f>
        <v>0</v>
      </c>
      <c r="F134" s="169">
        <f>'2. melléklet'!E83</f>
        <v>0</v>
      </c>
      <c r="G134" s="95"/>
      <c r="H134" s="95"/>
      <c r="I134" s="95"/>
      <c r="J134" s="95"/>
      <c r="K134" s="95"/>
      <c r="L134" s="95"/>
      <c r="M134" s="95"/>
      <c r="N134" s="95"/>
    </row>
    <row r="135" spans="1:14" x14ac:dyDescent="0.25">
      <c r="A135" s="3" t="s">
        <v>599</v>
      </c>
      <c r="B135" s="3" t="s">
        <v>358</v>
      </c>
      <c r="C135" s="86">
        <v>30361995</v>
      </c>
      <c r="D135" s="169">
        <f>'2. melléklet'!C84</f>
        <v>3082239</v>
      </c>
      <c r="E135" s="169">
        <f>'2. melléklet'!D84</f>
        <v>1302988</v>
      </c>
      <c r="F135" s="169">
        <f>'2. melléklet'!E84</f>
        <v>1302988</v>
      </c>
      <c r="G135" s="95"/>
      <c r="H135" s="95"/>
      <c r="I135" s="95"/>
      <c r="J135" s="95"/>
      <c r="K135" s="95"/>
      <c r="L135" s="95"/>
      <c r="M135" s="95"/>
      <c r="N135" s="95"/>
    </row>
    <row r="136" spans="1:14" x14ac:dyDescent="0.25">
      <c r="A136" s="3" t="s">
        <v>600</v>
      </c>
      <c r="B136" s="3" t="s">
        <v>358</v>
      </c>
      <c r="C136" s="267">
        <v>-2968559</v>
      </c>
      <c r="D136" s="327">
        <v>0</v>
      </c>
      <c r="E136" s="327">
        <v>0</v>
      </c>
      <c r="F136" s="327">
        <v>0</v>
      </c>
      <c r="G136" s="95"/>
      <c r="H136" s="95"/>
      <c r="I136" s="95"/>
      <c r="J136" s="95"/>
      <c r="K136" s="95"/>
      <c r="L136" s="95"/>
      <c r="M136" s="95"/>
      <c r="N136" s="95"/>
    </row>
    <row r="137" spans="1:14" x14ac:dyDescent="0.25">
      <c r="A137" s="3" t="s">
        <v>597</v>
      </c>
      <c r="B137" s="3" t="s">
        <v>359</v>
      </c>
      <c r="C137" s="267">
        <v>-3501198</v>
      </c>
      <c r="D137" s="327">
        <f>'2. melléklet'!C85</f>
        <v>0</v>
      </c>
      <c r="E137" s="327">
        <f>'2. melléklet'!D85</f>
        <v>0</v>
      </c>
      <c r="F137" s="327">
        <f>'2. melléklet'!E85</f>
        <v>0</v>
      </c>
      <c r="G137" s="95"/>
      <c r="H137" s="95"/>
      <c r="I137" s="95"/>
      <c r="J137" s="95"/>
      <c r="K137" s="95"/>
      <c r="L137" s="95"/>
      <c r="M137" s="95"/>
      <c r="N137" s="95"/>
    </row>
    <row r="138" spans="1:14" x14ac:dyDescent="0.25">
      <c r="A138" s="3" t="s">
        <v>598</v>
      </c>
      <c r="B138" s="3" t="s">
        <v>359</v>
      </c>
      <c r="C138" s="267">
        <v>0</v>
      </c>
      <c r="D138" s="327">
        <v>0</v>
      </c>
      <c r="E138" s="327">
        <v>0</v>
      </c>
      <c r="F138" s="327">
        <v>0</v>
      </c>
      <c r="G138" s="95"/>
      <c r="H138" s="95"/>
      <c r="I138" s="95"/>
      <c r="J138" s="95"/>
      <c r="K138" s="95"/>
      <c r="L138" s="95"/>
      <c r="M138" s="95"/>
      <c r="N138" s="95"/>
    </row>
    <row r="139" spans="1:14" x14ac:dyDescent="0.25">
      <c r="A139" s="5" t="s">
        <v>491</v>
      </c>
      <c r="B139" s="5" t="s">
        <v>360</v>
      </c>
      <c r="C139" s="74">
        <v>0</v>
      </c>
      <c r="D139" s="169">
        <f>'2. melléklet'!C86</f>
        <v>3082239</v>
      </c>
      <c r="E139" s="169">
        <f>'2. melléklet'!D86</f>
        <v>1302988</v>
      </c>
      <c r="F139" s="169">
        <f>'2. melléklet'!E86</f>
        <v>1302988</v>
      </c>
    </row>
    <row r="140" spans="1:14" x14ac:dyDescent="0.25">
      <c r="A140" s="29" t="s">
        <v>361</v>
      </c>
      <c r="B140" s="3" t="s">
        <v>362</v>
      </c>
      <c r="C140" s="86">
        <v>8416556</v>
      </c>
      <c r="D140" s="167">
        <f>'2. melléklet'!C87</f>
        <v>0</v>
      </c>
      <c r="E140" s="167">
        <f>'2. melléklet'!D87</f>
        <v>930271</v>
      </c>
      <c r="F140" s="167">
        <f>'2. melléklet'!E87</f>
        <v>930271</v>
      </c>
    </row>
    <row r="141" spans="1:14" x14ac:dyDescent="0.25">
      <c r="A141" s="29" t="s">
        <v>363</v>
      </c>
      <c r="B141" s="3" t="s">
        <v>364</v>
      </c>
      <c r="C141" s="267">
        <v>0</v>
      </c>
      <c r="D141" s="167">
        <f>'2. melléklet'!C88</f>
        <v>0</v>
      </c>
      <c r="E141" s="167">
        <f>'2. melléklet'!D88</f>
        <v>0</v>
      </c>
      <c r="F141" s="167">
        <f>'2. melléklet'!E88</f>
        <v>0</v>
      </c>
    </row>
    <row r="142" spans="1:14" x14ac:dyDescent="0.25">
      <c r="A142" s="29" t="s">
        <v>365</v>
      </c>
      <c r="B142" s="3" t="s">
        <v>366</v>
      </c>
      <c r="C142" s="267">
        <v>0</v>
      </c>
      <c r="D142" s="167">
        <f>'2. melléklet'!C89</f>
        <v>0</v>
      </c>
      <c r="E142" s="167">
        <f>'2. melléklet'!D89</f>
        <v>0</v>
      </c>
      <c r="F142" s="167">
        <f>'2. melléklet'!E89</f>
        <v>0</v>
      </c>
    </row>
    <row r="143" spans="1:14" x14ac:dyDescent="0.25">
      <c r="A143" s="29" t="s">
        <v>367</v>
      </c>
      <c r="B143" s="3" t="s">
        <v>368</v>
      </c>
      <c r="C143" s="267">
        <v>0</v>
      </c>
      <c r="D143" s="167">
        <f>'2. melléklet'!C90</f>
        <v>0</v>
      </c>
      <c r="E143" s="167">
        <f>'2. melléklet'!D90</f>
        <v>0</v>
      </c>
      <c r="F143" s="167">
        <f>'2. melléklet'!E90</f>
        <v>0</v>
      </c>
    </row>
    <row r="144" spans="1:14" x14ac:dyDescent="0.25">
      <c r="A144" s="10" t="s">
        <v>473</v>
      </c>
      <c r="B144" s="3" t="s">
        <v>369</v>
      </c>
      <c r="C144" s="267">
        <v>8416556</v>
      </c>
      <c r="D144" s="167">
        <f>'2. melléklet'!C91</f>
        <v>0</v>
      </c>
      <c r="E144" s="167">
        <f>'2. melléklet'!D91</f>
        <v>0</v>
      </c>
      <c r="F144" s="167">
        <f>'2. melléklet'!E91</f>
        <v>0</v>
      </c>
    </row>
    <row r="145" spans="1:6" x14ac:dyDescent="0.25">
      <c r="A145" s="12" t="s">
        <v>492</v>
      </c>
      <c r="B145" s="5" t="s">
        <v>371</v>
      </c>
      <c r="C145" s="74">
        <v>906277</v>
      </c>
      <c r="D145" s="169">
        <f>'2. melléklet'!C93</f>
        <v>3082239</v>
      </c>
      <c r="E145" s="169">
        <f>'2. melléklet'!D93</f>
        <v>2233259</v>
      </c>
      <c r="F145" s="169">
        <f>'2. melléklet'!E93</f>
        <v>2233259</v>
      </c>
    </row>
    <row r="146" spans="1:6" x14ac:dyDescent="0.25">
      <c r="A146" s="10" t="s">
        <v>372</v>
      </c>
      <c r="B146" s="3" t="s">
        <v>373</v>
      </c>
      <c r="C146" s="267">
        <v>0</v>
      </c>
      <c r="D146" s="167">
        <f>'2. melléklet'!C94</f>
        <v>0</v>
      </c>
      <c r="E146" s="167">
        <f>'2. melléklet'!D94</f>
        <v>0</v>
      </c>
      <c r="F146" s="167">
        <f>'2. melléklet'!E94</f>
        <v>0</v>
      </c>
    </row>
    <row r="147" spans="1:6" x14ac:dyDescent="0.25">
      <c r="A147" s="10" t="s">
        <v>374</v>
      </c>
      <c r="B147" s="3" t="s">
        <v>375</v>
      </c>
      <c r="C147" s="267">
        <v>0</v>
      </c>
      <c r="D147" s="167">
        <f>'2. melléklet'!C95</f>
        <v>0</v>
      </c>
      <c r="E147" s="167">
        <f>'2. melléklet'!D95</f>
        <v>0</v>
      </c>
      <c r="F147" s="167">
        <f>'2. melléklet'!E95</f>
        <v>0</v>
      </c>
    </row>
    <row r="148" spans="1:6" x14ac:dyDescent="0.25">
      <c r="A148" s="29" t="s">
        <v>376</v>
      </c>
      <c r="B148" s="3" t="s">
        <v>377</v>
      </c>
      <c r="C148" s="267">
        <v>0</v>
      </c>
      <c r="D148" s="167">
        <f>'2. melléklet'!C96</f>
        <v>0</v>
      </c>
      <c r="E148" s="167">
        <f>'2. melléklet'!D96</f>
        <v>0</v>
      </c>
      <c r="F148" s="167">
        <f>'2. melléklet'!E96</f>
        <v>0</v>
      </c>
    </row>
    <row r="149" spans="1:6" x14ac:dyDescent="0.25">
      <c r="A149" s="29" t="s">
        <v>474</v>
      </c>
      <c r="B149" s="3" t="s">
        <v>378</v>
      </c>
      <c r="C149" s="267">
        <v>0</v>
      </c>
      <c r="D149" s="167">
        <f>'2. melléklet'!C97</f>
        <v>0</v>
      </c>
      <c r="E149" s="167">
        <f>'2. melléklet'!D97</f>
        <v>0</v>
      </c>
      <c r="F149" s="167">
        <f>'2. melléklet'!E97</f>
        <v>0</v>
      </c>
    </row>
    <row r="150" spans="1:6" x14ac:dyDescent="0.25">
      <c r="A150" s="11" t="s">
        <v>493</v>
      </c>
      <c r="B150" s="5" t="s">
        <v>379</v>
      </c>
      <c r="C150" s="267">
        <v>9322833</v>
      </c>
      <c r="D150" s="169">
        <f>'2. melléklet'!C99</f>
        <v>0</v>
      </c>
      <c r="E150" s="169">
        <f>'2. melléklet'!D99</f>
        <v>0</v>
      </c>
      <c r="F150" s="169">
        <f>'2. melléklet'!E99</f>
        <v>0</v>
      </c>
    </row>
    <row r="151" spans="1:6" x14ac:dyDescent="0.25">
      <c r="A151" s="12" t="s">
        <v>380</v>
      </c>
      <c r="B151" s="5" t="s">
        <v>381</v>
      </c>
      <c r="C151" s="267">
        <v>0</v>
      </c>
      <c r="D151" s="169">
        <f>'2. melléklet'!C100</f>
        <v>0</v>
      </c>
      <c r="E151" s="169">
        <f>'2. melléklet'!D100</f>
        <v>0</v>
      </c>
      <c r="F151" s="169">
        <f>'2. melléklet'!E100</f>
        <v>0</v>
      </c>
    </row>
    <row r="152" spans="1:6" ht="15.75" x14ac:dyDescent="0.25">
      <c r="A152" s="232" t="s">
        <v>494</v>
      </c>
      <c r="B152" s="233" t="s">
        <v>382</v>
      </c>
      <c r="C152" s="234">
        <v>0</v>
      </c>
      <c r="D152" s="170">
        <f>'2. melléklet'!C102</f>
        <v>3082239</v>
      </c>
      <c r="E152" s="170">
        <f>'2. melléklet'!D102</f>
        <v>2233259</v>
      </c>
      <c r="F152" s="170">
        <f>'2. melléklet'!E102</f>
        <v>2233259</v>
      </c>
    </row>
    <row r="153" spans="1:6" ht="15.75" x14ac:dyDescent="0.25">
      <c r="A153" s="226" t="s">
        <v>476</v>
      </c>
      <c r="B153" s="227"/>
      <c r="C153" s="228">
        <v>0</v>
      </c>
      <c r="D153" s="173">
        <f>'2. melléklet'!C103</f>
        <v>70857146</v>
      </c>
      <c r="E153" s="173">
        <f>'2. melléklet'!D103</f>
        <v>81389463</v>
      </c>
      <c r="F153" s="173">
        <f>'2. melléklet'!E103</f>
        <v>81381163</v>
      </c>
    </row>
    <row r="154" spans="1:6" x14ac:dyDescent="0.25">
      <c r="C154">
        <v>0</v>
      </c>
    </row>
    <row r="155" spans="1:6" x14ac:dyDescent="0.25">
      <c r="C155">
        <v>0</v>
      </c>
    </row>
    <row r="156" spans="1:6" x14ac:dyDescent="0.25">
      <c r="C156">
        <v>0</v>
      </c>
    </row>
    <row r="157" spans="1:6" x14ac:dyDescent="0.25">
      <c r="C157">
        <v>9322833</v>
      </c>
    </row>
    <row r="158" spans="1:6" x14ac:dyDescent="0.25">
      <c r="C158">
        <v>39684828</v>
      </c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58" fitToHeight="2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  <pageSetUpPr fitToPage="1"/>
  </sheetPr>
  <dimension ref="A1:K31"/>
  <sheetViews>
    <sheetView topLeftCell="B16" workbookViewId="0">
      <selection activeCell="I47" sqref="I47"/>
    </sheetView>
  </sheetViews>
  <sheetFormatPr defaultRowHeight="15" x14ac:dyDescent="0.25"/>
  <cols>
    <col min="1" max="1" width="101.28515625" customWidth="1"/>
    <col min="2" max="2" width="14" customWidth="1"/>
    <col min="3" max="3" width="10.85546875" customWidth="1"/>
    <col min="4" max="6" width="14.140625" customWidth="1"/>
    <col min="10" max="10" width="11.42578125" customWidth="1"/>
    <col min="11" max="11" width="13.85546875" customWidth="1"/>
  </cols>
  <sheetData>
    <row r="1" spans="1:11" x14ac:dyDescent="0.25">
      <c r="A1" s="94" t="s">
        <v>714</v>
      </c>
      <c r="B1" s="95"/>
      <c r="C1" s="95"/>
      <c r="D1" s="95"/>
      <c r="E1" s="95"/>
      <c r="F1" s="95"/>
      <c r="G1" s="95"/>
      <c r="H1" s="95"/>
    </row>
    <row r="2" spans="1:11" ht="30.75" customHeight="1" x14ac:dyDescent="0.25">
      <c r="A2" s="384" t="s">
        <v>1798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</row>
    <row r="3" spans="1:11" ht="23.25" customHeight="1" x14ac:dyDescent="0.25">
      <c r="A3" s="386" t="s">
        <v>716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</row>
    <row r="5" spans="1:11" x14ac:dyDescent="0.25">
      <c r="A5" s="85" t="s">
        <v>628</v>
      </c>
    </row>
    <row r="6" spans="1:11" ht="48.75" x14ac:dyDescent="0.25">
      <c r="A6" s="101" t="s">
        <v>717</v>
      </c>
      <c r="B6" s="102" t="s">
        <v>718</v>
      </c>
      <c r="C6" s="102" t="s">
        <v>719</v>
      </c>
      <c r="D6" s="102" t="s">
        <v>912</v>
      </c>
      <c r="E6" s="102" t="s">
        <v>913</v>
      </c>
      <c r="F6" s="102" t="s">
        <v>914</v>
      </c>
      <c r="G6" s="102" t="s">
        <v>915</v>
      </c>
      <c r="H6" s="102" t="s">
        <v>916</v>
      </c>
      <c r="I6" s="102" t="s">
        <v>917</v>
      </c>
      <c r="J6" s="102" t="s">
        <v>918</v>
      </c>
      <c r="K6" s="103" t="s">
        <v>6</v>
      </c>
    </row>
    <row r="7" spans="1:11" ht="15.75" x14ac:dyDescent="0.3">
      <c r="A7" s="104"/>
      <c r="B7" s="104"/>
      <c r="C7" s="105"/>
      <c r="D7" s="105"/>
      <c r="E7" s="105"/>
      <c r="F7" s="105"/>
      <c r="G7" s="105"/>
      <c r="H7" s="105"/>
      <c r="I7" s="105"/>
      <c r="J7" s="105"/>
      <c r="K7" s="105"/>
    </row>
    <row r="8" spans="1:11" ht="15.75" x14ac:dyDescent="0.3">
      <c r="A8" s="104"/>
      <c r="B8" s="104"/>
      <c r="C8" s="105"/>
      <c r="D8" s="105"/>
      <c r="E8" s="105"/>
      <c r="F8" s="105"/>
      <c r="G8" s="105"/>
      <c r="H8" s="105"/>
      <c r="I8" s="105"/>
      <c r="J8" s="105"/>
      <c r="K8" s="105"/>
    </row>
    <row r="9" spans="1:11" ht="15.75" x14ac:dyDescent="0.3">
      <c r="A9" s="104"/>
      <c r="B9" s="104"/>
      <c r="C9" s="105"/>
      <c r="D9" s="105"/>
      <c r="E9" s="105"/>
      <c r="F9" s="105"/>
      <c r="G9" s="105"/>
      <c r="H9" s="105"/>
      <c r="I9" s="105"/>
      <c r="J9" s="105"/>
      <c r="K9" s="105"/>
    </row>
    <row r="10" spans="1:11" ht="15.75" x14ac:dyDescent="0.3">
      <c r="A10" s="104"/>
      <c r="B10" s="104"/>
      <c r="C10" s="105"/>
      <c r="D10" s="105"/>
      <c r="E10" s="105"/>
      <c r="F10" s="105"/>
      <c r="G10" s="105"/>
      <c r="H10" s="105"/>
      <c r="I10" s="105"/>
      <c r="J10" s="105"/>
      <c r="K10" s="105"/>
    </row>
    <row r="11" spans="1:11" x14ac:dyDescent="0.25">
      <c r="A11" s="106" t="s">
        <v>720</v>
      </c>
      <c r="B11" s="106"/>
      <c r="C11" s="107"/>
      <c r="D11" s="107"/>
      <c r="E11" s="107"/>
      <c r="F11" s="107"/>
      <c r="G11" s="107"/>
      <c r="H11" s="107"/>
      <c r="I11" s="107"/>
      <c r="J11" s="107"/>
      <c r="K11" s="107"/>
    </row>
    <row r="12" spans="1:11" ht="15.75" x14ac:dyDescent="0.3">
      <c r="A12" s="104"/>
      <c r="B12" s="104"/>
      <c r="C12" s="105"/>
      <c r="D12" s="105"/>
      <c r="E12" s="105"/>
      <c r="F12" s="105"/>
      <c r="G12" s="105"/>
      <c r="H12" s="105"/>
      <c r="I12" s="105"/>
      <c r="J12" s="105"/>
      <c r="K12" s="105"/>
    </row>
    <row r="13" spans="1:11" ht="15.75" x14ac:dyDescent="0.3">
      <c r="A13" s="104"/>
      <c r="B13" s="104"/>
      <c r="C13" s="105"/>
      <c r="D13" s="105"/>
      <c r="E13" s="105"/>
      <c r="F13" s="105"/>
      <c r="G13" s="105"/>
      <c r="H13" s="105"/>
      <c r="I13" s="105"/>
      <c r="J13" s="105"/>
      <c r="K13" s="105"/>
    </row>
    <row r="14" spans="1:11" ht="15.75" x14ac:dyDescent="0.3">
      <c r="A14" s="104"/>
      <c r="B14" s="104"/>
      <c r="C14" s="105"/>
      <c r="D14" s="105"/>
      <c r="E14" s="105"/>
      <c r="F14" s="105"/>
      <c r="G14" s="105"/>
      <c r="H14" s="105"/>
      <c r="I14" s="105"/>
      <c r="J14" s="105"/>
      <c r="K14" s="105"/>
    </row>
    <row r="15" spans="1:11" ht="15.75" x14ac:dyDescent="0.3">
      <c r="A15" s="104"/>
      <c r="B15" s="104"/>
      <c r="C15" s="105"/>
      <c r="D15" s="105"/>
      <c r="E15" s="105"/>
      <c r="F15" s="105"/>
      <c r="G15" s="105"/>
      <c r="H15" s="105"/>
      <c r="I15" s="105"/>
      <c r="J15" s="105"/>
      <c r="K15" s="105"/>
    </row>
    <row r="16" spans="1:11" x14ac:dyDescent="0.25">
      <c r="A16" s="106" t="s">
        <v>721</v>
      </c>
      <c r="B16" s="106"/>
      <c r="C16" s="107"/>
      <c r="D16" s="107"/>
      <c r="E16" s="107"/>
      <c r="F16" s="107"/>
      <c r="G16" s="107"/>
      <c r="H16" s="107"/>
      <c r="I16" s="107"/>
      <c r="J16" s="107"/>
      <c r="K16" s="107"/>
    </row>
    <row r="17" spans="1:11" ht="15.75" x14ac:dyDescent="0.3">
      <c r="A17" s="104"/>
      <c r="B17" s="104"/>
      <c r="C17" s="105"/>
      <c r="D17" s="105"/>
      <c r="E17" s="105"/>
      <c r="F17" s="105"/>
      <c r="G17" s="105"/>
      <c r="H17" s="105"/>
      <c r="I17" s="105"/>
      <c r="J17" s="105"/>
      <c r="K17" s="105"/>
    </row>
    <row r="18" spans="1:11" ht="15.75" x14ac:dyDescent="0.3">
      <c r="A18" s="104"/>
      <c r="B18" s="104"/>
      <c r="C18" s="105"/>
      <c r="D18" s="105"/>
      <c r="E18" s="105"/>
      <c r="F18" s="105"/>
      <c r="G18" s="105"/>
      <c r="H18" s="105"/>
      <c r="I18" s="105"/>
      <c r="J18" s="105"/>
      <c r="K18" s="105"/>
    </row>
    <row r="19" spans="1:11" ht="15.75" x14ac:dyDescent="0.3">
      <c r="A19" s="104"/>
      <c r="B19" s="104"/>
      <c r="C19" s="105"/>
      <c r="D19" s="105"/>
      <c r="E19" s="105"/>
      <c r="F19" s="105"/>
      <c r="G19" s="105"/>
      <c r="H19" s="105"/>
      <c r="I19" s="105"/>
      <c r="J19" s="105"/>
      <c r="K19" s="105"/>
    </row>
    <row r="20" spans="1:11" ht="15.75" x14ac:dyDescent="0.3">
      <c r="A20" s="104"/>
      <c r="B20" s="104"/>
      <c r="C20" s="105"/>
      <c r="D20" s="105"/>
      <c r="E20" s="105"/>
      <c r="F20" s="105"/>
      <c r="G20" s="105"/>
      <c r="H20" s="105"/>
      <c r="I20" s="105"/>
      <c r="J20" s="105"/>
      <c r="K20" s="105"/>
    </row>
    <row r="21" spans="1:11" x14ac:dyDescent="0.25">
      <c r="A21" s="106" t="s">
        <v>722</v>
      </c>
      <c r="B21" s="106"/>
      <c r="C21" s="107"/>
      <c r="D21" s="107"/>
      <c r="E21" s="107"/>
      <c r="F21" s="107"/>
      <c r="G21" s="107"/>
      <c r="H21" s="107"/>
      <c r="I21" s="107"/>
      <c r="J21" s="107"/>
      <c r="K21" s="107"/>
    </row>
    <row r="22" spans="1:11" ht="15.75" x14ac:dyDescent="0.3">
      <c r="A22" s="104"/>
      <c r="B22" s="104"/>
      <c r="C22" s="105"/>
      <c r="D22" s="105"/>
      <c r="E22" s="105"/>
      <c r="F22" s="105"/>
      <c r="G22" s="105"/>
      <c r="H22" s="105"/>
      <c r="I22" s="105"/>
      <c r="J22" s="105"/>
      <c r="K22" s="105"/>
    </row>
    <row r="23" spans="1:11" ht="15.75" x14ac:dyDescent="0.3">
      <c r="A23" s="104"/>
      <c r="B23" s="104"/>
      <c r="C23" s="105"/>
      <c r="D23" s="105"/>
      <c r="E23" s="105"/>
      <c r="F23" s="105"/>
      <c r="G23" s="105"/>
      <c r="H23" s="105"/>
      <c r="I23" s="105"/>
      <c r="J23" s="105"/>
      <c r="K23" s="105"/>
    </row>
    <row r="24" spans="1:11" ht="15.75" x14ac:dyDescent="0.3">
      <c r="A24" s="104"/>
      <c r="B24" s="104"/>
      <c r="C24" s="105"/>
      <c r="D24" s="105"/>
      <c r="E24" s="105"/>
      <c r="F24" s="105"/>
      <c r="G24" s="105"/>
      <c r="H24" s="105"/>
      <c r="I24" s="105"/>
      <c r="J24" s="105"/>
      <c r="K24" s="105"/>
    </row>
    <row r="25" spans="1:11" ht="15.75" x14ac:dyDescent="0.3">
      <c r="A25" s="104"/>
      <c r="B25" s="104"/>
      <c r="C25" s="105"/>
      <c r="D25" s="105"/>
      <c r="E25" s="105"/>
      <c r="F25" s="105"/>
      <c r="G25" s="105"/>
      <c r="H25" s="105"/>
      <c r="I25" s="105"/>
      <c r="J25" s="105"/>
      <c r="K25" s="105"/>
    </row>
    <row r="26" spans="1:11" x14ac:dyDescent="0.25">
      <c r="A26" s="106" t="s">
        <v>723</v>
      </c>
      <c r="B26" s="106"/>
      <c r="C26" s="107"/>
      <c r="D26" s="107"/>
      <c r="E26" s="107"/>
      <c r="F26" s="107"/>
      <c r="G26" s="107"/>
      <c r="H26" s="107"/>
      <c r="I26" s="107"/>
      <c r="J26" s="107"/>
      <c r="K26" s="107"/>
    </row>
    <row r="27" spans="1:11" x14ac:dyDescent="0.25">
      <c r="A27" s="106"/>
      <c r="B27" s="106"/>
      <c r="C27" s="107"/>
      <c r="D27" s="107"/>
      <c r="E27" s="107"/>
      <c r="F27" s="107"/>
      <c r="G27" s="107"/>
      <c r="H27" s="107"/>
      <c r="I27" s="107"/>
      <c r="J27" s="107"/>
      <c r="K27" s="107"/>
    </row>
    <row r="28" spans="1:11" x14ac:dyDescent="0.25">
      <c r="A28" s="106"/>
      <c r="B28" s="106"/>
      <c r="C28" s="107"/>
      <c r="D28" s="107"/>
      <c r="E28" s="107"/>
      <c r="F28" s="107"/>
      <c r="G28" s="107"/>
      <c r="H28" s="107"/>
      <c r="I28" s="107"/>
      <c r="J28" s="107"/>
      <c r="K28" s="107"/>
    </row>
    <row r="29" spans="1:11" x14ac:dyDescent="0.25">
      <c r="A29" s="106"/>
      <c r="B29" s="106"/>
      <c r="C29" s="107"/>
      <c r="D29" s="107"/>
      <c r="E29" s="107"/>
      <c r="F29" s="107"/>
      <c r="G29" s="107"/>
      <c r="H29" s="107"/>
      <c r="I29" s="107"/>
      <c r="J29" s="107"/>
      <c r="K29" s="107"/>
    </row>
    <row r="30" spans="1:11" x14ac:dyDescent="0.25">
      <c r="A30" s="106"/>
      <c r="B30" s="106"/>
      <c r="C30" s="107"/>
      <c r="D30" s="107"/>
      <c r="E30" s="107"/>
      <c r="F30" s="107"/>
      <c r="G30" s="107"/>
      <c r="H30" s="107"/>
      <c r="I30" s="107"/>
      <c r="J30" s="107"/>
      <c r="K30" s="107"/>
    </row>
    <row r="31" spans="1:11" ht="16.5" x14ac:dyDescent="0.3">
      <c r="A31" s="108" t="s">
        <v>724</v>
      </c>
      <c r="B31" s="104"/>
      <c r="C31" s="109"/>
      <c r="D31" s="109"/>
      <c r="E31" s="109"/>
      <c r="F31" s="109"/>
      <c r="G31" s="109"/>
      <c r="H31" s="109"/>
      <c r="I31" s="109"/>
      <c r="J31" s="109"/>
      <c r="K31" s="109"/>
    </row>
  </sheetData>
  <mergeCells count="2"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  <pageSetUpPr fitToPage="1"/>
  </sheetPr>
  <dimension ref="A1:F48"/>
  <sheetViews>
    <sheetView topLeftCell="A28" workbookViewId="0">
      <selection activeCell="I47" sqref="I47"/>
    </sheetView>
  </sheetViews>
  <sheetFormatPr defaultRowHeight="15" x14ac:dyDescent="0.25"/>
  <cols>
    <col min="1" max="1" width="101.28515625" customWidth="1"/>
    <col min="3" max="3" width="15.28515625" customWidth="1"/>
    <col min="4" max="4" width="13.5703125" customWidth="1"/>
    <col min="5" max="5" width="15" customWidth="1"/>
  </cols>
  <sheetData>
    <row r="1" spans="1:6" x14ac:dyDescent="0.25">
      <c r="A1" s="94" t="s">
        <v>714</v>
      </c>
      <c r="B1" s="95"/>
      <c r="C1" s="95"/>
      <c r="D1" s="95"/>
      <c r="E1" s="95"/>
      <c r="F1" s="95"/>
    </row>
    <row r="2" spans="1:6" ht="27" customHeight="1" x14ac:dyDescent="0.25">
      <c r="A2" s="384" t="s">
        <v>1798</v>
      </c>
      <c r="B2" s="385"/>
      <c r="C2" s="385"/>
      <c r="D2" s="385"/>
      <c r="E2" s="385"/>
    </row>
    <row r="3" spans="1:6" ht="22.5" customHeight="1" x14ac:dyDescent="0.25">
      <c r="A3" s="386" t="s">
        <v>725</v>
      </c>
      <c r="B3" s="387"/>
      <c r="C3" s="387"/>
      <c r="D3" s="387"/>
      <c r="E3" s="387"/>
    </row>
    <row r="4" spans="1:6" ht="18" x14ac:dyDescent="0.25">
      <c r="A4" s="110"/>
    </row>
    <row r="5" spans="1:6" x14ac:dyDescent="0.25">
      <c r="A5" s="85" t="s">
        <v>628</v>
      </c>
    </row>
    <row r="6" spans="1:6" ht="31.5" customHeight="1" x14ac:dyDescent="0.25">
      <c r="A6" s="111" t="s">
        <v>106</v>
      </c>
      <c r="B6" s="47" t="s">
        <v>107</v>
      </c>
      <c r="C6" s="112" t="s">
        <v>726</v>
      </c>
      <c r="D6" s="112" t="s">
        <v>727</v>
      </c>
      <c r="E6" s="112" t="s">
        <v>728</v>
      </c>
    </row>
    <row r="7" spans="1:6" ht="15" customHeight="1" x14ac:dyDescent="0.25">
      <c r="A7" s="113"/>
      <c r="B7" s="77"/>
      <c r="C7" s="77"/>
      <c r="D7" s="77"/>
      <c r="E7" s="77"/>
    </row>
    <row r="8" spans="1:6" ht="15" customHeight="1" x14ac:dyDescent="0.25">
      <c r="A8" s="113"/>
      <c r="B8" s="77"/>
      <c r="C8" s="77"/>
      <c r="D8" s="77"/>
      <c r="E8" s="77"/>
    </row>
    <row r="9" spans="1:6" ht="15" customHeight="1" x14ac:dyDescent="0.25">
      <c r="A9" s="113"/>
      <c r="B9" s="77"/>
      <c r="C9" s="77"/>
      <c r="D9" s="77"/>
      <c r="E9" s="77"/>
    </row>
    <row r="10" spans="1:6" ht="15" customHeight="1" x14ac:dyDescent="0.25">
      <c r="A10" s="77"/>
      <c r="B10" s="77"/>
      <c r="C10" s="77"/>
      <c r="D10" s="77"/>
      <c r="E10" s="77"/>
    </row>
    <row r="11" spans="1:6" ht="31.5" customHeight="1" x14ac:dyDescent="0.25">
      <c r="A11" s="114" t="s">
        <v>729</v>
      </c>
      <c r="B11" s="33" t="s">
        <v>319</v>
      </c>
      <c r="C11" s="77"/>
      <c r="D11" s="77"/>
      <c r="E11" s="77"/>
    </row>
    <row r="12" spans="1:6" ht="15" customHeight="1" x14ac:dyDescent="0.25">
      <c r="A12" s="114"/>
      <c r="B12" s="77"/>
      <c r="C12" s="77"/>
      <c r="D12" s="77"/>
      <c r="E12" s="77"/>
    </row>
    <row r="13" spans="1:6" ht="15" customHeight="1" x14ac:dyDescent="0.25">
      <c r="A13" s="114"/>
      <c r="B13" s="77"/>
      <c r="C13" s="77"/>
      <c r="D13" s="77"/>
      <c r="E13" s="77"/>
    </row>
    <row r="14" spans="1:6" ht="15" customHeight="1" x14ac:dyDescent="0.25">
      <c r="A14" s="115"/>
      <c r="B14" s="77"/>
      <c r="C14" s="77"/>
      <c r="D14" s="77"/>
      <c r="E14" s="77"/>
    </row>
    <row r="15" spans="1:6" ht="15" customHeight="1" x14ac:dyDescent="0.25">
      <c r="A15" s="115"/>
      <c r="B15" s="77"/>
      <c r="C15" s="77"/>
      <c r="D15" s="77"/>
      <c r="E15" s="77"/>
    </row>
    <row r="16" spans="1:6" ht="32.25" customHeight="1" x14ac:dyDescent="0.25">
      <c r="A16" s="114" t="s">
        <v>730</v>
      </c>
      <c r="B16" s="31" t="s">
        <v>342</v>
      </c>
      <c r="C16" s="77"/>
      <c r="D16" s="77"/>
      <c r="E16" s="77"/>
    </row>
    <row r="17" spans="1:5" ht="15" customHeight="1" x14ac:dyDescent="0.25">
      <c r="A17" s="116" t="s">
        <v>499</v>
      </c>
      <c r="B17" s="116" t="s">
        <v>295</v>
      </c>
      <c r="C17" s="77"/>
      <c r="D17" s="77"/>
      <c r="E17" s="77"/>
    </row>
    <row r="18" spans="1:5" ht="15" customHeight="1" x14ac:dyDescent="0.25">
      <c r="A18" s="117" t="s">
        <v>731</v>
      </c>
      <c r="B18" s="116"/>
      <c r="C18" s="77"/>
      <c r="D18" s="77"/>
      <c r="E18" s="77"/>
    </row>
    <row r="19" spans="1:5" ht="15" customHeight="1" x14ac:dyDescent="0.25">
      <c r="A19" s="117" t="s">
        <v>732</v>
      </c>
      <c r="B19" s="116"/>
      <c r="C19" s="77"/>
      <c r="D19" s="77"/>
      <c r="E19" s="77"/>
    </row>
    <row r="20" spans="1:5" ht="15" customHeight="1" x14ac:dyDescent="0.25">
      <c r="A20" s="116" t="s">
        <v>500</v>
      </c>
      <c r="B20" s="116" t="s">
        <v>295</v>
      </c>
      <c r="C20" s="77"/>
      <c r="D20" s="77"/>
      <c r="E20" s="77"/>
    </row>
    <row r="21" spans="1:5" ht="15" customHeight="1" x14ac:dyDescent="0.25">
      <c r="A21" s="117" t="s">
        <v>731</v>
      </c>
      <c r="B21" s="116"/>
      <c r="C21" s="77"/>
      <c r="D21" s="77"/>
      <c r="E21" s="77"/>
    </row>
    <row r="22" spans="1:5" ht="15" customHeight="1" x14ac:dyDescent="0.25">
      <c r="A22" s="117" t="s">
        <v>732</v>
      </c>
      <c r="B22" s="116"/>
      <c r="C22" s="77"/>
      <c r="D22" s="77"/>
      <c r="E22" s="77"/>
    </row>
    <row r="23" spans="1:5" ht="15" customHeight="1" x14ac:dyDescent="0.25">
      <c r="A23" s="116" t="s">
        <v>501</v>
      </c>
      <c r="B23" s="116" t="s">
        <v>295</v>
      </c>
      <c r="C23" s="77"/>
      <c r="D23" s="77"/>
      <c r="E23" s="77"/>
    </row>
    <row r="24" spans="1:5" ht="15" customHeight="1" x14ac:dyDescent="0.25">
      <c r="A24" s="117" t="s">
        <v>731</v>
      </c>
      <c r="B24" s="116"/>
      <c r="C24" s="77"/>
      <c r="D24" s="77"/>
      <c r="E24" s="77"/>
    </row>
    <row r="25" spans="1:5" ht="15" customHeight="1" x14ac:dyDescent="0.25">
      <c r="A25" s="117" t="s">
        <v>732</v>
      </c>
      <c r="B25" s="116"/>
      <c r="C25" s="77"/>
      <c r="D25" s="77"/>
      <c r="E25" s="77"/>
    </row>
    <row r="26" spans="1:5" ht="15" customHeight="1" x14ac:dyDescent="0.25">
      <c r="A26" s="116" t="s">
        <v>502</v>
      </c>
      <c r="B26" s="116" t="s">
        <v>295</v>
      </c>
      <c r="C26" s="77"/>
      <c r="D26" s="77"/>
      <c r="E26" s="77"/>
    </row>
    <row r="27" spans="1:5" ht="15" customHeight="1" x14ac:dyDescent="0.25">
      <c r="A27" s="117" t="s">
        <v>731</v>
      </c>
      <c r="B27" s="116"/>
      <c r="C27" s="77"/>
      <c r="D27" s="77"/>
      <c r="E27" s="77"/>
    </row>
    <row r="28" spans="1:5" ht="15" customHeight="1" x14ac:dyDescent="0.25">
      <c r="A28" s="117" t="s">
        <v>732</v>
      </c>
      <c r="B28" s="116"/>
      <c r="C28" s="77"/>
      <c r="D28" s="77"/>
      <c r="E28" s="77"/>
    </row>
    <row r="29" spans="1:5" ht="15" customHeight="1" x14ac:dyDescent="0.25">
      <c r="A29" s="116" t="s">
        <v>457</v>
      </c>
      <c r="B29" s="118" t="s">
        <v>302</v>
      </c>
      <c r="C29" s="77"/>
      <c r="D29" s="77"/>
      <c r="E29" s="77"/>
    </row>
    <row r="30" spans="1:5" ht="15" customHeight="1" x14ac:dyDescent="0.25">
      <c r="A30" s="117" t="s">
        <v>731</v>
      </c>
      <c r="B30" s="118"/>
      <c r="C30" s="77"/>
      <c r="D30" s="77"/>
      <c r="E30" s="77"/>
    </row>
    <row r="31" spans="1:5" ht="15" customHeight="1" x14ac:dyDescent="0.25">
      <c r="A31" s="117" t="s">
        <v>732</v>
      </c>
      <c r="B31" s="118"/>
      <c r="C31" s="77"/>
      <c r="D31" s="77"/>
      <c r="E31" s="77"/>
    </row>
    <row r="32" spans="1:5" ht="15" customHeight="1" x14ac:dyDescent="0.25">
      <c r="A32" s="116" t="s">
        <v>455</v>
      </c>
      <c r="B32" s="118" t="s">
        <v>296</v>
      </c>
      <c r="C32" s="77"/>
      <c r="D32" s="77"/>
      <c r="E32" s="77"/>
    </row>
    <row r="33" spans="1:5" ht="15" customHeight="1" x14ac:dyDescent="0.25">
      <c r="A33" s="117" t="s">
        <v>731</v>
      </c>
      <c r="B33" s="118"/>
      <c r="C33" s="77"/>
      <c r="D33" s="77"/>
      <c r="E33" s="77"/>
    </row>
    <row r="34" spans="1:5" ht="15" customHeight="1" x14ac:dyDescent="0.25">
      <c r="A34" s="117" t="s">
        <v>732</v>
      </c>
      <c r="B34" s="77"/>
      <c r="C34" s="77"/>
      <c r="D34" s="77"/>
      <c r="E34" s="77"/>
    </row>
    <row r="35" spans="1:5" ht="38.25" customHeight="1" x14ac:dyDescent="0.25">
      <c r="A35" s="114" t="s">
        <v>733</v>
      </c>
      <c r="B35" s="119" t="s">
        <v>734</v>
      </c>
      <c r="C35" s="77"/>
      <c r="D35" s="77"/>
      <c r="E35" s="77"/>
    </row>
    <row r="36" spans="1:5" ht="15" customHeight="1" x14ac:dyDescent="0.25">
      <c r="A36" s="114"/>
      <c r="B36" s="77" t="s">
        <v>315</v>
      </c>
      <c r="C36" s="77"/>
      <c r="D36" s="77"/>
      <c r="E36" s="77"/>
    </row>
    <row r="37" spans="1:5" ht="15" customHeight="1" x14ac:dyDescent="0.25">
      <c r="A37" s="114"/>
      <c r="B37" s="77" t="s">
        <v>335</v>
      </c>
      <c r="C37" s="77"/>
      <c r="D37" s="77"/>
      <c r="E37" s="77"/>
    </row>
    <row r="38" spans="1:5" ht="15" customHeight="1" x14ac:dyDescent="0.25">
      <c r="A38" s="115"/>
      <c r="B38" s="77"/>
      <c r="C38" s="77"/>
      <c r="D38" s="77"/>
      <c r="E38" s="77"/>
    </row>
    <row r="39" spans="1:5" ht="15" customHeight="1" x14ac:dyDescent="0.25">
      <c r="A39" s="115"/>
      <c r="B39" s="77"/>
      <c r="C39" s="77"/>
      <c r="D39" s="77"/>
      <c r="E39" s="77"/>
    </row>
    <row r="40" spans="1:5" ht="36.75" customHeight="1" x14ac:dyDescent="0.25">
      <c r="A40" s="114" t="s">
        <v>735</v>
      </c>
      <c r="B40" s="119" t="s">
        <v>736</v>
      </c>
      <c r="C40" s="77"/>
      <c r="D40" s="77"/>
      <c r="E40" s="77"/>
    </row>
    <row r="41" spans="1:5" ht="15" customHeight="1" x14ac:dyDescent="0.25">
      <c r="A41" s="114"/>
      <c r="B41" s="77"/>
      <c r="C41" s="77"/>
      <c r="D41" s="77"/>
      <c r="E41" s="77"/>
    </row>
    <row r="42" spans="1:5" ht="15" customHeight="1" x14ac:dyDescent="0.25">
      <c r="A42" s="114"/>
      <c r="B42" s="77"/>
      <c r="C42" s="77"/>
      <c r="D42" s="77"/>
      <c r="E42" s="77"/>
    </row>
    <row r="43" spans="1:5" ht="15" customHeight="1" x14ac:dyDescent="0.25">
      <c r="A43" s="115"/>
      <c r="B43" s="77"/>
      <c r="C43" s="77"/>
      <c r="D43" s="77"/>
      <c r="E43" s="77"/>
    </row>
    <row r="44" spans="1:5" ht="15" customHeight="1" x14ac:dyDescent="0.25">
      <c r="A44" s="115"/>
      <c r="B44" s="77"/>
      <c r="C44" s="77"/>
      <c r="D44" s="77"/>
      <c r="E44" s="77"/>
    </row>
    <row r="45" spans="1:5" ht="28.5" customHeight="1" x14ac:dyDescent="0.25">
      <c r="A45" s="114" t="s">
        <v>737</v>
      </c>
      <c r="B45" s="119"/>
      <c r="C45" s="77"/>
      <c r="D45" s="77"/>
      <c r="E45" s="77"/>
    </row>
    <row r="46" spans="1:5" ht="15" customHeight="1" x14ac:dyDescent="0.25"/>
    <row r="47" spans="1:5" ht="15" customHeight="1" x14ac:dyDescent="0.25"/>
    <row r="48" spans="1:5" ht="15" customHeight="1" x14ac:dyDescent="0.25"/>
  </sheetData>
  <mergeCells count="2"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scale="57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  <pageSetUpPr fitToPage="1"/>
  </sheetPr>
  <dimension ref="A1:AB137"/>
  <sheetViews>
    <sheetView topLeftCell="A79" workbookViewId="0">
      <selection activeCell="I47" sqref="I47"/>
    </sheetView>
  </sheetViews>
  <sheetFormatPr defaultRowHeight="15" x14ac:dyDescent="0.25"/>
  <cols>
    <col min="1" max="1" width="78.7109375" customWidth="1"/>
    <col min="2" max="2" width="14.140625" bestFit="1" customWidth="1"/>
    <col min="3" max="3" width="18.5703125" customWidth="1"/>
    <col min="4" max="4" width="16.85546875" bestFit="1" customWidth="1"/>
    <col min="5" max="5" width="4.28515625" customWidth="1"/>
    <col min="6" max="8" width="9.140625" customWidth="1"/>
    <col min="9" max="9" width="2.7109375" customWidth="1"/>
    <col min="10" max="10" width="4.42578125" customWidth="1"/>
    <col min="11" max="11" width="10.5703125" customWidth="1"/>
    <col min="12" max="14" width="9.140625" customWidth="1"/>
    <col min="17" max="17" width="5.7109375" customWidth="1"/>
    <col min="18" max="20" width="9.140625" customWidth="1"/>
    <col min="23" max="23" width="0.5703125" customWidth="1"/>
    <col min="24" max="25" width="9.140625" customWidth="1"/>
    <col min="26" max="26" width="3.28515625" customWidth="1"/>
  </cols>
  <sheetData>
    <row r="1" spans="1:8" x14ac:dyDescent="0.25">
      <c r="A1" s="129" t="s">
        <v>714</v>
      </c>
    </row>
    <row r="2" spans="1:8" ht="22.5" customHeight="1" x14ac:dyDescent="0.25">
      <c r="A2" s="384" t="s">
        <v>1797</v>
      </c>
      <c r="B2" s="387"/>
      <c r="C2" s="387"/>
      <c r="D2" s="387"/>
      <c r="E2" s="93"/>
      <c r="F2" s="91"/>
      <c r="G2" s="91"/>
      <c r="H2" s="91"/>
    </row>
    <row r="3" spans="1:8" ht="24" customHeight="1" x14ac:dyDescent="0.25">
      <c r="A3" s="386" t="s">
        <v>669</v>
      </c>
      <c r="B3" s="387"/>
      <c r="C3" s="387"/>
      <c r="D3" s="387"/>
      <c r="E3" s="90"/>
      <c r="F3" s="91"/>
      <c r="G3" s="91"/>
      <c r="H3" s="91"/>
    </row>
    <row r="4" spans="1:8" ht="24" customHeight="1" x14ac:dyDescent="0.25">
      <c r="A4" s="92"/>
      <c r="B4" s="90"/>
      <c r="C4" s="90"/>
      <c r="D4" s="90"/>
      <c r="E4" s="90"/>
      <c r="F4" s="91"/>
      <c r="G4" s="91"/>
      <c r="H4" s="91"/>
    </row>
    <row r="5" spans="1:8" x14ac:dyDescent="0.25">
      <c r="A5" s="96" t="s">
        <v>741</v>
      </c>
      <c r="B5" s="85"/>
      <c r="C5" s="85"/>
      <c r="D5" s="85"/>
      <c r="E5" s="85"/>
    </row>
    <row r="7" spans="1:8" x14ac:dyDescent="0.25">
      <c r="A7" s="379" t="s">
        <v>604</v>
      </c>
      <c r="B7" s="379" t="s">
        <v>1626</v>
      </c>
      <c r="C7" s="379" t="s">
        <v>1627</v>
      </c>
      <c r="D7" s="379" t="s">
        <v>1628</v>
      </c>
    </row>
    <row r="8" spans="1:8" ht="15.75" x14ac:dyDescent="0.3">
      <c r="A8" s="380" t="s">
        <v>63</v>
      </c>
      <c r="B8" s="380" t="s">
        <v>1629</v>
      </c>
      <c r="C8" s="382" t="s">
        <v>1629</v>
      </c>
      <c r="D8" s="382" t="s">
        <v>1629</v>
      </c>
    </row>
    <row r="9" spans="1:8" ht="15.75" x14ac:dyDescent="0.3">
      <c r="A9" s="380" t="s">
        <v>1630</v>
      </c>
      <c r="B9" s="380" t="s">
        <v>1631</v>
      </c>
      <c r="C9" s="382">
        <v>441598343</v>
      </c>
      <c r="D9" s="382">
        <v>424803825</v>
      </c>
    </row>
    <row r="10" spans="1:8" ht="15.75" x14ac:dyDescent="0.3">
      <c r="A10" s="380" t="s">
        <v>1632</v>
      </c>
      <c r="B10" s="380" t="s">
        <v>1633</v>
      </c>
      <c r="C10" s="382">
        <v>0</v>
      </c>
      <c r="D10" s="382">
        <v>0</v>
      </c>
    </row>
    <row r="11" spans="1:8" ht="15.75" x14ac:dyDescent="0.3">
      <c r="A11" s="380" t="s">
        <v>1634</v>
      </c>
      <c r="B11" s="380" t="s">
        <v>1635</v>
      </c>
      <c r="C11" s="382">
        <v>0</v>
      </c>
      <c r="D11" s="382">
        <v>0</v>
      </c>
    </row>
    <row r="12" spans="1:8" ht="15.75" x14ac:dyDescent="0.3">
      <c r="A12" s="380" t="s">
        <v>1636</v>
      </c>
      <c r="B12" s="380" t="s">
        <v>1637</v>
      </c>
      <c r="C12" s="382"/>
      <c r="D12" s="382"/>
    </row>
    <row r="13" spans="1:8" ht="15.75" x14ac:dyDescent="0.3">
      <c r="A13" s="380" t="s">
        <v>1638</v>
      </c>
      <c r="B13" s="380" t="s">
        <v>1639</v>
      </c>
      <c r="C13" s="382"/>
      <c r="D13" s="382"/>
    </row>
    <row r="14" spans="1:8" ht="15.75" x14ac:dyDescent="0.3">
      <c r="A14" s="380" t="s">
        <v>1640</v>
      </c>
      <c r="B14" s="380" t="s">
        <v>1641</v>
      </c>
      <c r="C14" s="382">
        <v>0</v>
      </c>
      <c r="D14" s="382">
        <v>0</v>
      </c>
    </row>
    <row r="15" spans="1:8" ht="15.75" x14ac:dyDescent="0.3">
      <c r="A15" s="380" t="s">
        <v>1642</v>
      </c>
      <c r="B15" s="380" t="s">
        <v>1643</v>
      </c>
      <c r="C15" s="382">
        <v>0</v>
      </c>
      <c r="D15" s="382">
        <v>0</v>
      </c>
    </row>
    <row r="16" spans="1:8" ht="15.75" x14ac:dyDescent="0.3">
      <c r="A16" s="380" t="s">
        <v>1644</v>
      </c>
      <c r="B16" s="380" t="s">
        <v>1645</v>
      </c>
      <c r="C16" s="382">
        <v>0</v>
      </c>
      <c r="D16" s="382">
        <v>0</v>
      </c>
    </row>
    <row r="17" spans="1:4" ht="15.75" x14ac:dyDescent="0.3">
      <c r="A17" s="380" t="s">
        <v>1636</v>
      </c>
      <c r="B17" s="380" t="s">
        <v>1646</v>
      </c>
      <c r="C17" s="382"/>
      <c r="D17" s="382"/>
    </row>
    <row r="18" spans="1:4" ht="15.75" x14ac:dyDescent="0.3">
      <c r="A18" s="380" t="s">
        <v>1638</v>
      </c>
      <c r="B18" s="380" t="s">
        <v>1647</v>
      </c>
      <c r="C18" s="382"/>
      <c r="D18" s="382"/>
    </row>
    <row r="19" spans="1:4" ht="15.75" x14ac:dyDescent="0.3">
      <c r="A19" s="380" t="s">
        <v>1640</v>
      </c>
      <c r="B19" s="380" t="s">
        <v>1648</v>
      </c>
      <c r="C19" s="382">
        <v>0</v>
      </c>
      <c r="D19" s="382">
        <v>0</v>
      </c>
    </row>
    <row r="20" spans="1:4" ht="15.75" x14ac:dyDescent="0.3">
      <c r="A20" s="380" t="s">
        <v>1642</v>
      </c>
      <c r="B20" s="380" t="s">
        <v>1649</v>
      </c>
      <c r="C20" s="382">
        <v>0</v>
      </c>
      <c r="D20" s="382">
        <v>0</v>
      </c>
    </row>
    <row r="21" spans="1:4" ht="15.75" x14ac:dyDescent="0.3">
      <c r="A21" s="380" t="s">
        <v>1650</v>
      </c>
      <c r="B21" s="380" t="s">
        <v>1651</v>
      </c>
      <c r="C21" s="382">
        <v>0</v>
      </c>
      <c r="D21" s="382">
        <v>0</v>
      </c>
    </row>
    <row r="22" spans="1:4" ht="15.75" x14ac:dyDescent="0.3">
      <c r="A22" s="380" t="s">
        <v>1636</v>
      </c>
      <c r="B22" s="380" t="s">
        <v>1652</v>
      </c>
      <c r="C22" s="382"/>
      <c r="D22" s="382"/>
    </row>
    <row r="23" spans="1:4" ht="15.75" x14ac:dyDescent="0.3">
      <c r="A23" s="380" t="s">
        <v>1638</v>
      </c>
      <c r="B23" s="380" t="s">
        <v>1653</v>
      </c>
      <c r="C23" s="382"/>
      <c r="D23" s="382"/>
    </row>
    <row r="24" spans="1:4" ht="15.75" x14ac:dyDescent="0.3">
      <c r="A24" s="380" t="s">
        <v>1640</v>
      </c>
      <c r="B24" s="380" t="s">
        <v>1654</v>
      </c>
      <c r="C24" s="382">
        <v>0</v>
      </c>
      <c r="D24" s="382">
        <v>0</v>
      </c>
    </row>
    <row r="25" spans="1:4" ht="15.75" x14ac:dyDescent="0.3">
      <c r="A25" s="380" t="s">
        <v>1642</v>
      </c>
      <c r="B25" s="380" t="s">
        <v>1655</v>
      </c>
      <c r="C25" s="382">
        <v>0</v>
      </c>
      <c r="D25" s="382">
        <v>0</v>
      </c>
    </row>
    <row r="26" spans="1:4" ht="15.75" x14ac:dyDescent="0.3">
      <c r="A26" s="380" t="s">
        <v>1656</v>
      </c>
      <c r="B26" s="380" t="s">
        <v>1657</v>
      </c>
      <c r="C26" s="382">
        <v>441177683</v>
      </c>
      <c r="D26" s="382">
        <v>424383165</v>
      </c>
    </row>
    <row r="27" spans="1:4" ht="15.75" x14ac:dyDescent="0.3">
      <c r="A27" s="380" t="s">
        <v>1658</v>
      </c>
      <c r="B27" s="380" t="s">
        <v>1659</v>
      </c>
      <c r="C27" s="382">
        <v>437972958</v>
      </c>
      <c r="D27" s="382">
        <v>423179482</v>
      </c>
    </row>
    <row r="28" spans="1:4" ht="15.75" x14ac:dyDescent="0.3">
      <c r="A28" s="380" t="s">
        <v>1636</v>
      </c>
      <c r="B28" s="380" t="s">
        <v>1660</v>
      </c>
      <c r="C28" s="382">
        <v>137220993</v>
      </c>
      <c r="D28" s="382">
        <v>132379761</v>
      </c>
    </row>
    <row r="29" spans="1:4" ht="15.75" x14ac:dyDescent="0.3">
      <c r="A29" s="380" t="s">
        <v>1638</v>
      </c>
      <c r="B29" s="380" t="s">
        <v>1661</v>
      </c>
      <c r="C29" s="382">
        <v>0</v>
      </c>
      <c r="D29" s="382">
        <v>0</v>
      </c>
    </row>
    <row r="30" spans="1:4" ht="15.75" x14ac:dyDescent="0.3">
      <c r="A30" s="380" t="s">
        <v>1640</v>
      </c>
      <c r="B30" s="380" t="s">
        <v>1662</v>
      </c>
      <c r="C30" s="382">
        <v>296334415</v>
      </c>
      <c r="D30" s="382">
        <v>286382171</v>
      </c>
    </row>
    <row r="31" spans="1:4" ht="15.75" x14ac:dyDescent="0.3">
      <c r="A31" s="380" t="s">
        <v>1642</v>
      </c>
      <c r="B31" s="380" t="s">
        <v>1663</v>
      </c>
      <c r="C31" s="382">
        <v>4417550</v>
      </c>
      <c r="D31" s="382">
        <v>4417550</v>
      </c>
    </row>
    <row r="32" spans="1:4" ht="15.75" x14ac:dyDescent="0.3">
      <c r="A32" s="380" t="s">
        <v>1664</v>
      </c>
      <c r="B32" s="380" t="s">
        <v>1665</v>
      </c>
      <c r="C32" s="382">
        <v>3204725</v>
      </c>
      <c r="D32" s="382">
        <v>1203683</v>
      </c>
    </row>
    <row r="33" spans="1:4" ht="15.75" x14ac:dyDescent="0.3">
      <c r="A33" s="380" t="s">
        <v>1636</v>
      </c>
      <c r="B33" s="380" t="s">
        <v>1666</v>
      </c>
      <c r="C33" s="382">
        <v>0</v>
      </c>
      <c r="D33" s="382">
        <v>0</v>
      </c>
    </row>
    <row r="34" spans="1:4" ht="15.75" x14ac:dyDescent="0.3">
      <c r="A34" s="380" t="s">
        <v>1638</v>
      </c>
      <c r="B34" s="380" t="s">
        <v>1667</v>
      </c>
      <c r="C34" s="382">
        <v>0</v>
      </c>
      <c r="D34" s="382">
        <v>0</v>
      </c>
    </row>
    <row r="35" spans="1:4" ht="15.75" x14ac:dyDescent="0.3">
      <c r="A35" s="380" t="s">
        <v>1640</v>
      </c>
      <c r="B35" s="380" t="s">
        <v>1668</v>
      </c>
      <c r="C35" s="382">
        <v>1249296</v>
      </c>
      <c r="D35" s="382">
        <v>0</v>
      </c>
    </row>
    <row r="36" spans="1:4" ht="15.75" x14ac:dyDescent="0.3">
      <c r="A36" s="380" t="s">
        <v>1642</v>
      </c>
      <c r="B36" s="380" t="s">
        <v>1669</v>
      </c>
      <c r="C36" s="382">
        <v>1955429</v>
      </c>
      <c r="D36" s="382">
        <v>1203683</v>
      </c>
    </row>
    <row r="37" spans="1:4" ht="15.75" x14ac:dyDescent="0.3">
      <c r="A37" s="380" t="s">
        <v>1670</v>
      </c>
      <c r="B37" s="380" t="s">
        <v>1671</v>
      </c>
      <c r="C37" s="382">
        <v>0</v>
      </c>
      <c r="D37" s="382">
        <v>0</v>
      </c>
    </row>
    <row r="38" spans="1:4" ht="15.75" x14ac:dyDescent="0.3">
      <c r="A38" s="380" t="s">
        <v>1636</v>
      </c>
      <c r="B38" s="380" t="s">
        <v>1672</v>
      </c>
      <c r="C38" s="382"/>
      <c r="D38" s="382"/>
    </row>
    <row r="39" spans="1:4" ht="15.75" x14ac:dyDescent="0.3">
      <c r="A39" s="380" t="s">
        <v>1638</v>
      </c>
      <c r="B39" s="380" t="s">
        <v>1673</v>
      </c>
      <c r="C39" s="382"/>
      <c r="D39" s="382"/>
    </row>
    <row r="40" spans="1:4" ht="15.75" x14ac:dyDescent="0.3">
      <c r="A40" s="380" t="s">
        <v>1640</v>
      </c>
      <c r="B40" s="380" t="s">
        <v>1674</v>
      </c>
      <c r="C40" s="382"/>
      <c r="D40" s="382"/>
    </row>
    <row r="41" spans="1:4" ht="15.75" x14ac:dyDescent="0.3">
      <c r="A41" s="380" t="s">
        <v>1642</v>
      </c>
      <c r="B41" s="380" t="s">
        <v>1675</v>
      </c>
      <c r="C41" s="382">
        <v>0</v>
      </c>
      <c r="D41" s="382">
        <v>0</v>
      </c>
    </row>
    <row r="42" spans="1:4" s="132" customFormat="1" ht="15.75" x14ac:dyDescent="0.3">
      <c r="A42" s="380" t="s">
        <v>1676</v>
      </c>
      <c r="B42" s="380" t="s">
        <v>1677</v>
      </c>
      <c r="C42" s="382">
        <v>0</v>
      </c>
      <c r="D42" s="382">
        <v>0</v>
      </c>
    </row>
    <row r="43" spans="1:4" s="132" customFormat="1" ht="15.75" x14ac:dyDescent="0.3">
      <c r="A43" s="380" t="s">
        <v>1636</v>
      </c>
      <c r="B43" s="380" t="s">
        <v>1678</v>
      </c>
      <c r="C43" s="382"/>
      <c r="D43" s="382"/>
    </row>
    <row r="44" spans="1:4" s="132" customFormat="1" ht="15.75" x14ac:dyDescent="0.3">
      <c r="A44" s="380" t="s">
        <v>1638</v>
      </c>
      <c r="B44" s="380" t="s">
        <v>1679</v>
      </c>
      <c r="C44" s="382"/>
      <c r="D44" s="382"/>
    </row>
    <row r="45" spans="1:4" s="132" customFormat="1" ht="15.75" x14ac:dyDescent="0.3">
      <c r="A45" s="380" t="s">
        <v>1640</v>
      </c>
      <c r="B45" s="380" t="s">
        <v>1680</v>
      </c>
      <c r="C45" s="382"/>
      <c r="D45" s="382"/>
    </row>
    <row r="46" spans="1:4" s="132" customFormat="1" ht="15.75" x14ac:dyDescent="0.3">
      <c r="A46" s="380" t="s">
        <v>1642</v>
      </c>
      <c r="B46" s="380" t="s">
        <v>1681</v>
      </c>
      <c r="C46" s="382">
        <v>0</v>
      </c>
      <c r="D46" s="382">
        <v>0</v>
      </c>
    </row>
    <row r="47" spans="1:4" s="132" customFormat="1" ht="15.75" x14ac:dyDescent="0.3">
      <c r="A47" s="380" t="s">
        <v>1682</v>
      </c>
      <c r="B47" s="380" t="s">
        <v>1683</v>
      </c>
      <c r="C47" s="382">
        <v>0</v>
      </c>
      <c r="D47" s="382">
        <v>0</v>
      </c>
    </row>
    <row r="48" spans="1:4" s="132" customFormat="1" ht="15.75" x14ac:dyDescent="0.3">
      <c r="A48" s="380" t="s">
        <v>1636</v>
      </c>
      <c r="B48" s="380" t="s">
        <v>1684</v>
      </c>
      <c r="C48" s="382">
        <v>0</v>
      </c>
      <c r="D48" s="382">
        <v>0</v>
      </c>
    </row>
    <row r="49" spans="1:4" ht="15.75" x14ac:dyDescent="0.3">
      <c r="A49" s="380" t="s">
        <v>1638</v>
      </c>
      <c r="B49" s="380" t="s">
        <v>1685</v>
      </c>
      <c r="C49" s="382">
        <v>0</v>
      </c>
      <c r="D49" s="382">
        <v>0</v>
      </c>
    </row>
    <row r="50" spans="1:4" ht="15.75" x14ac:dyDescent="0.3">
      <c r="A50" s="380" t="s">
        <v>1640</v>
      </c>
      <c r="B50" s="380" t="s">
        <v>1686</v>
      </c>
      <c r="C50" s="382">
        <v>0</v>
      </c>
      <c r="D50" s="382">
        <v>0</v>
      </c>
    </row>
    <row r="51" spans="1:4" ht="15.75" x14ac:dyDescent="0.3">
      <c r="A51" s="380" t="s">
        <v>1642</v>
      </c>
      <c r="B51" s="380" t="s">
        <v>1687</v>
      </c>
      <c r="C51" s="382">
        <v>0</v>
      </c>
      <c r="D51" s="382">
        <v>0</v>
      </c>
    </row>
    <row r="52" spans="1:4" ht="15.75" x14ac:dyDescent="0.3">
      <c r="A52" s="380" t="s">
        <v>1688</v>
      </c>
      <c r="B52" s="380" t="s">
        <v>1689</v>
      </c>
      <c r="C52" s="382">
        <v>420660</v>
      </c>
      <c r="D52" s="382">
        <v>420660</v>
      </c>
    </row>
    <row r="53" spans="1:4" ht="15.75" x14ac:dyDescent="0.3">
      <c r="A53" s="380" t="s">
        <v>1690</v>
      </c>
      <c r="B53" s="380" t="s">
        <v>1691</v>
      </c>
      <c r="C53" s="382">
        <v>420660</v>
      </c>
      <c r="D53" s="382">
        <v>420660</v>
      </c>
    </row>
    <row r="54" spans="1:4" ht="15.75" x14ac:dyDescent="0.3">
      <c r="A54" s="380" t="s">
        <v>1636</v>
      </c>
      <c r="B54" s="380" t="s">
        <v>1692</v>
      </c>
      <c r="C54" s="382">
        <v>0</v>
      </c>
      <c r="D54" s="382">
        <v>0</v>
      </c>
    </row>
    <row r="55" spans="1:4" ht="15.75" x14ac:dyDescent="0.3">
      <c r="A55" s="380" t="s">
        <v>1638</v>
      </c>
      <c r="B55" s="380" t="s">
        <v>1693</v>
      </c>
      <c r="C55" s="382">
        <v>0</v>
      </c>
      <c r="D55" s="382">
        <v>0</v>
      </c>
    </row>
    <row r="56" spans="1:4" ht="15.75" x14ac:dyDescent="0.3">
      <c r="A56" s="380" t="s">
        <v>1640</v>
      </c>
      <c r="B56" s="380" t="s">
        <v>1694</v>
      </c>
      <c r="C56" s="382">
        <v>420660</v>
      </c>
      <c r="D56" s="382">
        <v>420660</v>
      </c>
    </row>
    <row r="57" spans="1:4" ht="15.75" x14ac:dyDescent="0.3">
      <c r="A57" s="380" t="s">
        <v>1642</v>
      </c>
      <c r="B57" s="380" t="s">
        <v>1695</v>
      </c>
      <c r="C57" s="382">
        <v>0</v>
      </c>
      <c r="D57" s="382">
        <v>0</v>
      </c>
    </row>
    <row r="58" spans="1:4" ht="15.75" x14ac:dyDescent="0.3">
      <c r="A58" s="380" t="s">
        <v>1696</v>
      </c>
      <c r="B58" s="380" t="s">
        <v>1697</v>
      </c>
      <c r="C58" s="382">
        <v>0</v>
      </c>
      <c r="D58" s="382">
        <v>0</v>
      </c>
    </row>
    <row r="59" spans="1:4" ht="15.75" x14ac:dyDescent="0.3">
      <c r="A59" s="380" t="s">
        <v>1636</v>
      </c>
      <c r="B59" s="380" t="s">
        <v>1698</v>
      </c>
      <c r="C59" s="382"/>
      <c r="D59" s="382"/>
    </row>
    <row r="60" spans="1:4" ht="15.75" x14ac:dyDescent="0.3">
      <c r="A60" s="380" t="s">
        <v>1638</v>
      </c>
      <c r="B60" s="380" t="s">
        <v>1699</v>
      </c>
      <c r="C60" s="382"/>
      <c r="D60" s="382"/>
    </row>
    <row r="61" spans="1:4" ht="15.75" x14ac:dyDescent="0.3">
      <c r="A61" s="380" t="s">
        <v>1640</v>
      </c>
      <c r="B61" s="380" t="s">
        <v>1700</v>
      </c>
      <c r="C61" s="382"/>
      <c r="D61" s="382"/>
    </row>
    <row r="62" spans="1:4" ht="15.75" x14ac:dyDescent="0.3">
      <c r="A62" s="380" t="s">
        <v>1642</v>
      </c>
      <c r="B62" s="380" t="s">
        <v>1701</v>
      </c>
      <c r="C62" s="382">
        <v>0</v>
      </c>
      <c r="D62" s="382">
        <v>0</v>
      </c>
    </row>
    <row r="63" spans="1:4" ht="15.75" x14ac:dyDescent="0.3">
      <c r="A63" s="380" t="s">
        <v>1702</v>
      </c>
      <c r="B63" s="380" t="s">
        <v>1703</v>
      </c>
      <c r="C63" s="382">
        <v>0</v>
      </c>
      <c r="D63" s="382">
        <v>0</v>
      </c>
    </row>
    <row r="64" spans="1:4" ht="15.75" x14ac:dyDescent="0.3">
      <c r="A64" s="380" t="s">
        <v>1636</v>
      </c>
      <c r="B64" s="380" t="s">
        <v>1704</v>
      </c>
      <c r="C64" s="382"/>
      <c r="D64" s="382"/>
    </row>
    <row r="65" spans="1:4" ht="15.75" x14ac:dyDescent="0.3">
      <c r="A65" s="380" t="s">
        <v>1638</v>
      </c>
      <c r="B65" s="380" t="s">
        <v>1705</v>
      </c>
      <c r="C65" s="382"/>
      <c r="D65" s="382"/>
    </row>
    <row r="66" spans="1:4" ht="15.75" x14ac:dyDescent="0.3">
      <c r="A66" s="380" t="s">
        <v>1640</v>
      </c>
      <c r="B66" s="380" t="s">
        <v>1706</v>
      </c>
      <c r="C66" s="382"/>
      <c r="D66" s="382"/>
    </row>
    <row r="67" spans="1:4" ht="15.75" x14ac:dyDescent="0.3">
      <c r="A67" s="380" t="s">
        <v>1642</v>
      </c>
      <c r="B67" s="380" t="s">
        <v>1707</v>
      </c>
      <c r="C67" s="382">
        <v>0</v>
      </c>
      <c r="D67" s="382">
        <v>0</v>
      </c>
    </row>
    <row r="68" spans="1:4" ht="15.75" x14ac:dyDescent="0.3">
      <c r="A68" s="380" t="s">
        <v>1708</v>
      </c>
      <c r="B68" s="380" t="s">
        <v>1709</v>
      </c>
      <c r="C68" s="382">
        <v>0</v>
      </c>
      <c r="D68" s="382">
        <v>0</v>
      </c>
    </row>
    <row r="69" spans="1:4" ht="15.75" x14ac:dyDescent="0.3">
      <c r="A69" s="380" t="s">
        <v>1710</v>
      </c>
      <c r="B69" s="380" t="s">
        <v>1711</v>
      </c>
      <c r="C69" s="382">
        <v>0</v>
      </c>
      <c r="D69" s="382">
        <v>0</v>
      </c>
    </row>
    <row r="70" spans="1:4" ht="15.75" x14ac:dyDescent="0.3">
      <c r="A70" s="380" t="s">
        <v>1636</v>
      </c>
      <c r="B70" s="380" t="s">
        <v>1712</v>
      </c>
      <c r="C70" s="382">
        <v>0</v>
      </c>
      <c r="D70" s="382">
        <v>0</v>
      </c>
    </row>
    <row r="71" spans="1:4" ht="15.75" x14ac:dyDescent="0.3">
      <c r="A71" s="380" t="s">
        <v>1638</v>
      </c>
      <c r="B71" s="380" t="s">
        <v>1713</v>
      </c>
      <c r="C71" s="382">
        <v>0</v>
      </c>
      <c r="D71" s="382">
        <v>0</v>
      </c>
    </row>
    <row r="72" spans="1:4" ht="15.75" x14ac:dyDescent="0.3">
      <c r="A72" s="380" t="s">
        <v>1640</v>
      </c>
      <c r="B72" s="380" t="s">
        <v>1714</v>
      </c>
      <c r="C72" s="382">
        <v>0</v>
      </c>
      <c r="D72" s="382">
        <v>0</v>
      </c>
    </row>
    <row r="73" spans="1:4" ht="15.75" x14ac:dyDescent="0.3">
      <c r="A73" s="380" t="s">
        <v>1642</v>
      </c>
      <c r="B73" s="380" t="s">
        <v>1715</v>
      </c>
      <c r="C73" s="382">
        <v>0</v>
      </c>
      <c r="D73" s="382">
        <v>0</v>
      </c>
    </row>
    <row r="74" spans="1:4" ht="15.75" x14ac:dyDescent="0.3">
      <c r="A74" s="380" t="s">
        <v>1716</v>
      </c>
      <c r="B74" s="380" t="s">
        <v>1717</v>
      </c>
      <c r="C74" s="382">
        <v>0</v>
      </c>
      <c r="D74" s="382">
        <v>0</v>
      </c>
    </row>
    <row r="75" spans="1:4" ht="15.75" x14ac:dyDescent="0.3">
      <c r="A75" s="380" t="s">
        <v>1636</v>
      </c>
      <c r="B75" s="380" t="s">
        <v>1718</v>
      </c>
      <c r="C75" s="382"/>
      <c r="D75" s="382"/>
    </row>
    <row r="76" spans="1:4" ht="15.75" x14ac:dyDescent="0.3">
      <c r="A76" s="380" t="s">
        <v>1638</v>
      </c>
      <c r="B76" s="380" t="s">
        <v>1719</v>
      </c>
      <c r="C76" s="382"/>
      <c r="D76" s="382"/>
    </row>
    <row r="77" spans="1:4" ht="15.75" x14ac:dyDescent="0.3">
      <c r="A77" s="380" t="s">
        <v>1640</v>
      </c>
      <c r="B77" s="380" t="s">
        <v>1720</v>
      </c>
      <c r="C77" s="382">
        <v>0</v>
      </c>
      <c r="D77" s="382">
        <v>0</v>
      </c>
    </row>
    <row r="78" spans="1:4" ht="15.75" x14ac:dyDescent="0.3">
      <c r="A78" s="380" t="s">
        <v>1642</v>
      </c>
      <c r="B78" s="380" t="s">
        <v>1721</v>
      </c>
      <c r="C78" s="382">
        <v>0</v>
      </c>
      <c r="D78" s="382">
        <v>0</v>
      </c>
    </row>
    <row r="79" spans="1:4" ht="15.75" x14ac:dyDescent="0.3">
      <c r="A79" s="380" t="s">
        <v>1722</v>
      </c>
      <c r="B79" s="380" t="s">
        <v>1723</v>
      </c>
      <c r="C79" s="382">
        <v>0</v>
      </c>
      <c r="D79" s="382">
        <v>0</v>
      </c>
    </row>
    <row r="80" spans="1:4" ht="15.75" x14ac:dyDescent="0.3">
      <c r="A80" s="380" t="s">
        <v>1724</v>
      </c>
      <c r="B80" s="380" t="s">
        <v>1725</v>
      </c>
      <c r="C80" s="382">
        <v>0</v>
      </c>
      <c r="D80" s="382">
        <v>0</v>
      </c>
    </row>
    <row r="81" spans="1:4" ht="15.75" x14ac:dyDescent="0.3">
      <c r="A81" s="380" t="s">
        <v>1726</v>
      </c>
      <c r="B81" s="380" t="s">
        <v>1727</v>
      </c>
      <c r="C81" s="382">
        <v>0</v>
      </c>
      <c r="D81" s="382">
        <v>0</v>
      </c>
    </row>
    <row r="82" spans="1:4" ht="15.75" x14ac:dyDescent="0.3">
      <c r="A82" s="380" t="s">
        <v>1728</v>
      </c>
      <c r="B82" s="380" t="s">
        <v>1729</v>
      </c>
      <c r="C82" s="382">
        <v>3121559</v>
      </c>
      <c r="D82" s="382">
        <v>48642345</v>
      </c>
    </row>
    <row r="83" spans="1:4" ht="15.75" x14ac:dyDescent="0.3">
      <c r="A83" s="380" t="s">
        <v>1730</v>
      </c>
      <c r="B83" s="380" t="s">
        <v>1731</v>
      </c>
      <c r="C83" s="382">
        <v>0</v>
      </c>
      <c r="D83" s="382">
        <v>0</v>
      </c>
    </row>
    <row r="84" spans="1:4" ht="15.75" x14ac:dyDescent="0.3">
      <c r="A84" s="380" t="s">
        <v>1732</v>
      </c>
      <c r="B84" s="380" t="s">
        <v>1733</v>
      </c>
      <c r="C84" s="382">
        <v>39320</v>
      </c>
      <c r="D84" s="382">
        <v>42085</v>
      </c>
    </row>
    <row r="85" spans="1:4" ht="15.75" x14ac:dyDescent="0.3">
      <c r="A85" s="380" t="s">
        <v>1734</v>
      </c>
      <c r="B85" s="380" t="s">
        <v>1735</v>
      </c>
      <c r="C85" s="382">
        <v>3082239</v>
      </c>
      <c r="D85" s="382">
        <v>48600260</v>
      </c>
    </row>
    <row r="86" spans="1:4" ht="15.75" x14ac:dyDescent="0.3">
      <c r="A86" s="380" t="s">
        <v>1736</v>
      </c>
      <c r="B86" s="380" t="s">
        <v>1737</v>
      </c>
      <c r="C86" s="382">
        <v>0</v>
      </c>
      <c r="D86" s="382">
        <v>0</v>
      </c>
    </row>
    <row r="87" spans="1:4" ht="15.75" x14ac:dyDescent="0.3">
      <c r="A87" s="380" t="s">
        <v>1738</v>
      </c>
      <c r="B87" s="380" t="s">
        <v>1739</v>
      </c>
      <c r="C87" s="382">
        <v>2510484</v>
      </c>
      <c r="D87" s="382">
        <v>3953960</v>
      </c>
    </row>
    <row r="88" spans="1:4" ht="15.75" x14ac:dyDescent="0.3">
      <c r="A88" s="380" t="s">
        <v>1740</v>
      </c>
      <c r="B88" s="380" t="s">
        <v>1741</v>
      </c>
      <c r="C88" s="382">
        <v>2426604</v>
      </c>
      <c r="D88" s="382">
        <v>3890941</v>
      </c>
    </row>
    <row r="89" spans="1:4" ht="15.75" x14ac:dyDescent="0.3">
      <c r="A89" s="380" t="s">
        <v>1742</v>
      </c>
      <c r="B89" s="380" t="s">
        <v>1743</v>
      </c>
      <c r="C89" s="382">
        <v>0</v>
      </c>
      <c r="D89" s="382">
        <v>0</v>
      </c>
    </row>
    <row r="90" spans="1:4" ht="15.75" x14ac:dyDescent="0.3">
      <c r="A90" s="380" t="s">
        <v>1744</v>
      </c>
      <c r="B90" s="380" t="s">
        <v>1745</v>
      </c>
      <c r="C90" s="382">
        <v>83880</v>
      </c>
      <c r="D90" s="382">
        <v>63019</v>
      </c>
    </row>
    <row r="91" spans="1:4" ht="15.75" x14ac:dyDescent="0.3">
      <c r="A91" s="380" t="s">
        <v>1746</v>
      </c>
      <c r="B91" s="380" t="s">
        <v>1747</v>
      </c>
      <c r="C91" s="382">
        <v>0</v>
      </c>
      <c r="D91" s="382">
        <v>0</v>
      </c>
    </row>
    <row r="92" spans="1:4" ht="15.75" x14ac:dyDescent="0.3">
      <c r="A92" s="380" t="s">
        <v>1748</v>
      </c>
      <c r="B92" s="380" t="s">
        <v>1749</v>
      </c>
      <c r="C92" s="382">
        <v>0</v>
      </c>
      <c r="D92" s="382">
        <v>0</v>
      </c>
    </row>
    <row r="93" spans="1:4" x14ac:dyDescent="0.25">
      <c r="A93" s="379" t="s">
        <v>1750</v>
      </c>
      <c r="B93" s="379" t="s">
        <v>1751</v>
      </c>
      <c r="C93" s="383">
        <v>447230386</v>
      </c>
      <c r="D93" s="383">
        <v>477400130</v>
      </c>
    </row>
    <row r="94" spans="1:4" ht="15.75" x14ac:dyDescent="0.3">
      <c r="A94" s="380" t="s">
        <v>1629</v>
      </c>
      <c r="B94" s="380" t="s">
        <v>1629</v>
      </c>
      <c r="C94" s="382" t="s">
        <v>1629</v>
      </c>
      <c r="D94" s="382" t="s">
        <v>1629</v>
      </c>
    </row>
    <row r="95" spans="1:4" ht="15.75" x14ac:dyDescent="0.3">
      <c r="A95" s="380" t="s">
        <v>742</v>
      </c>
      <c r="B95" s="380" t="s">
        <v>1629</v>
      </c>
      <c r="C95" s="382" t="s">
        <v>1629</v>
      </c>
      <c r="D95" s="382" t="s">
        <v>1629</v>
      </c>
    </row>
    <row r="96" spans="1:4" ht="15.75" x14ac:dyDescent="0.3">
      <c r="A96" s="380" t="s">
        <v>1752</v>
      </c>
      <c r="B96" s="380" t="s">
        <v>1753</v>
      </c>
      <c r="C96" s="382">
        <v>426831463</v>
      </c>
      <c r="D96" s="382">
        <v>456856536</v>
      </c>
    </row>
    <row r="97" spans="1:4" ht="15.75" x14ac:dyDescent="0.3">
      <c r="A97" s="380" t="s">
        <v>1754</v>
      </c>
      <c r="B97" s="380" t="s">
        <v>1755</v>
      </c>
      <c r="C97" s="382">
        <v>464131541</v>
      </c>
      <c r="D97" s="382">
        <v>464131541</v>
      </c>
    </row>
    <row r="98" spans="1:4" ht="15.75" x14ac:dyDescent="0.3">
      <c r="A98" s="380" t="s">
        <v>1756</v>
      </c>
      <c r="B98" s="380" t="s">
        <v>1757</v>
      </c>
      <c r="C98" s="382">
        <v>-25090850</v>
      </c>
      <c r="D98" s="382">
        <v>-25090850</v>
      </c>
    </row>
    <row r="99" spans="1:4" ht="15.75" x14ac:dyDescent="0.3">
      <c r="A99" s="380" t="s">
        <v>1758</v>
      </c>
      <c r="B99" s="380" t="s">
        <v>1759</v>
      </c>
      <c r="C99" s="382">
        <v>1506029</v>
      </c>
      <c r="D99" s="382">
        <v>1506029</v>
      </c>
    </row>
    <row r="100" spans="1:4" ht="15.75" x14ac:dyDescent="0.3">
      <c r="A100" s="380" t="s">
        <v>1760</v>
      </c>
      <c r="B100" s="380" t="s">
        <v>1761</v>
      </c>
      <c r="C100" s="382">
        <v>8897137</v>
      </c>
      <c r="D100" s="382">
        <v>-13715257</v>
      </c>
    </row>
    <row r="101" spans="1:4" ht="15.75" x14ac:dyDescent="0.3">
      <c r="A101" s="380" t="s">
        <v>1762</v>
      </c>
      <c r="B101" s="380" t="s">
        <v>1763</v>
      </c>
      <c r="C101" s="382">
        <v>0</v>
      </c>
      <c r="D101" s="382">
        <v>0</v>
      </c>
    </row>
    <row r="102" spans="1:4" ht="15.75" x14ac:dyDescent="0.3">
      <c r="A102" s="380" t="s">
        <v>1764</v>
      </c>
      <c r="B102" s="380" t="s">
        <v>1765</v>
      </c>
      <c r="C102" s="382">
        <v>-22612394</v>
      </c>
      <c r="D102" s="382">
        <v>30025073</v>
      </c>
    </row>
    <row r="103" spans="1:4" ht="15.75" x14ac:dyDescent="0.3">
      <c r="A103" s="380" t="s">
        <v>1766</v>
      </c>
      <c r="B103" s="380" t="s">
        <v>1767</v>
      </c>
      <c r="C103" s="382">
        <v>3734095</v>
      </c>
      <c r="D103" s="382">
        <v>4227948</v>
      </c>
    </row>
    <row r="104" spans="1:4" ht="15.75" x14ac:dyDescent="0.3">
      <c r="A104" s="380" t="s">
        <v>1768</v>
      </c>
      <c r="B104" s="380" t="s">
        <v>1769</v>
      </c>
      <c r="C104" s="382">
        <v>925367</v>
      </c>
      <c r="D104" s="382">
        <v>885075</v>
      </c>
    </row>
    <row r="105" spans="1:4" ht="15.75" x14ac:dyDescent="0.3">
      <c r="A105" s="380" t="s">
        <v>1770</v>
      </c>
      <c r="B105" s="380" t="s">
        <v>1771</v>
      </c>
      <c r="C105" s="382">
        <v>906277</v>
      </c>
      <c r="D105" s="382">
        <v>930271</v>
      </c>
    </row>
    <row r="106" spans="1:4" ht="15.75" x14ac:dyDescent="0.3">
      <c r="A106" s="380" t="s">
        <v>1772</v>
      </c>
      <c r="B106" s="380" t="s">
        <v>1773</v>
      </c>
      <c r="C106" s="382">
        <v>1902451</v>
      </c>
      <c r="D106" s="382">
        <v>2412602</v>
      </c>
    </row>
    <row r="107" spans="1:4" ht="15.75" x14ac:dyDescent="0.3">
      <c r="A107" s="380" t="s">
        <v>1774</v>
      </c>
      <c r="B107" s="380" t="s">
        <v>1775</v>
      </c>
      <c r="C107" s="382">
        <v>0</v>
      </c>
      <c r="D107" s="382">
        <v>0</v>
      </c>
    </row>
    <row r="108" spans="1:4" ht="15.75" x14ac:dyDescent="0.3">
      <c r="A108" s="380" t="s">
        <v>1776</v>
      </c>
      <c r="B108" s="380" t="s">
        <v>1777</v>
      </c>
      <c r="C108" s="382">
        <v>16664828</v>
      </c>
      <c r="D108" s="382">
        <v>16315646</v>
      </c>
    </row>
    <row r="109" spans="1:4" x14ac:dyDescent="0.25">
      <c r="A109" s="379" t="s">
        <v>743</v>
      </c>
      <c r="B109" s="379" t="s">
        <v>1778</v>
      </c>
      <c r="C109" s="383">
        <v>447230386</v>
      </c>
      <c r="D109" s="383">
        <v>477400130</v>
      </c>
    </row>
    <row r="110" spans="1:4" ht="15.75" x14ac:dyDescent="0.3">
      <c r="A110" s="380" t="s">
        <v>1629</v>
      </c>
      <c r="B110" s="380" t="s">
        <v>1629</v>
      </c>
      <c r="C110" s="382" t="s">
        <v>1629</v>
      </c>
      <c r="D110" s="382" t="s">
        <v>1629</v>
      </c>
    </row>
    <row r="111" spans="1:4" x14ac:dyDescent="0.25">
      <c r="A111" s="379" t="s">
        <v>1779</v>
      </c>
      <c r="B111" s="379" t="s">
        <v>1780</v>
      </c>
      <c r="C111" s="383" t="s">
        <v>1629</v>
      </c>
      <c r="D111" s="383" t="s">
        <v>1629</v>
      </c>
    </row>
    <row r="112" spans="1:4" ht="15.75" x14ac:dyDescent="0.3">
      <c r="A112" s="380" t="s">
        <v>1781</v>
      </c>
      <c r="B112" s="380" t="s">
        <v>1782</v>
      </c>
      <c r="C112" s="382">
        <v>29178801</v>
      </c>
      <c r="D112" s="382">
        <v>37270819</v>
      </c>
    </row>
    <row r="113" spans="1:4" ht="15.75" x14ac:dyDescent="0.3">
      <c r="A113" s="380" t="s">
        <v>1783</v>
      </c>
      <c r="B113" s="380" t="s">
        <v>1784</v>
      </c>
      <c r="C113" s="382">
        <v>1780252</v>
      </c>
      <c r="D113" s="382">
        <v>1872370</v>
      </c>
    </row>
    <row r="114" spans="1:4" ht="16.5" customHeight="1" x14ac:dyDescent="0.3">
      <c r="A114" s="380" t="s">
        <v>1785</v>
      </c>
      <c r="B114" s="380" t="s">
        <v>1786</v>
      </c>
      <c r="C114" s="382"/>
      <c r="D114" s="382"/>
    </row>
    <row r="115" spans="1:4" ht="30" x14ac:dyDescent="0.3">
      <c r="A115" s="381" t="s">
        <v>1787</v>
      </c>
      <c r="B115" s="380" t="s">
        <v>1788</v>
      </c>
      <c r="C115" s="382">
        <v>25090850</v>
      </c>
      <c r="D115" s="382">
        <v>25090850</v>
      </c>
    </row>
    <row r="116" spans="1:4" ht="28.5" customHeight="1" x14ac:dyDescent="0.3">
      <c r="A116" s="381" t="s">
        <v>1789</v>
      </c>
      <c r="B116" s="380" t="s">
        <v>1790</v>
      </c>
      <c r="C116" s="382"/>
      <c r="D116" s="382"/>
    </row>
    <row r="117" spans="1:4" ht="15.75" x14ac:dyDescent="0.3">
      <c r="A117" s="380" t="s">
        <v>1791</v>
      </c>
      <c r="B117" s="380" t="s">
        <v>1792</v>
      </c>
      <c r="C117" s="382">
        <v>0</v>
      </c>
      <c r="D117" s="382">
        <v>-2980565</v>
      </c>
    </row>
    <row r="118" spans="1:4" ht="15.75" x14ac:dyDescent="0.3">
      <c r="A118" s="380" t="s">
        <v>1793</v>
      </c>
      <c r="B118" s="380" t="s">
        <v>1794</v>
      </c>
      <c r="C118" s="382">
        <v>0</v>
      </c>
      <c r="D118" s="382">
        <v>161110</v>
      </c>
    </row>
    <row r="119" spans="1:4" ht="15.75" x14ac:dyDescent="0.3">
      <c r="A119" s="380" t="s">
        <v>1795</v>
      </c>
      <c r="B119" s="380" t="s">
        <v>1796</v>
      </c>
      <c r="C119" s="382">
        <v>0</v>
      </c>
      <c r="D119" s="382">
        <v>0</v>
      </c>
    </row>
    <row r="137" spans="1:28" s="72" customFormat="1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scale="66" fitToHeight="4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  <pageSetUpPr fitToPage="1"/>
  </sheetPr>
  <dimension ref="A1:H70"/>
  <sheetViews>
    <sheetView workbookViewId="0">
      <selection activeCell="I47" sqref="I47"/>
    </sheetView>
  </sheetViews>
  <sheetFormatPr defaultRowHeight="15" x14ac:dyDescent="0.25"/>
  <cols>
    <col min="1" max="1" width="110" customWidth="1"/>
    <col min="2" max="2" width="18" customWidth="1"/>
  </cols>
  <sheetData>
    <row r="1" spans="1:8" x14ac:dyDescent="0.25">
      <c r="A1" s="129" t="s">
        <v>714</v>
      </c>
    </row>
    <row r="2" spans="1:8" ht="24.75" customHeight="1" x14ac:dyDescent="0.25">
      <c r="A2" s="384" t="s">
        <v>1798</v>
      </c>
      <c r="B2" s="387"/>
      <c r="C2" s="93"/>
      <c r="E2" s="93"/>
      <c r="F2" s="91"/>
      <c r="G2" s="91"/>
      <c r="H2" s="91"/>
    </row>
    <row r="3" spans="1:8" ht="23.25" customHeight="1" x14ac:dyDescent="0.25">
      <c r="A3" s="386" t="s">
        <v>744</v>
      </c>
      <c r="B3" s="387"/>
      <c r="C3" s="90"/>
      <c r="D3" s="90"/>
      <c r="E3" s="90"/>
      <c r="F3" s="91"/>
      <c r="G3" s="91"/>
      <c r="H3" s="91"/>
    </row>
    <row r="4" spans="1:8" ht="18" x14ac:dyDescent="0.25">
      <c r="A4" s="92"/>
      <c r="B4" s="90"/>
      <c r="C4" s="90"/>
      <c r="D4" s="90"/>
      <c r="E4" s="90"/>
      <c r="F4" s="91"/>
      <c r="G4" s="91"/>
      <c r="H4" s="91"/>
    </row>
    <row r="5" spans="1:8" x14ac:dyDescent="0.25">
      <c r="A5" s="133" t="s">
        <v>604</v>
      </c>
      <c r="B5" s="134" t="s">
        <v>745</v>
      </c>
    </row>
    <row r="6" spans="1:8" ht="15.75" customHeight="1" x14ac:dyDescent="0.3">
      <c r="A6" s="131" t="s">
        <v>1464</v>
      </c>
      <c r="B6" s="349"/>
      <c r="C6" s="85"/>
      <c r="D6" s="85"/>
      <c r="E6" s="85"/>
      <c r="F6" s="85"/>
    </row>
    <row r="7" spans="1:8" x14ac:dyDescent="0.25">
      <c r="A7" s="131" t="s">
        <v>1465</v>
      </c>
      <c r="B7" s="59">
        <v>3121559</v>
      </c>
      <c r="C7" s="85"/>
      <c r="D7" s="85"/>
      <c r="E7" s="85"/>
      <c r="F7" s="85"/>
    </row>
    <row r="8" spans="1:8" x14ac:dyDescent="0.25">
      <c r="A8" s="130" t="s">
        <v>1466</v>
      </c>
      <c r="B8" s="58">
        <v>39320</v>
      </c>
      <c r="C8" s="85"/>
      <c r="D8" s="85"/>
      <c r="E8" s="85"/>
      <c r="F8" s="85"/>
    </row>
    <row r="9" spans="1:8" x14ac:dyDescent="0.25">
      <c r="A9" s="130" t="s">
        <v>1467</v>
      </c>
      <c r="B9" s="58">
        <v>3082239</v>
      </c>
      <c r="C9" s="85"/>
      <c r="D9" s="85"/>
      <c r="E9" s="85"/>
      <c r="F9" s="85"/>
    </row>
    <row r="10" spans="1:8" ht="25.5" x14ac:dyDescent="0.25">
      <c r="A10" s="131" t="s">
        <v>1468</v>
      </c>
      <c r="B10" s="59">
        <v>45520786</v>
      </c>
      <c r="C10" s="85"/>
      <c r="D10" s="85"/>
      <c r="E10" s="85"/>
      <c r="F10" s="85"/>
    </row>
    <row r="11" spans="1:8" x14ac:dyDescent="0.25">
      <c r="A11" s="130" t="s">
        <v>1469</v>
      </c>
      <c r="B11" s="58">
        <v>-35088401</v>
      </c>
      <c r="C11" s="85"/>
      <c r="D11" s="85"/>
      <c r="E11" s="85"/>
      <c r="F11" s="85"/>
    </row>
    <row r="12" spans="1:8" x14ac:dyDescent="0.25">
      <c r="A12" s="130" t="s">
        <v>1470</v>
      </c>
      <c r="B12" s="58">
        <v>81381163</v>
      </c>
      <c r="C12" s="85"/>
      <c r="D12" s="85"/>
      <c r="E12" s="85"/>
      <c r="F12" s="85"/>
    </row>
    <row r="13" spans="1:8" x14ac:dyDescent="0.25">
      <c r="A13" s="130" t="s">
        <v>1471</v>
      </c>
      <c r="B13" s="58">
        <v>-1302988</v>
      </c>
      <c r="C13" s="85"/>
      <c r="D13" s="85"/>
      <c r="E13" s="85"/>
      <c r="F13" s="85"/>
    </row>
    <row r="14" spans="1:8" x14ac:dyDescent="0.25">
      <c r="A14" s="130" t="s">
        <v>1472</v>
      </c>
      <c r="B14" s="58">
        <v>0</v>
      </c>
      <c r="C14" s="85"/>
      <c r="D14" s="85"/>
      <c r="E14" s="85"/>
      <c r="F14" s="85"/>
    </row>
    <row r="15" spans="1:8" x14ac:dyDescent="0.25">
      <c r="A15" s="130" t="s">
        <v>1473</v>
      </c>
      <c r="B15" s="58">
        <v>0</v>
      </c>
      <c r="C15" s="85"/>
      <c r="D15" s="85"/>
      <c r="E15" s="85"/>
      <c r="F15" s="85"/>
    </row>
    <row r="16" spans="1:8" x14ac:dyDescent="0.25">
      <c r="A16" s="130" t="s">
        <v>1474</v>
      </c>
      <c r="B16" s="58">
        <v>0</v>
      </c>
      <c r="C16" s="85"/>
      <c r="D16" s="85"/>
      <c r="E16" s="85"/>
      <c r="F16" s="85"/>
    </row>
    <row r="17" spans="1:7" x14ac:dyDescent="0.25">
      <c r="A17" s="130" t="s">
        <v>1475</v>
      </c>
      <c r="B17" s="58">
        <v>0</v>
      </c>
      <c r="C17" s="85"/>
      <c r="D17" s="85"/>
      <c r="E17" s="85"/>
      <c r="F17" s="85"/>
    </row>
    <row r="18" spans="1:7" x14ac:dyDescent="0.25">
      <c r="A18" s="130" t="s">
        <v>1476</v>
      </c>
      <c r="B18" s="58">
        <v>0</v>
      </c>
      <c r="C18" s="85"/>
      <c r="D18" s="85"/>
      <c r="E18" s="85"/>
      <c r="F18" s="85"/>
    </row>
    <row r="19" spans="1:7" ht="30" x14ac:dyDescent="0.25">
      <c r="A19" s="130" t="s">
        <v>1477</v>
      </c>
      <c r="B19" s="58">
        <v>0</v>
      </c>
      <c r="C19" s="85"/>
      <c r="D19" s="85"/>
      <c r="E19" s="85"/>
      <c r="F19" s="85"/>
    </row>
    <row r="20" spans="1:7" ht="30" x14ac:dyDescent="0.25">
      <c r="A20" s="130" t="s">
        <v>1478</v>
      </c>
      <c r="B20" s="58">
        <v>0</v>
      </c>
      <c r="C20" s="85"/>
      <c r="D20" s="85"/>
      <c r="E20" s="85"/>
      <c r="F20" s="85"/>
      <c r="G20" s="85"/>
    </row>
    <row r="21" spans="1:7" x14ac:dyDescent="0.25">
      <c r="A21" s="130" t="s">
        <v>1479</v>
      </c>
      <c r="B21" s="58">
        <v>0</v>
      </c>
      <c r="C21" s="85"/>
      <c r="D21" s="85"/>
      <c r="E21" s="85"/>
      <c r="F21" s="85"/>
      <c r="G21" s="85"/>
    </row>
    <row r="22" spans="1:7" x14ac:dyDescent="0.25">
      <c r="A22" s="130" t="s">
        <v>1480</v>
      </c>
      <c r="B22" s="58">
        <v>-861</v>
      </c>
      <c r="C22" s="85"/>
      <c r="D22" s="85"/>
      <c r="E22" s="85"/>
      <c r="F22" s="85"/>
      <c r="G22" s="85"/>
    </row>
    <row r="23" spans="1:7" x14ac:dyDescent="0.25">
      <c r="A23" s="130" t="s">
        <v>1481</v>
      </c>
      <c r="B23" s="58">
        <v>0</v>
      </c>
      <c r="C23" s="85"/>
      <c r="D23" s="85"/>
      <c r="E23" s="85"/>
      <c r="F23" s="85"/>
      <c r="G23" s="85"/>
    </row>
    <row r="24" spans="1:7" x14ac:dyDescent="0.25">
      <c r="A24" s="130" t="s">
        <v>1482</v>
      </c>
      <c r="B24" s="58">
        <v>0</v>
      </c>
      <c r="C24" s="85"/>
      <c r="D24" s="85"/>
      <c r="E24" s="85"/>
      <c r="F24" s="85"/>
      <c r="G24" s="85"/>
    </row>
    <row r="25" spans="1:7" x14ac:dyDescent="0.25">
      <c r="A25" s="130" t="s">
        <v>1483</v>
      </c>
      <c r="B25" s="58">
        <v>0</v>
      </c>
      <c r="C25" s="85"/>
      <c r="D25" s="85"/>
      <c r="E25" s="85"/>
      <c r="F25" s="85"/>
      <c r="G25" s="85"/>
    </row>
    <row r="26" spans="1:7" x14ac:dyDescent="0.25">
      <c r="A26" s="130" t="s">
        <v>1484</v>
      </c>
      <c r="B26" s="58">
        <v>0</v>
      </c>
      <c r="C26" s="85"/>
      <c r="D26" s="85"/>
      <c r="E26" s="85"/>
      <c r="F26" s="85"/>
      <c r="G26" s="85"/>
    </row>
    <row r="27" spans="1:7" x14ac:dyDescent="0.25">
      <c r="A27" s="130" t="s">
        <v>1485</v>
      </c>
      <c r="B27" s="58">
        <v>0</v>
      </c>
      <c r="C27" s="85"/>
      <c r="D27" s="85"/>
      <c r="E27" s="85"/>
      <c r="F27" s="85"/>
      <c r="G27" s="85"/>
    </row>
    <row r="28" spans="1:7" x14ac:dyDescent="0.25">
      <c r="A28" s="130" t="s">
        <v>1486</v>
      </c>
      <c r="B28" s="58">
        <v>-861</v>
      </c>
      <c r="C28" s="85"/>
      <c r="D28" s="85"/>
      <c r="E28" s="85"/>
      <c r="F28" s="85"/>
      <c r="G28" s="85"/>
    </row>
    <row r="29" spans="1:7" x14ac:dyDescent="0.25">
      <c r="A29" s="130" t="s">
        <v>1487</v>
      </c>
      <c r="B29" s="58">
        <v>0</v>
      </c>
      <c r="C29" s="85"/>
      <c r="D29" s="85"/>
      <c r="E29" s="85"/>
      <c r="F29" s="85"/>
      <c r="G29" s="85"/>
    </row>
    <row r="30" spans="1:7" x14ac:dyDescent="0.25">
      <c r="A30" s="130" t="s">
        <v>1488</v>
      </c>
      <c r="B30" s="58">
        <v>0</v>
      </c>
      <c r="C30" s="85"/>
      <c r="D30" s="85"/>
      <c r="E30" s="85"/>
      <c r="F30" s="85"/>
      <c r="G30" s="85"/>
    </row>
    <row r="31" spans="1:7" x14ac:dyDescent="0.25">
      <c r="A31" s="130" t="s">
        <v>1489</v>
      </c>
      <c r="B31" s="58">
        <v>0</v>
      </c>
      <c r="C31" s="85"/>
      <c r="D31" s="85"/>
      <c r="E31" s="85"/>
      <c r="F31" s="85"/>
    </row>
    <row r="32" spans="1:7" x14ac:dyDescent="0.25">
      <c r="A32" s="130" t="s">
        <v>1490</v>
      </c>
      <c r="B32" s="58">
        <v>0</v>
      </c>
      <c r="C32" s="85"/>
      <c r="D32" s="85"/>
      <c r="E32" s="85"/>
      <c r="F32" s="85"/>
    </row>
    <row r="33" spans="1:6" ht="30" x14ac:dyDescent="0.25">
      <c r="A33" s="130" t="s">
        <v>1491</v>
      </c>
      <c r="B33" s="58">
        <v>0</v>
      </c>
      <c r="C33" s="85"/>
      <c r="D33" s="85"/>
      <c r="E33" s="85"/>
      <c r="F33" s="85"/>
    </row>
    <row r="34" spans="1:6" x14ac:dyDescent="0.25">
      <c r="A34" s="130" t="s">
        <v>1492</v>
      </c>
      <c r="B34" s="58">
        <v>0</v>
      </c>
      <c r="C34" s="85"/>
      <c r="D34" s="85"/>
      <c r="E34" s="85"/>
      <c r="F34" s="85"/>
    </row>
    <row r="35" spans="1:6" ht="30" x14ac:dyDescent="0.25">
      <c r="A35" s="130" t="s">
        <v>1493</v>
      </c>
      <c r="B35" s="58">
        <v>0</v>
      </c>
      <c r="C35" s="85"/>
      <c r="D35" s="85"/>
      <c r="E35" s="85"/>
      <c r="F35" s="85"/>
    </row>
    <row r="36" spans="1:6" x14ac:dyDescent="0.25">
      <c r="A36" s="130" t="s">
        <v>1494</v>
      </c>
      <c r="B36" s="58">
        <v>0</v>
      </c>
      <c r="C36" s="85"/>
      <c r="D36" s="85"/>
      <c r="E36" s="85"/>
      <c r="F36" s="85"/>
    </row>
    <row r="37" spans="1:6" x14ac:dyDescent="0.25">
      <c r="A37" s="130" t="s">
        <v>1495</v>
      </c>
      <c r="B37" s="58">
        <v>0</v>
      </c>
      <c r="C37" s="85"/>
      <c r="D37" s="85"/>
      <c r="E37" s="85"/>
      <c r="F37" s="85"/>
    </row>
    <row r="38" spans="1:6" x14ac:dyDescent="0.25">
      <c r="A38" s="130" t="s">
        <v>1496</v>
      </c>
      <c r="B38" s="58">
        <v>-20000</v>
      </c>
      <c r="C38" s="85"/>
      <c r="D38" s="85"/>
      <c r="E38" s="85"/>
      <c r="F38" s="85"/>
    </row>
    <row r="39" spans="1:6" ht="30" x14ac:dyDescent="0.25">
      <c r="A39" s="130" t="s">
        <v>1497</v>
      </c>
      <c r="B39" s="58">
        <v>0</v>
      </c>
      <c r="C39" s="85"/>
      <c r="D39" s="85"/>
      <c r="E39" s="85"/>
      <c r="F39" s="85"/>
    </row>
    <row r="40" spans="1:6" ht="30" x14ac:dyDescent="0.25">
      <c r="A40" s="130" t="s">
        <v>1498</v>
      </c>
      <c r="B40" s="58">
        <v>0</v>
      </c>
      <c r="C40" s="85"/>
      <c r="D40" s="85"/>
      <c r="E40" s="85"/>
      <c r="F40" s="85"/>
    </row>
    <row r="41" spans="1:6" ht="30" x14ac:dyDescent="0.25">
      <c r="A41" s="130" t="s">
        <v>1499</v>
      </c>
      <c r="B41" s="58">
        <v>0</v>
      </c>
      <c r="C41" s="85"/>
      <c r="D41" s="85"/>
      <c r="E41" s="85"/>
      <c r="F41" s="85"/>
    </row>
    <row r="42" spans="1:6" x14ac:dyDescent="0.25">
      <c r="A42" s="130" t="s">
        <v>1500</v>
      </c>
      <c r="B42" s="58">
        <v>0</v>
      </c>
      <c r="C42" s="85"/>
      <c r="D42" s="85"/>
      <c r="E42" s="85"/>
      <c r="F42" s="85"/>
    </row>
    <row r="43" spans="1:6" x14ac:dyDescent="0.25">
      <c r="A43" s="130" t="s">
        <v>1501</v>
      </c>
      <c r="B43" s="58">
        <v>0</v>
      </c>
      <c r="C43" s="85"/>
      <c r="D43" s="85"/>
      <c r="E43" s="85"/>
      <c r="F43" s="85"/>
    </row>
    <row r="44" spans="1:6" ht="30" x14ac:dyDescent="0.25">
      <c r="A44" s="130" t="s">
        <v>1502</v>
      </c>
      <c r="B44" s="58">
        <v>0</v>
      </c>
      <c r="C44" s="85"/>
      <c r="D44" s="85"/>
      <c r="E44" s="85"/>
      <c r="F44" s="85"/>
    </row>
    <row r="45" spans="1:6" x14ac:dyDescent="0.25">
      <c r="A45" s="130" t="s">
        <v>1503</v>
      </c>
      <c r="B45" s="58">
        <v>834120</v>
      </c>
      <c r="C45" s="85"/>
      <c r="D45" s="85"/>
      <c r="E45" s="85"/>
      <c r="F45" s="85"/>
    </row>
    <row r="46" spans="1:6" x14ac:dyDescent="0.25">
      <c r="A46" s="130" t="s">
        <v>1504</v>
      </c>
      <c r="B46" s="58">
        <v>834120</v>
      </c>
      <c r="C46" s="85"/>
      <c r="D46" s="85"/>
      <c r="E46" s="85"/>
      <c r="F46" s="85"/>
    </row>
    <row r="47" spans="1:6" x14ac:dyDescent="0.25">
      <c r="A47" s="130" t="s">
        <v>1505</v>
      </c>
      <c r="B47" s="58">
        <v>0</v>
      </c>
      <c r="C47" s="85"/>
      <c r="D47" s="85"/>
      <c r="E47" s="85"/>
      <c r="F47" s="85"/>
    </row>
    <row r="48" spans="1:6" x14ac:dyDescent="0.25">
      <c r="A48" s="130" t="s">
        <v>1506</v>
      </c>
      <c r="B48" s="58">
        <v>0</v>
      </c>
      <c r="C48" s="85"/>
      <c r="D48" s="85"/>
      <c r="E48" s="85"/>
      <c r="F48" s="85"/>
    </row>
    <row r="49" spans="1:6" x14ac:dyDescent="0.25">
      <c r="A49" s="130" t="s">
        <v>1507</v>
      </c>
      <c r="B49" s="58">
        <v>-1344271</v>
      </c>
      <c r="C49" s="85"/>
      <c r="D49" s="85"/>
      <c r="E49" s="85"/>
      <c r="F49" s="85"/>
    </row>
    <row r="50" spans="1:6" x14ac:dyDescent="0.25">
      <c r="A50" s="130" t="s">
        <v>1508</v>
      </c>
      <c r="B50" s="58">
        <v>0</v>
      </c>
      <c r="C50" s="85"/>
      <c r="D50" s="85"/>
      <c r="E50" s="85"/>
      <c r="F50" s="85"/>
    </row>
    <row r="51" spans="1:6" ht="30" x14ac:dyDescent="0.25">
      <c r="A51" s="130" t="s">
        <v>1509</v>
      </c>
      <c r="B51" s="58">
        <v>0</v>
      </c>
      <c r="C51" s="85"/>
      <c r="D51" s="85"/>
      <c r="E51" s="85"/>
      <c r="F51" s="85"/>
    </row>
    <row r="52" spans="1:6" x14ac:dyDescent="0.25">
      <c r="A52" s="130" t="s">
        <v>1510</v>
      </c>
      <c r="B52" s="58">
        <v>0</v>
      </c>
    </row>
    <row r="53" spans="1:6" x14ac:dyDescent="0.25">
      <c r="A53" s="130" t="s">
        <v>1511</v>
      </c>
      <c r="B53" s="58">
        <v>0</v>
      </c>
    </row>
    <row r="54" spans="1:6" x14ac:dyDescent="0.25">
      <c r="A54" s="130" t="s">
        <v>1512</v>
      </c>
      <c r="B54" s="58">
        <v>0</v>
      </c>
    </row>
    <row r="55" spans="1:6" x14ac:dyDescent="0.25">
      <c r="A55" s="130" t="s">
        <v>1513</v>
      </c>
      <c r="B55" s="58">
        <v>0</v>
      </c>
    </row>
    <row r="56" spans="1:6" ht="30" x14ac:dyDescent="0.25">
      <c r="A56" s="130" t="s">
        <v>1514</v>
      </c>
      <c r="B56" s="58">
        <v>0</v>
      </c>
    </row>
    <row r="57" spans="1:6" ht="30" x14ac:dyDescent="0.25">
      <c r="A57" s="130" t="s">
        <v>1515</v>
      </c>
      <c r="B57" s="58">
        <v>0</v>
      </c>
    </row>
    <row r="58" spans="1:6" ht="45" x14ac:dyDescent="0.25">
      <c r="A58" s="130" t="s">
        <v>1516</v>
      </c>
      <c r="B58" s="58">
        <v>0</v>
      </c>
    </row>
    <row r="59" spans="1:6" x14ac:dyDescent="0.25">
      <c r="A59" s="131" t="s">
        <v>1517</v>
      </c>
      <c r="B59" s="59">
        <v>48642345</v>
      </c>
    </row>
    <row r="60" spans="1:6" x14ac:dyDescent="0.25">
      <c r="A60" s="131" t="s">
        <v>1518</v>
      </c>
      <c r="B60" s="59">
        <v>48642345</v>
      </c>
    </row>
    <row r="61" spans="1:6" x14ac:dyDescent="0.25">
      <c r="A61" s="131" t="s">
        <v>1519</v>
      </c>
      <c r="B61" s="59">
        <v>0</v>
      </c>
    </row>
    <row r="62" spans="1:6" ht="25.5" x14ac:dyDescent="0.3">
      <c r="A62" s="131" t="s">
        <v>1520</v>
      </c>
      <c r="B62" s="349"/>
    </row>
    <row r="63" spans="1:6" x14ac:dyDescent="0.25">
      <c r="A63" s="131" t="s">
        <v>1521</v>
      </c>
      <c r="B63" s="59">
        <v>0</v>
      </c>
    </row>
    <row r="64" spans="1:6" x14ac:dyDescent="0.25">
      <c r="A64" s="131" t="s">
        <v>1522</v>
      </c>
      <c r="B64" s="59">
        <v>0</v>
      </c>
    </row>
    <row r="65" spans="1:2" x14ac:dyDescent="0.25">
      <c r="A65" s="130" t="s">
        <v>1523</v>
      </c>
      <c r="B65" s="58">
        <v>0</v>
      </c>
    </row>
    <row r="66" spans="1:2" x14ac:dyDescent="0.25">
      <c r="A66" s="130" t="s">
        <v>1524</v>
      </c>
      <c r="B66" s="58">
        <v>0</v>
      </c>
    </row>
    <row r="67" spans="1:2" x14ac:dyDescent="0.25">
      <c r="A67" s="130" t="s">
        <v>1525</v>
      </c>
      <c r="B67" s="58">
        <v>0</v>
      </c>
    </row>
    <row r="68" spans="1:2" x14ac:dyDescent="0.25">
      <c r="A68" s="131" t="s">
        <v>1526</v>
      </c>
      <c r="B68" s="59">
        <v>0</v>
      </c>
    </row>
    <row r="69" spans="1:2" x14ac:dyDescent="0.25">
      <c r="A69" s="131" t="s">
        <v>1527</v>
      </c>
      <c r="B69" s="59">
        <v>0</v>
      </c>
    </row>
    <row r="70" spans="1:2" x14ac:dyDescent="0.25">
      <c r="A70" s="131" t="s">
        <v>1519</v>
      </c>
      <c r="B70" s="59">
        <v>0</v>
      </c>
    </row>
  </sheetData>
  <mergeCells count="2">
    <mergeCell ref="A2:B2"/>
    <mergeCell ref="A3:B3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EA27F-7490-4471-A5A3-1A96440472B2}">
  <sheetPr>
    <tabColor rgb="FFFF0000"/>
    <pageSetUpPr fitToPage="1"/>
  </sheetPr>
  <dimension ref="A1:S313"/>
  <sheetViews>
    <sheetView topLeftCell="B1" zoomScaleNormal="100" workbookViewId="0">
      <selection activeCell="I47" sqref="I47"/>
    </sheetView>
  </sheetViews>
  <sheetFormatPr defaultRowHeight="13.5" x14ac:dyDescent="0.25"/>
  <cols>
    <col min="1" max="1" width="41" style="375" customWidth="1"/>
    <col min="2" max="19" width="32.85546875" style="375" customWidth="1"/>
    <col min="20" max="255" width="9.140625" style="277"/>
    <col min="256" max="256" width="8.140625" style="277" customWidth="1"/>
    <col min="257" max="257" width="41" style="277" customWidth="1"/>
    <col min="258" max="275" width="32.85546875" style="277" customWidth="1"/>
    <col min="276" max="511" width="9.140625" style="277"/>
    <col min="512" max="512" width="8.140625" style="277" customWidth="1"/>
    <col min="513" max="513" width="41" style="277" customWidth="1"/>
    <col min="514" max="531" width="32.85546875" style="277" customWidth="1"/>
    <col min="532" max="767" width="9.140625" style="277"/>
    <col min="768" max="768" width="8.140625" style="277" customWidth="1"/>
    <col min="769" max="769" width="41" style="277" customWidth="1"/>
    <col min="770" max="787" width="32.85546875" style="277" customWidth="1"/>
    <col min="788" max="1023" width="9.140625" style="277"/>
    <col min="1024" max="1024" width="8.140625" style="277" customWidth="1"/>
    <col min="1025" max="1025" width="41" style="277" customWidth="1"/>
    <col min="1026" max="1043" width="32.85546875" style="277" customWidth="1"/>
    <col min="1044" max="1279" width="9.140625" style="277"/>
    <col min="1280" max="1280" width="8.140625" style="277" customWidth="1"/>
    <col min="1281" max="1281" width="41" style="277" customWidth="1"/>
    <col min="1282" max="1299" width="32.85546875" style="277" customWidth="1"/>
    <col min="1300" max="1535" width="9.140625" style="277"/>
    <col min="1536" max="1536" width="8.140625" style="277" customWidth="1"/>
    <col min="1537" max="1537" width="41" style="277" customWidth="1"/>
    <col min="1538" max="1555" width="32.85546875" style="277" customWidth="1"/>
    <col min="1556" max="1791" width="9.140625" style="277"/>
    <col min="1792" max="1792" width="8.140625" style="277" customWidth="1"/>
    <col min="1793" max="1793" width="41" style="277" customWidth="1"/>
    <col min="1794" max="1811" width="32.85546875" style="277" customWidth="1"/>
    <col min="1812" max="2047" width="9.140625" style="277"/>
    <col min="2048" max="2048" width="8.140625" style="277" customWidth="1"/>
    <col min="2049" max="2049" width="41" style="277" customWidth="1"/>
    <col min="2050" max="2067" width="32.85546875" style="277" customWidth="1"/>
    <col min="2068" max="2303" width="9.140625" style="277"/>
    <col min="2304" max="2304" width="8.140625" style="277" customWidth="1"/>
    <col min="2305" max="2305" width="41" style="277" customWidth="1"/>
    <col min="2306" max="2323" width="32.85546875" style="277" customWidth="1"/>
    <col min="2324" max="2559" width="9.140625" style="277"/>
    <col min="2560" max="2560" width="8.140625" style="277" customWidth="1"/>
    <col min="2561" max="2561" width="41" style="277" customWidth="1"/>
    <col min="2562" max="2579" width="32.85546875" style="277" customWidth="1"/>
    <col min="2580" max="2815" width="9.140625" style="277"/>
    <col min="2816" max="2816" width="8.140625" style="277" customWidth="1"/>
    <col min="2817" max="2817" width="41" style="277" customWidth="1"/>
    <col min="2818" max="2835" width="32.85546875" style="277" customWidth="1"/>
    <col min="2836" max="3071" width="9.140625" style="277"/>
    <col min="3072" max="3072" width="8.140625" style="277" customWidth="1"/>
    <col min="3073" max="3073" width="41" style="277" customWidth="1"/>
    <col min="3074" max="3091" width="32.85546875" style="277" customWidth="1"/>
    <col min="3092" max="3327" width="9.140625" style="277"/>
    <col min="3328" max="3328" width="8.140625" style="277" customWidth="1"/>
    <col min="3329" max="3329" width="41" style="277" customWidth="1"/>
    <col min="3330" max="3347" width="32.85546875" style="277" customWidth="1"/>
    <col min="3348" max="3583" width="9.140625" style="277"/>
    <col min="3584" max="3584" width="8.140625" style="277" customWidth="1"/>
    <col min="3585" max="3585" width="41" style="277" customWidth="1"/>
    <col min="3586" max="3603" width="32.85546875" style="277" customWidth="1"/>
    <col min="3604" max="3839" width="9.140625" style="277"/>
    <col min="3840" max="3840" width="8.140625" style="277" customWidth="1"/>
    <col min="3841" max="3841" width="41" style="277" customWidth="1"/>
    <col min="3842" max="3859" width="32.85546875" style="277" customWidth="1"/>
    <col min="3860" max="4095" width="9.140625" style="277"/>
    <col min="4096" max="4096" width="8.140625" style="277" customWidth="1"/>
    <col min="4097" max="4097" width="41" style="277" customWidth="1"/>
    <col min="4098" max="4115" width="32.85546875" style="277" customWidth="1"/>
    <col min="4116" max="4351" width="9.140625" style="277"/>
    <col min="4352" max="4352" width="8.140625" style="277" customWidth="1"/>
    <col min="4353" max="4353" width="41" style="277" customWidth="1"/>
    <col min="4354" max="4371" width="32.85546875" style="277" customWidth="1"/>
    <col min="4372" max="4607" width="9.140625" style="277"/>
    <col min="4608" max="4608" width="8.140625" style="277" customWidth="1"/>
    <col min="4609" max="4609" width="41" style="277" customWidth="1"/>
    <col min="4610" max="4627" width="32.85546875" style="277" customWidth="1"/>
    <col min="4628" max="4863" width="9.140625" style="277"/>
    <col min="4864" max="4864" width="8.140625" style="277" customWidth="1"/>
    <col min="4865" max="4865" width="41" style="277" customWidth="1"/>
    <col min="4866" max="4883" width="32.85546875" style="277" customWidth="1"/>
    <col min="4884" max="5119" width="9.140625" style="277"/>
    <col min="5120" max="5120" width="8.140625" style="277" customWidth="1"/>
    <col min="5121" max="5121" width="41" style="277" customWidth="1"/>
    <col min="5122" max="5139" width="32.85546875" style="277" customWidth="1"/>
    <col min="5140" max="5375" width="9.140625" style="277"/>
    <col min="5376" max="5376" width="8.140625" style="277" customWidth="1"/>
    <col min="5377" max="5377" width="41" style="277" customWidth="1"/>
    <col min="5378" max="5395" width="32.85546875" style="277" customWidth="1"/>
    <col min="5396" max="5631" width="9.140625" style="277"/>
    <col min="5632" max="5632" width="8.140625" style="277" customWidth="1"/>
    <col min="5633" max="5633" width="41" style="277" customWidth="1"/>
    <col min="5634" max="5651" width="32.85546875" style="277" customWidth="1"/>
    <col min="5652" max="5887" width="9.140625" style="277"/>
    <col min="5888" max="5888" width="8.140625" style="277" customWidth="1"/>
    <col min="5889" max="5889" width="41" style="277" customWidth="1"/>
    <col min="5890" max="5907" width="32.85546875" style="277" customWidth="1"/>
    <col min="5908" max="6143" width="9.140625" style="277"/>
    <col min="6144" max="6144" width="8.140625" style="277" customWidth="1"/>
    <col min="6145" max="6145" width="41" style="277" customWidth="1"/>
    <col min="6146" max="6163" width="32.85546875" style="277" customWidth="1"/>
    <col min="6164" max="6399" width="9.140625" style="277"/>
    <col min="6400" max="6400" width="8.140625" style="277" customWidth="1"/>
    <col min="6401" max="6401" width="41" style="277" customWidth="1"/>
    <col min="6402" max="6419" width="32.85546875" style="277" customWidth="1"/>
    <col min="6420" max="6655" width="9.140625" style="277"/>
    <col min="6656" max="6656" width="8.140625" style="277" customWidth="1"/>
    <col min="6657" max="6657" width="41" style="277" customWidth="1"/>
    <col min="6658" max="6675" width="32.85546875" style="277" customWidth="1"/>
    <col min="6676" max="6911" width="9.140625" style="277"/>
    <col min="6912" max="6912" width="8.140625" style="277" customWidth="1"/>
    <col min="6913" max="6913" width="41" style="277" customWidth="1"/>
    <col min="6914" max="6931" width="32.85546875" style="277" customWidth="1"/>
    <col min="6932" max="7167" width="9.140625" style="277"/>
    <col min="7168" max="7168" width="8.140625" style="277" customWidth="1"/>
    <col min="7169" max="7169" width="41" style="277" customWidth="1"/>
    <col min="7170" max="7187" width="32.85546875" style="277" customWidth="1"/>
    <col min="7188" max="7423" width="9.140625" style="277"/>
    <col min="7424" max="7424" width="8.140625" style="277" customWidth="1"/>
    <col min="7425" max="7425" width="41" style="277" customWidth="1"/>
    <col min="7426" max="7443" width="32.85546875" style="277" customWidth="1"/>
    <col min="7444" max="7679" width="9.140625" style="277"/>
    <col min="7680" max="7680" width="8.140625" style="277" customWidth="1"/>
    <col min="7681" max="7681" width="41" style="277" customWidth="1"/>
    <col min="7682" max="7699" width="32.85546875" style="277" customWidth="1"/>
    <col min="7700" max="7935" width="9.140625" style="277"/>
    <col min="7936" max="7936" width="8.140625" style="277" customWidth="1"/>
    <col min="7937" max="7937" width="41" style="277" customWidth="1"/>
    <col min="7938" max="7955" width="32.85546875" style="277" customWidth="1"/>
    <col min="7956" max="8191" width="9.140625" style="277"/>
    <col min="8192" max="8192" width="8.140625" style="277" customWidth="1"/>
    <col min="8193" max="8193" width="41" style="277" customWidth="1"/>
    <col min="8194" max="8211" width="32.85546875" style="277" customWidth="1"/>
    <col min="8212" max="8447" width="9.140625" style="277"/>
    <col min="8448" max="8448" width="8.140625" style="277" customWidth="1"/>
    <col min="8449" max="8449" width="41" style="277" customWidth="1"/>
    <col min="8450" max="8467" width="32.85546875" style="277" customWidth="1"/>
    <col min="8468" max="8703" width="9.140625" style="277"/>
    <col min="8704" max="8704" width="8.140625" style="277" customWidth="1"/>
    <col min="8705" max="8705" width="41" style="277" customWidth="1"/>
    <col min="8706" max="8723" width="32.85546875" style="277" customWidth="1"/>
    <col min="8724" max="8959" width="9.140625" style="277"/>
    <col min="8960" max="8960" width="8.140625" style="277" customWidth="1"/>
    <col min="8961" max="8961" width="41" style="277" customWidth="1"/>
    <col min="8962" max="8979" width="32.85546875" style="277" customWidth="1"/>
    <col min="8980" max="9215" width="9.140625" style="277"/>
    <col min="9216" max="9216" width="8.140625" style="277" customWidth="1"/>
    <col min="9217" max="9217" width="41" style="277" customWidth="1"/>
    <col min="9218" max="9235" width="32.85546875" style="277" customWidth="1"/>
    <col min="9236" max="9471" width="9.140625" style="277"/>
    <col min="9472" max="9472" width="8.140625" style="277" customWidth="1"/>
    <col min="9473" max="9473" width="41" style="277" customWidth="1"/>
    <col min="9474" max="9491" width="32.85546875" style="277" customWidth="1"/>
    <col min="9492" max="9727" width="9.140625" style="277"/>
    <col min="9728" max="9728" width="8.140625" style="277" customWidth="1"/>
    <col min="9729" max="9729" width="41" style="277" customWidth="1"/>
    <col min="9730" max="9747" width="32.85546875" style="277" customWidth="1"/>
    <col min="9748" max="9983" width="9.140625" style="277"/>
    <col min="9984" max="9984" width="8.140625" style="277" customWidth="1"/>
    <col min="9985" max="9985" width="41" style="277" customWidth="1"/>
    <col min="9986" max="10003" width="32.85546875" style="277" customWidth="1"/>
    <col min="10004" max="10239" width="9.140625" style="277"/>
    <col min="10240" max="10240" width="8.140625" style="277" customWidth="1"/>
    <col min="10241" max="10241" width="41" style="277" customWidth="1"/>
    <col min="10242" max="10259" width="32.85546875" style="277" customWidth="1"/>
    <col min="10260" max="10495" width="9.140625" style="277"/>
    <col min="10496" max="10496" width="8.140625" style="277" customWidth="1"/>
    <col min="10497" max="10497" width="41" style="277" customWidth="1"/>
    <col min="10498" max="10515" width="32.85546875" style="277" customWidth="1"/>
    <col min="10516" max="10751" width="9.140625" style="277"/>
    <col min="10752" max="10752" width="8.140625" style="277" customWidth="1"/>
    <col min="10753" max="10753" width="41" style="277" customWidth="1"/>
    <col min="10754" max="10771" width="32.85546875" style="277" customWidth="1"/>
    <col min="10772" max="11007" width="9.140625" style="277"/>
    <col min="11008" max="11008" width="8.140625" style="277" customWidth="1"/>
    <col min="11009" max="11009" width="41" style="277" customWidth="1"/>
    <col min="11010" max="11027" width="32.85546875" style="277" customWidth="1"/>
    <col min="11028" max="11263" width="9.140625" style="277"/>
    <col min="11264" max="11264" width="8.140625" style="277" customWidth="1"/>
    <col min="11265" max="11265" width="41" style="277" customWidth="1"/>
    <col min="11266" max="11283" width="32.85546875" style="277" customWidth="1"/>
    <col min="11284" max="11519" width="9.140625" style="277"/>
    <col min="11520" max="11520" width="8.140625" style="277" customWidth="1"/>
    <col min="11521" max="11521" width="41" style="277" customWidth="1"/>
    <col min="11522" max="11539" width="32.85546875" style="277" customWidth="1"/>
    <col min="11540" max="11775" width="9.140625" style="277"/>
    <col min="11776" max="11776" width="8.140625" style="277" customWidth="1"/>
    <col min="11777" max="11777" width="41" style="277" customWidth="1"/>
    <col min="11778" max="11795" width="32.85546875" style="277" customWidth="1"/>
    <col min="11796" max="12031" width="9.140625" style="277"/>
    <col min="12032" max="12032" width="8.140625" style="277" customWidth="1"/>
    <col min="12033" max="12033" width="41" style="277" customWidth="1"/>
    <col min="12034" max="12051" width="32.85546875" style="277" customWidth="1"/>
    <col min="12052" max="12287" width="9.140625" style="277"/>
    <col min="12288" max="12288" width="8.140625" style="277" customWidth="1"/>
    <col min="12289" max="12289" width="41" style="277" customWidth="1"/>
    <col min="12290" max="12307" width="32.85546875" style="277" customWidth="1"/>
    <col min="12308" max="12543" width="9.140625" style="277"/>
    <col min="12544" max="12544" width="8.140625" style="277" customWidth="1"/>
    <col min="12545" max="12545" width="41" style="277" customWidth="1"/>
    <col min="12546" max="12563" width="32.85546875" style="277" customWidth="1"/>
    <col min="12564" max="12799" width="9.140625" style="277"/>
    <col min="12800" max="12800" width="8.140625" style="277" customWidth="1"/>
    <col min="12801" max="12801" width="41" style="277" customWidth="1"/>
    <col min="12802" max="12819" width="32.85546875" style="277" customWidth="1"/>
    <col min="12820" max="13055" width="9.140625" style="277"/>
    <col min="13056" max="13056" width="8.140625" style="277" customWidth="1"/>
    <col min="13057" max="13057" width="41" style="277" customWidth="1"/>
    <col min="13058" max="13075" width="32.85546875" style="277" customWidth="1"/>
    <col min="13076" max="13311" width="9.140625" style="277"/>
    <col min="13312" max="13312" width="8.140625" style="277" customWidth="1"/>
    <col min="13313" max="13313" width="41" style="277" customWidth="1"/>
    <col min="13314" max="13331" width="32.85546875" style="277" customWidth="1"/>
    <col min="13332" max="13567" width="9.140625" style="277"/>
    <col min="13568" max="13568" width="8.140625" style="277" customWidth="1"/>
    <col min="13569" max="13569" width="41" style="277" customWidth="1"/>
    <col min="13570" max="13587" width="32.85546875" style="277" customWidth="1"/>
    <col min="13588" max="13823" width="9.140625" style="277"/>
    <col min="13824" max="13824" width="8.140625" style="277" customWidth="1"/>
    <col min="13825" max="13825" width="41" style="277" customWidth="1"/>
    <col min="13826" max="13843" width="32.85546875" style="277" customWidth="1"/>
    <col min="13844" max="14079" width="9.140625" style="277"/>
    <col min="14080" max="14080" width="8.140625" style="277" customWidth="1"/>
    <col min="14081" max="14081" width="41" style="277" customWidth="1"/>
    <col min="14082" max="14099" width="32.85546875" style="277" customWidth="1"/>
    <col min="14100" max="14335" width="9.140625" style="277"/>
    <col min="14336" max="14336" width="8.140625" style="277" customWidth="1"/>
    <col min="14337" max="14337" width="41" style="277" customWidth="1"/>
    <col min="14338" max="14355" width="32.85546875" style="277" customWidth="1"/>
    <col min="14356" max="14591" width="9.140625" style="277"/>
    <col min="14592" max="14592" width="8.140625" style="277" customWidth="1"/>
    <col min="14593" max="14593" width="41" style="277" customWidth="1"/>
    <col min="14594" max="14611" width="32.85546875" style="277" customWidth="1"/>
    <col min="14612" max="14847" width="9.140625" style="277"/>
    <col min="14848" max="14848" width="8.140625" style="277" customWidth="1"/>
    <col min="14849" max="14849" width="41" style="277" customWidth="1"/>
    <col min="14850" max="14867" width="32.85546875" style="277" customWidth="1"/>
    <col min="14868" max="15103" width="9.140625" style="277"/>
    <col min="15104" max="15104" width="8.140625" style="277" customWidth="1"/>
    <col min="15105" max="15105" width="41" style="277" customWidth="1"/>
    <col min="15106" max="15123" width="32.85546875" style="277" customWidth="1"/>
    <col min="15124" max="15359" width="9.140625" style="277"/>
    <col min="15360" max="15360" width="8.140625" style="277" customWidth="1"/>
    <col min="15361" max="15361" width="41" style="277" customWidth="1"/>
    <col min="15362" max="15379" width="32.85546875" style="277" customWidth="1"/>
    <col min="15380" max="15615" width="9.140625" style="277"/>
    <col min="15616" max="15616" width="8.140625" style="277" customWidth="1"/>
    <col min="15617" max="15617" width="41" style="277" customWidth="1"/>
    <col min="15618" max="15635" width="32.85546875" style="277" customWidth="1"/>
    <col min="15636" max="15871" width="9.140625" style="277"/>
    <col min="15872" max="15872" width="8.140625" style="277" customWidth="1"/>
    <col min="15873" max="15873" width="41" style="277" customWidth="1"/>
    <col min="15874" max="15891" width="32.85546875" style="277" customWidth="1"/>
    <col min="15892" max="16127" width="9.140625" style="277"/>
    <col min="16128" max="16128" width="8.140625" style="277" customWidth="1"/>
    <col min="16129" max="16129" width="41" style="277" customWidth="1"/>
    <col min="16130" max="16147" width="32.85546875" style="277" customWidth="1"/>
    <col min="16148" max="16384" width="9.140625" style="277"/>
  </cols>
  <sheetData>
    <row r="1" spans="1:19" x14ac:dyDescent="0.25">
      <c r="C1" s="430" t="s">
        <v>1798</v>
      </c>
      <c r="D1" s="431"/>
      <c r="E1" s="431"/>
      <c r="F1" s="432"/>
    </row>
    <row r="2" spans="1:19" x14ac:dyDescent="0.25">
      <c r="C2" s="433"/>
      <c r="D2" s="434"/>
      <c r="E2" s="434"/>
      <c r="F2" s="435"/>
    </row>
    <row r="3" spans="1:19" x14ac:dyDescent="0.25">
      <c r="A3" s="429"/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  <c r="R3" s="429"/>
      <c r="S3" s="429"/>
    </row>
    <row r="4" spans="1:19" ht="51" x14ac:dyDescent="0.2">
      <c r="A4" s="354" t="s">
        <v>604</v>
      </c>
      <c r="B4" s="354" t="s">
        <v>6</v>
      </c>
      <c r="C4" s="354" t="s">
        <v>920</v>
      </c>
      <c r="D4" s="354" t="s">
        <v>921</v>
      </c>
      <c r="E4" s="354" t="s">
        <v>922</v>
      </c>
      <c r="F4" s="354" t="s">
        <v>923</v>
      </c>
      <c r="G4" s="354" t="s">
        <v>924</v>
      </c>
      <c r="H4" s="354" t="s">
        <v>1802</v>
      </c>
      <c r="I4" s="354" t="s">
        <v>1528</v>
      </c>
      <c r="J4" s="354" t="s">
        <v>925</v>
      </c>
      <c r="K4" s="354" t="s">
        <v>926</v>
      </c>
      <c r="L4" s="354" t="s">
        <v>1803</v>
      </c>
      <c r="M4" s="354" t="s">
        <v>1804</v>
      </c>
      <c r="N4" s="354" t="s">
        <v>927</v>
      </c>
      <c r="O4" s="354" t="s">
        <v>1805</v>
      </c>
      <c r="P4" s="354" t="s">
        <v>928</v>
      </c>
      <c r="Q4" s="354" t="s">
        <v>1806</v>
      </c>
      <c r="R4" s="354" t="s">
        <v>929</v>
      </c>
      <c r="S4" s="354" t="s">
        <v>930</v>
      </c>
    </row>
    <row r="5" spans="1:19" ht="25.5" x14ac:dyDescent="0.2">
      <c r="A5" s="355" t="s">
        <v>931</v>
      </c>
      <c r="B5" s="356">
        <v>8359907</v>
      </c>
      <c r="C5" s="356">
        <v>0</v>
      </c>
      <c r="D5" s="356">
        <v>0</v>
      </c>
      <c r="E5" s="356">
        <v>0</v>
      </c>
      <c r="F5" s="356">
        <v>0</v>
      </c>
      <c r="G5" s="356">
        <v>1732425</v>
      </c>
      <c r="H5" s="356">
        <v>0</v>
      </c>
      <c r="I5" s="356">
        <v>0</v>
      </c>
      <c r="J5" s="356">
        <v>0</v>
      </c>
      <c r="K5" s="356">
        <v>2511600</v>
      </c>
      <c r="L5" s="356">
        <v>0</v>
      </c>
      <c r="M5" s="356">
        <v>0</v>
      </c>
      <c r="N5" s="356">
        <v>0</v>
      </c>
      <c r="O5" s="356">
        <v>0</v>
      </c>
      <c r="P5" s="356">
        <v>0</v>
      </c>
      <c r="Q5" s="356">
        <v>0</v>
      </c>
      <c r="R5" s="356">
        <v>4115882</v>
      </c>
      <c r="S5" s="356">
        <v>0</v>
      </c>
    </row>
    <row r="6" spans="1:19" ht="12.75" x14ac:dyDescent="0.2">
      <c r="A6" s="355" t="s">
        <v>932</v>
      </c>
      <c r="B6" s="356">
        <v>0</v>
      </c>
      <c r="C6" s="356">
        <v>0</v>
      </c>
      <c r="D6" s="356">
        <v>0</v>
      </c>
      <c r="E6" s="356">
        <v>0</v>
      </c>
      <c r="F6" s="356">
        <v>0</v>
      </c>
      <c r="G6" s="356">
        <v>0</v>
      </c>
      <c r="H6" s="356">
        <v>0</v>
      </c>
      <c r="I6" s="356">
        <v>0</v>
      </c>
      <c r="J6" s="356">
        <v>0</v>
      </c>
      <c r="K6" s="356">
        <v>0</v>
      </c>
      <c r="L6" s="356">
        <v>0</v>
      </c>
      <c r="M6" s="356">
        <v>0</v>
      </c>
      <c r="N6" s="356">
        <v>0</v>
      </c>
      <c r="O6" s="356">
        <v>0</v>
      </c>
      <c r="P6" s="356">
        <v>0</v>
      </c>
      <c r="Q6" s="356">
        <v>0</v>
      </c>
      <c r="R6" s="356">
        <v>0</v>
      </c>
      <c r="S6" s="356">
        <v>0</v>
      </c>
    </row>
    <row r="7" spans="1:19" ht="12.75" x14ac:dyDescent="0.2">
      <c r="A7" s="355" t="s">
        <v>933</v>
      </c>
      <c r="B7" s="356">
        <v>104479</v>
      </c>
      <c r="C7" s="356">
        <v>0</v>
      </c>
      <c r="D7" s="356">
        <v>0</v>
      </c>
      <c r="E7" s="356">
        <v>0</v>
      </c>
      <c r="F7" s="356">
        <v>0</v>
      </c>
      <c r="G7" s="356">
        <v>22556</v>
      </c>
      <c r="H7" s="356">
        <v>0</v>
      </c>
      <c r="I7" s="356">
        <v>0</v>
      </c>
      <c r="J7" s="356">
        <v>0</v>
      </c>
      <c r="K7" s="356">
        <v>36810</v>
      </c>
      <c r="L7" s="356">
        <v>0</v>
      </c>
      <c r="M7" s="356">
        <v>0</v>
      </c>
      <c r="N7" s="356">
        <v>0</v>
      </c>
      <c r="O7" s="356">
        <v>0</v>
      </c>
      <c r="P7" s="356">
        <v>0</v>
      </c>
      <c r="Q7" s="356">
        <v>0</v>
      </c>
      <c r="R7" s="356">
        <v>45113</v>
      </c>
      <c r="S7" s="356">
        <v>0</v>
      </c>
    </row>
    <row r="8" spans="1:19" ht="25.5" x14ac:dyDescent="0.2">
      <c r="A8" s="355" t="s">
        <v>934</v>
      </c>
      <c r="B8" s="356">
        <v>0</v>
      </c>
      <c r="C8" s="356">
        <v>0</v>
      </c>
      <c r="D8" s="356">
        <v>0</v>
      </c>
      <c r="E8" s="356">
        <v>0</v>
      </c>
      <c r="F8" s="356">
        <v>0</v>
      </c>
      <c r="G8" s="356">
        <v>0</v>
      </c>
      <c r="H8" s="356">
        <v>0</v>
      </c>
      <c r="I8" s="356">
        <v>0</v>
      </c>
      <c r="J8" s="356">
        <v>0</v>
      </c>
      <c r="K8" s="356">
        <v>0</v>
      </c>
      <c r="L8" s="356">
        <v>0</v>
      </c>
      <c r="M8" s="356">
        <v>0</v>
      </c>
      <c r="N8" s="356">
        <v>0</v>
      </c>
      <c r="O8" s="356">
        <v>0</v>
      </c>
      <c r="P8" s="356">
        <v>0</v>
      </c>
      <c r="Q8" s="356">
        <v>0</v>
      </c>
      <c r="R8" s="356">
        <v>0</v>
      </c>
      <c r="S8" s="356">
        <v>0</v>
      </c>
    </row>
    <row r="9" spans="1:19" ht="12.75" x14ac:dyDescent="0.2">
      <c r="A9" s="355" t="s">
        <v>935</v>
      </c>
      <c r="B9" s="356">
        <v>0</v>
      </c>
      <c r="C9" s="356">
        <v>0</v>
      </c>
      <c r="D9" s="356">
        <v>0</v>
      </c>
      <c r="E9" s="356">
        <v>0</v>
      </c>
      <c r="F9" s="356">
        <v>0</v>
      </c>
      <c r="G9" s="356">
        <v>0</v>
      </c>
      <c r="H9" s="356">
        <v>0</v>
      </c>
      <c r="I9" s="356">
        <v>0</v>
      </c>
      <c r="J9" s="356">
        <v>0</v>
      </c>
      <c r="K9" s="356">
        <v>0</v>
      </c>
      <c r="L9" s="356">
        <v>0</v>
      </c>
      <c r="M9" s="356">
        <v>0</v>
      </c>
      <c r="N9" s="356">
        <v>0</v>
      </c>
      <c r="O9" s="356">
        <v>0</v>
      </c>
      <c r="P9" s="356">
        <v>0</v>
      </c>
      <c r="Q9" s="356">
        <v>0</v>
      </c>
      <c r="R9" s="356">
        <v>0</v>
      </c>
      <c r="S9" s="356">
        <v>0</v>
      </c>
    </row>
    <row r="10" spans="1:19" ht="12.75" x14ac:dyDescent="0.2">
      <c r="A10" s="355" t="s">
        <v>936</v>
      </c>
      <c r="B10" s="356">
        <v>0</v>
      </c>
      <c r="C10" s="356">
        <v>0</v>
      </c>
      <c r="D10" s="356">
        <v>0</v>
      </c>
      <c r="E10" s="356">
        <v>0</v>
      </c>
      <c r="F10" s="356">
        <v>0</v>
      </c>
      <c r="G10" s="356">
        <v>0</v>
      </c>
      <c r="H10" s="356">
        <v>0</v>
      </c>
      <c r="I10" s="356">
        <v>0</v>
      </c>
      <c r="J10" s="356">
        <v>0</v>
      </c>
      <c r="K10" s="356">
        <v>0</v>
      </c>
      <c r="L10" s="356">
        <v>0</v>
      </c>
      <c r="M10" s="356">
        <v>0</v>
      </c>
      <c r="N10" s="356">
        <v>0</v>
      </c>
      <c r="O10" s="356">
        <v>0</v>
      </c>
      <c r="P10" s="356">
        <v>0</v>
      </c>
      <c r="Q10" s="356">
        <v>0</v>
      </c>
      <c r="R10" s="356">
        <v>0</v>
      </c>
      <c r="S10" s="356">
        <v>0</v>
      </c>
    </row>
    <row r="11" spans="1:19" ht="12.75" x14ac:dyDescent="0.2">
      <c r="A11" s="355" t="s">
        <v>937</v>
      </c>
      <c r="B11" s="356">
        <v>0</v>
      </c>
      <c r="C11" s="356">
        <v>0</v>
      </c>
      <c r="D11" s="356">
        <v>0</v>
      </c>
      <c r="E11" s="356">
        <v>0</v>
      </c>
      <c r="F11" s="356">
        <v>0</v>
      </c>
      <c r="G11" s="356">
        <v>0</v>
      </c>
      <c r="H11" s="356">
        <v>0</v>
      </c>
      <c r="I11" s="356">
        <v>0</v>
      </c>
      <c r="J11" s="356">
        <v>0</v>
      </c>
      <c r="K11" s="356">
        <v>0</v>
      </c>
      <c r="L11" s="356">
        <v>0</v>
      </c>
      <c r="M11" s="356">
        <v>0</v>
      </c>
      <c r="N11" s="356">
        <v>0</v>
      </c>
      <c r="O11" s="356">
        <v>0</v>
      </c>
      <c r="P11" s="356">
        <v>0</v>
      </c>
      <c r="Q11" s="356">
        <v>0</v>
      </c>
      <c r="R11" s="356">
        <v>0</v>
      </c>
      <c r="S11" s="356">
        <v>0</v>
      </c>
    </row>
    <row r="12" spans="1:19" ht="12.75" x14ac:dyDescent="0.2">
      <c r="A12" s="355" t="s">
        <v>938</v>
      </c>
      <c r="B12" s="356">
        <v>0</v>
      </c>
      <c r="C12" s="356">
        <v>0</v>
      </c>
      <c r="D12" s="356">
        <v>0</v>
      </c>
      <c r="E12" s="356">
        <v>0</v>
      </c>
      <c r="F12" s="356">
        <v>0</v>
      </c>
      <c r="G12" s="356">
        <v>0</v>
      </c>
      <c r="H12" s="356">
        <v>0</v>
      </c>
      <c r="I12" s="356">
        <v>0</v>
      </c>
      <c r="J12" s="356">
        <v>0</v>
      </c>
      <c r="K12" s="356">
        <v>0</v>
      </c>
      <c r="L12" s="356">
        <v>0</v>
      </c>
      <c r="M12" s="356">
        <v>0</v>
      </c>
      <c r="N12" s="356">
        <v>0</v>
      </c>
      <c r="O12" s="356">
        <v>0</v>
      </c>
      <c r="P12" s="356">
        <v>0</v>
      </c>
      <c r="Q12" s="356">
        <v>0</v>
      </c>
      <c r="R12" s="356">
        <v>0</v>
      </c>
      <c r="S12" s="356">
        <v>0</v>
      </c>
    </row>
    <row r="13" spans="1:19" ht="12.75" x14ac:dyDescent="0.2">
      <c r="A13" s="355" t="s">
        <v>939</v>
      </c>
      <c r="B13" s="356">
        <v>0</v>
      </c>
      <c r="C13" s="356">
        <v>0</v>
      </c>
      <c r="D13" s="356">
        <v>0</v>
      </c>
      <c r="E13" s="356">
        <v>0</v>
      </c>
      <c r="F13" s="356">
        <v>0</v>
      </c>
      <c r="G13" s="356">
        <v>0</v>
      </c>
      <c r="H13" s="356">
        <v>0</v>
      </c>
      <c r="I13" s="356">
        <v>0</v>
      </c>
      <c r="J13" s="356">
        <v>0</v>
      </c>
      <c r="K13" s="356">
        <v>0</v>
      </c>
      <c r="L13" s="356">
        <v>0</v>
      </c>
      <c r="M13" s="356">
        <v>0</v>
      </c>
      <c r="N13" s="356">
        <v>0</v>
      </c>
      <c r="O13" s="356">
        <v>0</v>
      </c>
      <c r="P13" s="356">
        <v>0</v>
      </c>
      <c r="Q13" s="356">
        <v>0</v>
      </c>
      <c r="R13" s="356">
        <v>0</v>
      </c>
      <c r="S13" s="356">
        <v>0</v>
      </c>
    </row>
    <row r="14" spans="1:19" ht="12.75" x14ac:dyDescent="0.2">
      <c r="A14" s="355" t="s">
        <v>940</v>
      </c>
      <c r="B14" s="356">
        <v>0</v>
      </c>
      <c r="C14" s="356">
        <v>0</v>
      </c>
      <c r="D14" s="356">
        <v>0</v>
      </c>
      <c r="E14" s="356">
        <v>0</v>
      </c>
      <c r="F14" s="356">
        <v>0</v>
      </c>
      <c r="G14" s="356">
        <v>0</v>
      </c>
      <c r="H14" s="356">
        <v>0</v>
      </c>
      <c r="I14" s="356">
        <v>0</v>
      </c>
      <c r="J14" s="356">
        <v>0</v>
      </c>
      <c r="K14" s="356">
        <v>0</v>
      </c>
      <c r="L14" s="356">
        <v>0</v>
      </c>
      <c r="M14" s="356">
        <v>0</v>
      </c>
      <c r="N14" s="356">
        <v>0</v>
      </c>
      <c r="O14" s="356">
        <v>0</v>
      </c>
      <c r="P14" s="356">
        <v>0</v>
      </c>
      <c r="Q14" s="356">
        <v>0</v>
      </c>
      <c r="R14" s="356">
        <v>0</v>
      </c>
      <c r="S14" s="356">
        <v>0</v>
      </c>
    </row>
    <row r="15" spans="1:19" ht="12.75" x14ac:dyDescent="0.2">
      <c r="A15" s="355" t="s">
        <v>941</v>
      </c>
      <c r="B15" s="356">
        <v>0</v>
      </c>
      <c r="C15" s="356">
        <v>0</v>
      </c>
      <c r="D15" s="356">
        <v>0</v>
      </c>
      <c r="E15" s="356">
        <v>0</v>
      </c>
      <c r="F15" s="356">
        <v>0</v>
      </c>
      <c r="G15" s="356">
        <v>0</v>
      </c>
      <c r="H15" s="356">
        <v>0</v>
      </c>
      <c r="I15" s="356">
        <v>0</v>
      </c>
      <c r="J15" s="356">
        <v>0</v>
      </c>
      <c r="K15" s="356">
        <v>0</v>
      </c>
      <c r="L15" s="356">
        <v>0</v>
      </c>
      <c r="M15" s="356">
        <v>0</v>
      </c>
      <c r="N15" s="356">
        <v>0</v>
      </c>
      <c r="O15" s="356">
        <v>0</v>
      </c>
      <c r="P15" s="356">
        <v>0</v>
      </c>
      <c r="Q15" s="356">
        <v>0</v>
      </c>
      <c r="R15" s="356">
        <v>0</v>
      </c>
      <c r="S15" s="356">
        <v>0</v>
      </c>
    </row>
    <row r="16" spans="1:19" ht="12.75" x14ac:dyDescent="0.2">
      <c r="A16" s="355" t="s">
        <v>942</v>
      </c>
      <c r="B16" s="356">
        <v>0</v>
      </c>
      <c r="C16" s="356">
        <v>0</v>
      </c>
      <c r="D16" s="356">
        <v>0</v>
      </c>
      <c r="E16" s="356">
        <v>0</v>
      </c>
      <c r="F16" s="356">
        <v>0</v>
      </c>
      <c r="G16" s="356">
        <v>0</v>
      </c>
      <c r="H16" s="356">
        <v>0</v>
      </c>
      <c r="I16" s="356">
        <v>0</v>
      </c>
      <c r="J16" s="356">
        <v>0</v>
      </c>
      <c r="K16" s="356">
        <v>0</v>
      </c>
      <c r="L16" s="356">
        <v>0</v>
      </c>
      <c r="M16" s="356">
        <v>0</v>
      </c>
      <c r="N16" s="356">
        <v>0</v>
      </c>
      <c r="O16" s="356">
        <v>0</v>
      </c>
      <c r="P16" s="356">
        <v>0</v>
      </c>
      <c r="Q16" s="356">
        <v>0</v>
      </c>
      <c r="R16" s="356">
        <v>0</v>
      </c>
      <c r="S16" s="356">
        <v>0</v>
      </c>
    </row>
    <row r="17" spans="1:19" ht="25.5" x14ac:dyDescent="0.2">
      <c r="A17" s="355" t="s">
        <v>943</v>
      </c>
      <c r="B17" s="356">
        <v>14100</v>
      </c>
      <c r="C17" s="356">
        <v>0</v>
      </c>
      <c r="D17" s="356">
        <v>0</v>
      </c>
      <c r="E17" s="356">
        <v>0</v>
      </c>
      <c r="F17" s="356">
        <v>0</v>
      </c>
      <c r="G17" s="356">
        <v>0</v>
      </c>
      <c r="H17" s="356">
        <v>0</v>
      </c>
      <c r="I17" s="356">
        <v>0</v>
      </c>
      <c r="J17" s="356">
        <v>0</v>
      </c>
      <c r="K17" s="356">
        <v>14100</v>
      </c>
      <c r="L17" s="356">
        <v>0</v>
      </c>
      <c r="M17" s="356">
        <v>0</v>
      </c>
      <c r="N17" s="356">
        <v>0</v>
      </c>
      <c r="O17" s="356">
        <v>0</v>
      </c>
      <c r="P17" s="356">
        <v>0</v>
      </c>
      <c r="Q17" s="356">
        <v>0</v>
      </c>
      <c r="R17" s="356">
        <v>0</v>
      </c>
      <c r="S17" s="356">
        <v>0</v>
      </c>
    </row>
    <row r="18" spans="1:19" ht="12.75" x14ac:dyDescent="0.2">
      <c r="A18" s="355" t="s">
        <v>944</v>
      </c>
      <c r="B18" s="356">
        <v>0</v>
      </c>
      <c r="C18" s="356">
        <v>0</v>
      </c>
      <c r="D18" s="356">
        <v>0</v>
      </c>
      <c r="E18" s="356">
        <v>0</v>
      </c>
      <c r="F18" s="356">
        <v>0</v>
      </c>
      <c r="G18" s="356">
        <v>0</v>
      </c>
      <c r="H18" s="356">
        <v>0</v>
      </c>
      <c r="I18" s="356">
        <v>0</v>
      </c>
      <c r="J18" s="356">
        <v>0</v>
      </c>
      <c r="K18" s="356">
        <v>0</v>
      </c>
      <c r="L18" s="356">
        <v>0</v>
      </c>
      <c r="M18" s="356">
        <v>0</v>
      </c>
      <c r="N18" s="356">
        <v>0</v>
      </c>
      <c r="O18" s="356">
        <v>0</v>
      </c>
      <c r="P18" s="356">
        <v>0</v>
      </c>
      <c r="Q18" s="356">
        <v>0</v>
      </c>
      <c r="R18" s="356">
        <v>0</v>
      </c>
      <c r="S18" s="356">
        <v>0</v>
      </c>
    </row>
    <row r="19" spans="1:19" ht="25.5" x14ac:dyDescent="0.2">
      <c r="A19" s="355" t="s">
        <v>945</v>
      </c>
      <c r="B19" s="356">
        <v>8478486</v>
      </c>
      <c r="C19" s="356">
        <v>0</v>
      </c>
      <c r="D19" s="356">
        <v>0</v>
      </c>
      <c r="E19" s="356">
        <v>0</v>
      </c>
      <c r="F19" s="356">
        <v>0</v>
      </c>
      <c r="G19" s="356">
        <v>1754981</v>
      </c>
      <c r="H19" s="356">
        <v>0</v>
      </c>
      <c r="I19" s="356">
        <v>0</v>
      </c>
      <c r="J19" s="356">
        <v>0</v>
      </c>
      <c r="K19" s="356">
        <v>2562510</v>
      </c>
      <c r="L19" s="356">
        <v>0</v>
      </c>
      <c r="M19" s="356">
        <v>0</v>
      </c>
      <c r="N19" s="356">
        <v>0</v>
      </c>
      <c r="O19" s="356">
        <v>0</v>
      </c>
      <c r="P19" s="356">
        <v>0</v>
      </c>
      <c r="Q19" s="356">
        <v>0</v>
      </c>
      <c r="R19" s="356">
        <v>4160995</v>
      </c>
      <c r="S19" s="356">
        <v>0</v>
      </c>
    </row>
    <row r="20" spans="1:19" ht="12.75" x14ac:dyDescent="0.2">
      <c r="A20" s="355" t="s">
        <v>946</v>
      </c>
      <c r="B20" s="356">
        <v>2064480</v>
      </c>
      <c r="C20" s="356">
        <v>2064480</v>
      </c>
      <c r="D20" s="356">
        <v>0</v>
      </c>
      <c r="E20" s="356">
        <v>0</v>
      </c>
      <c r="F20" s="356">
        <v>0</v>
      </c>
      <c r="G20" s="356">
        <v>0</v>
      </c>
      <c r="H20" s="356">
        <v>0</v>
      </c>
      <c r="I20" s="356">
        <v>0</v>
      </c>
      <c r="J20" s="356">
        <v>0</v>
      </c>
      <c r="K20" s="356">
        <v>0</v>
      </c>
      <c r="L20" s="356">
        <v>0</v>
      </c>
      <c r="M20" s="356">
        <v>0</v>
      </c>
      <c r="N20" s="356">
        <v>0</v>
      </c>
      <c r="O20" s="356">
        <v>0</v>
      </c>
      <c r="P20" s="356">
        <v>0</v>
      </c>
      <c r="Q20" s="356">
        <v>0</v>
      </c>
      <c r="R20" s="356">
        <v>0</v>
      </c>
      <c r="S20" s="356">
        <v>0</v>
      </c>
    </row>
    <row r="21" spans="1:19" ht="38.25" x14ac:dyDescent="0.2">
      <c r="A21" s="355" t="s">
        <v>947</v>
      </c>
      <c r="B21" s="356">
        <v>360000</v>
      </c>
      <c r="C21" s="356">
        <v>0</v>
      </c>
      <c r="D21" s="356">
        <v>0</v>
      </c>
      <c r="E21" s="356">
        <v>0</v>
      </c>
      <c r="F21" s="356">
        <v>0</v>
      </c>
      <c r="G21" s="356">
        <v>0</v>
      </c>
      <c r="H21" s="356">
        <v>0</v>
      </c>
      <c r="I21" s="356">
        <v>0</v>
      </c>
      <c r="J21" s="356">
        <v>0</v>
      </c>
      <c r="K21" s="356">
        <v>0</v>
      </c>
      <c r="L21" s="356">
        <v>0</v>
      </c>
      <c r="M21" s="356">
        <v>0</v>
      </c>
      <c r="N21" s="356">
        <v>360000</v>
      </c>
      <c r="O21" s="356">
        <v>0</v>
      </c>
      <c r="P21" s="356">
        <v>0</v>
      </c>
      <c r="Q21" s="356">
        <v>0</v>
      </c>
      <c r="R21" s="356">
        <v>0</v>
      </c>
      <c r="S21" s="356">
        <v>0</v>
      </c>
    </row>
    <row r="22" spans="1:19" ht="12.75" x14ac:dyDescent="0.2">
      <c r="A22" s="355" t="s">
        <v>948</v>
      </c>
      <c r="B22" s="356">
        <v>375363</v>
      </c>
      <c r="C22" s="356">
        <v>88821</v>
      </c>
      <c r="D22" s="356">
        <v>0</v>
      </c>
      <c r="E22" s="356">
        <v>0</v>
      </c>
      <c r="F22" s="356">
        <v>0</v>
      </c>
      <c r="G22" s="356">
        <v>0</v>
      </c>
      <c r="H22" s="356">
        <v>0</v>
      </c>
      <c r="I22" s="356">
        <v>0</v>
      </c>
      <c r="J22" s="356">
        <v>0</v>
      </c>
      <c r="K22" s="356">
        <v>0</v>
      </c>
      <c r="L22" s="356">
        <v>0</v>
      </c>
      <c r="M22" s="356">
        <v>0</v>
      </c>
      <c r="N22" s="356">
        <v>286542</v>
      </c>
      <c r="O22" s="356">
        <v>0</v>
      </c>
      <c r="P22" s="356">
        <v>0</v>
      </c>
      <c r="Q22" s="356">
        <v>0</v>
      </c>
      <c r="R22" s="356">
        <v>0</v>
      </c>
      <c r="S22" s="356">
        <v>0</v>
      </c>
    </row>
    <row r="23" spans="1:19" ht="12.75" x14ac:dyDescent="0.2">
      <c r="A23" s="355" t="s">
        <v>949</v>
      </c>
      <c r="B23" s="356">
        <v>2799843</v>
      </c>
      <c r="C23" s="356">
        <v>2153301</v>
      </c>
      <c r="D23" s="356">
        <v>0</v>
      </c>
      <c r="E23" s="356">
        <v>0</v>
      </c>
      <c r="F23" s="356">
        <v>0</v>
      </c>
      <c r="G23" s="356">
        <v>0</v>
      </c>
      <c r="H23" s="356">
        <v>0</v>
      </c>
      <c r="I23" s="356">
        <v>0</v>
      </c>
      <c r="J23" s="356">
        <v>0</v>
      </c>
      <c r="K23" s="356">
        <v>0</v>
      </c>
      <c r="L23" s="356">
        <v>0</v>
      </c>
      <c r="M23" s="356">
        <v>0</v>
      </c>
      <c r="N23" s="356">
        <v>646542</v>
      </c>
      <c r="O23" s="356">
        <v>0</v>
      </c>
      <c r="P23" s="356">
        <v>0</v>
      </c>
      <c r="Q23" s="356">
        <v>0</v>
      </c>
      <c r="R23" s="356">
        <v>0</v>
      </c>
      <c r="S23" s="356">
        <v>0</v>
      </c>
    </row>
    <row r="24" spans="1:19" ht="12.75" x14ac:dyDescent="0.2">
      <c r="A24" s="357" t="s">
        <v>950</v>
      </c>
      <c r="B24" s="358">
        <v>11278329</v>
      </c>
      <c r="C24" s="358">
        <v>2153301</v>
      </c>
      <c r="D24" s="358">
        <v>0</v>
      </c>
      <c r="E24" s="358">
        <v>0</v>
      </c>
      <c r="F24" s="358">
        <v>0</v>
      </c>
      <c r="G24" s="358">
        <v>1754981</v>
      </c>
      <c r="H24" s="358">
        <v>0</v>
      </c>
      <c r="I24" s="358">
        <v>0</v>
      </c>
      <c r="J24" s="358">
        <v>0</v>
      </c>
      <c r="K24" s="358">
        <v>2562510</v>
      </c>
      <c r="L24" s="358">
        <v>0</v>
      </c>
      <c r="M24" s="358">
        <v>0</v>
      </c>
      <c r="N24" s="358">
        <v>646542</v>
      </c>
      <c r="O24" s="358">
        <v>0</v>
      </c>
      <c r="P24" s="358">
        <v>0</v>
      </c>
      <c r="Q24" s="358">
        <v>0</v>
      </c>
      <c r="R24" s="358">
        <v>4160995</v>
      </c>
      <c r="S24" s="358">
        <v>0</v>
      </c>
    </row>
    <row r="25" spans="1:19" ht="36" x14ac:dyDescent="0.2">
      <c r="A25" s="357" t="s">
        <v>951</v>
      </c>
      <c r="B25" s="358">
        <v>1796725</v>
      </c>
      <c r="C25" s="358">
        <v>420412</v>
      </c>
      <c r="D25" s="358">
        <v>0</v>
      </c>
      <c r="E25" s="358">
        <v>0</v>
      </c>
      <c r="F25" s="358">
        <v>0</v>
      </c>
      <c r="G25" s="358">
        <v>146681</v>
      </c>
      <c r="H25" s="358">
        <v>0</v>
      </c>
      <c r="I25" s="358">
        <v>0</v>
      </c>
      <c r="J25" s="358">
        <v>0</v>
      </c>
      <c r="K25" s="358">
        <v>426563</v>
      </c>
      <c r="L25" s="358">
        <v>0</v>
      </c>
      <c r="M25" s="358">
        <v>0</v>
      </c>
      <c r="N25" s="358">
        <v>110333</v>
      </c>
      <c r="O25" s="358">
        <v>0</v>
      </c>
      <c r="P25" s="358">
        <v>0</v>
      </c>
      <c r="Q25" s="358">
        <v>0</v>
      </c>
      <c r="R25" s="358">
        <v>692736</v>
      </c>
      <c r="S25" s="358">
        <v>0</v>
      </c>
    </row>
    <row r="26" spans="1:19" ht="12.75" x14ac:dyDescent="0.2">
      <c r="A26" s="355" t="s">
        <v>952</v>
      </c>
      <c r="B26" s="356">
        <v>1725204</v>
      </c>
      <c r="C26" s="356">
        <v>384549</v>
      </c>
      <c r="D26" s="356">
        <v>0</v>
      </c>
      <c r="E26" s="356">
        <v>0</v>
      </c>
      <c r="F26" s="356">
        <v>0</v>
      </c>
      <c r="G26" s="356">
        <v>146681</v>
      </c>
      <c r="H26" s="356">
        <v>0</v>
      </c>
      <c r="I26" s="356">
        <v>0</v>
      </c>
      <c r="J26" s="356">
        <v>0</v>
      </c>
      <c r="K26" s="356">
        <v>426563</v>
      </c>
      <c r="L26" s="356">
        <v>0</v>
      </c>
      <c r="M26" s="356">
        <v>0</v>
      </c>
      <c r="N26" s="356">
        <v>74675</v>
      </c>
      <c r="O26" s="356">
        <v>0</v>
      </c>
      <c r="P26" s="356">
        <v>0</v>
      </c>
      <c r="Q26" s="356">
        <v>0</v>
      </c>
      <c r="R26" s="356">
        <v>692736</v>
      </c>
      <c r="S26" s="356">
        <v>0</v>
      </c>
    </row>
    <row r="27" spans="1:19" ht="12.75" x14ac:dyDescent="0.2">
      <c r="A27" s="355" t="s">
        <v>953</v>
      </c>
      <c r="B27" s="356">
        <v>0</v>
      </c>
      <c r="C27" s="356">
        <v>0</v>
      </c>
      <c r="D27" s="356">
        <v>0</v>
      </c>
      <c r="E27" s="356">
        <v>0</v>
      </c>
      <c r="F27" s="356">
        <v>0</v>
      </c>
      <c r="G27" s="356">
        <v>0</v>
      </c>
      <c r="H27" s="356">
        <v>0</v>
      </c>
      <c r="I27" s="356">
        <v>0</v>
      </c>
      <c r="J27" s="356">
        <v>0</v>
      </c>
      <c r="K27" s="356">
        <v>0</v>
      </c>
      <c r="L27" s="356">
        <v>0</v>
      </c>
      <c r="M27" s="356">
        <v>0</v>
      </c>
      <c r="N27" s="356">
        <v>0</v>
      </c>
      <c r="O27" s="356">
        <v>0</v>
      </c>
      <c r="P27" s="356">
        <v>0</v>
      </c>
      <c r="Q27" s="356">
        <v>0</v>
      </c>
      <c r="R27" s="356">
        <v>0</v>
      </c>
      <c r="S27" s="356">
        <v>0</v>
      </c>
    </row>
    <row r="28" spans="1:19" ht="12.75" x14ac:dyDescent="0.2">
      <c r="A28" s="355" t="s">
        <v>954</v>
      </c>
      <c r="B28" s="356">
        <v>0</v>
      </c>
      <c r="C28" s="356">
        <v>0</v>
      </c>
      <c r="D28" s="356">
        <v>0</v>
      </c>
      <c r="E28" s="356">
        <v>0</v>
      </c>
      <c r="F28" s="356">
        <v>0</v>
      </c>
      <c r="G28" s="356">
        <v>0</v>
      </c>
      <c r="H28" s="356">
        <v>0</v>
      </c>
      <c r="I28" s="356">
        <v>0</v>
      </c>
      <c r="J28" s="356">
        <v>0</v>
      </c>
      <c r="K28" s="356">
        <v>0</v>
      </c>
      <c r="L28" s="356">
        <v>0</v>
      </c>
      <c r="M28" s="356">
        <v>0</v>
      </c>
      <c r="N28" s="356">
        <v>0</v>
      </c>
      <c r="O28" s="356">
        <v>0</v>
      </c>
      <c r="P28" s="356">
        <v>0</v>
      </c>
      <c r="Q28" s="356">
        <v>0</v>
      </c>
      <c r="R28" s="356">
        <v>0</v>
      </c>
      <c r="S28" s="356">
        <v>0</v>
      </c>
    </row>
    <row r="29" spans="1:19" ht="12.75" x14ac:dyDescent="0.2">
      <c r="A29" s="355" t="s">
        <v>955</v>
      </c>
      <c r="B29" s="356">
        <v>0</v>
      </c>
      <c r="C29" s="356">
        <v>0</v>
      </c>
      <c r="D29" s="356">
        <v>0</v>
      </c>
      <c r="E29" s="356">
        <v>0</v>
      </c>
      <c r="F29" s="356">
        <v>0</v>
      </c>
      <c r="G29" s="356">
        <v>0</v>
      </c>
      <c r="H29" s="356">
        <v>0</v>
      </c>
      <c r="I29" s="356">
        <v>0</v>
      </c>
      <c r="J29" s="356">
        <v>0</v>
      </c>
      <c r="K29" s="356">
        <v>0</v>
      </c>
      <c r="L29" s="356">
        <v>0</v>
      </c>
      <c r="M29" s="356">
        <v>0</v>
      </c>
      <c r="N29" s="356">
        <v>0</v>
      </c>
      <c r="O29" s="356">
        <v>0</v>
      </c>
      <c r="P29" s="356">
        <v>0</v>
      </c>
      <c r="Q29" s="356">
        <v>0</v>
      </c>
      <c r="R29" s="356">
        <v>0</v>
      </c>
      <c r="S29" s="356">
        <v>0</v>
      </c>
    </row>
    <row r="30" spans="1:19" ht="38.25" x14ac:dyDescent="0.2">
      <c r="A30" s="355" t="s">
        <v>956</v>
      </c>
      <c r="B30" s="356">
        <v>5064</v>
      </c>
      <c r="C30" s="356">
        <v>5064</v>
      </c>
      <c r="D30" s="356">
        <v>0</v>
      </c>
      <c r="E30" s="356">
        <v>0</v>
      </c>
      <c r="F30" s="356">
        <v>0</v>
      </c>
      <c r="G30" s="356">
        <v>0</v>
      </c>
      <c r="H30" s="356">
        <v>0</v>
      </c>
      <c r="I30" s="356">
        <v>0</v>
      </c>
      <c r="J30" s="356">
        <v>0</v>
      </c>
      <c r="K30" s="356">
        <v>0</v>
      </c>
      <c r="L30" s="356">
        <v>0</v>
      </c>
      <c r="M30" s="356">
        <v>0</v>
      </c>
      <c r="N30" s="356">
        <v>0</v>
      </c>
      <c r="O30" s="356">
        <v>0</v>
      </c>
      <c r="P30" s="356">
        <v>0</v>
      </c>
      <c r="Q30" s="356">
        <v>0</v>
      </c>
      <c r="R30" s="356">
        <v>0</v>
      </c>
      <c r="S30" s="356">
        <v>0</v>
      </c>
    </row>
    <row r="31" spans="1:19" ht="25.5" x14ac:dyDescent="0.2">
      <c r="A31" s="355" t="s">
        <v>957</v>
      </c>
      <c r="B31" s="356">
        <v>66457</v>
      </c>
      <c r="C31" s="356">
        <v>30799</v>
      </c>
      <c r="D31" s="356">
        <v>0</v>
      </c>
      <c r="E31" s="356">
        <v>0</v>
      </c>
      <c r="F31" s="356">
        <v>0</v>
      </c>
      <c r="G31" s="356">
        <v>0</v>
      </c>
      <c r="H31" s="356">
        <v>0</v>
      </c>
      <c r="I31" s="356">
        <v>0</v>
      </c>
      <c r="J31" s="356">
        <v>0</v>
      </c>
      <c r="K31" s="356">
        <v>0</v>
      </c>
      <c r="L31" s="356">
        <v>0</v>
      </c>
      <c r="M31" s="356">
        <v>0</v>
      </c>
      <c r="N31" s="356">
        <v>35658</v>
      </c>
      <c r="O31" s="356">
        <v>0</v>
      </c>
      <c r="P31" s="356">
        <v>0</v>
      </c>
      <c r="Q31" s="356">
        <v>0</v>
      </c>
      <c r="R31" s="356">
        <v>0</v>
      </c>
      <c r="S31" s="356">
        <v>0</v>
      </c>
    </row>
    <row r="32" spans="1:19" ht="12.75" x14ac:dyDescent="0.2">
      <c r="A32" s="355" t="s">
        <v>958</v>
      </c>
      <c r="B32" s="356">
        <v>31943</v>
      </c>
      <c r="C32" s="356">
        <v>0</v>
      </c>
      <c r="D32" s="356">
        <v>0</v>
      </c>
      <c r="E32" s="356">
        <v>0</v>
      </c>
      <c r="F32" s="356">
        <v>0</v>
      </c>
      <c r="G32" s="356">
        <v>0</v>
      </c>
      <c r="H32" s="356">
        <v>0</v>
      </c>
      <c r="I32" s="356">
        <v>0</v>
      </c>
      <c r="J32" s="356">
        <v>0</v>
      </c>
      <c r="K32" s="356">
        <v>0</v>
      </c>
      <c r="L32" s="356">
        <v>0</v>
      </c>
      <c r="M32" s="356">
        <v>0</v>
      </c>
      <c r="N32" s="356">
        <v>5771</v>
      </c>
      <c r="O32" s="356">
        <v>26172</v>
      </c>
      <c r="P32" s="356">
        <v>0</v>
      </c>
      <c r="Q32" s="356">
        <v>0</v>
      </c>
      <c r="R32" s="356">
        <v>0</v>
      </c>
      <c r="S32" s="356">
        <v>0</v>
      </c>
    </row>
    <row r="33" spans="1:19" ht="12.75" x14ac:dyDescent="0.2">
      <c r="A33" s="355" t="s">
        <v>959</v>
      </c>
      <c r="B33" s="356">
        <v>4374736</v>
      </c>
      <c r="C33" s="356">
        <v>79893</v>
      </c>
      <c r="D33" s="356">
        <v>0</v>
      </c>
      <c r="E33" s="356">
        <v>0</v>
      </c>
      <c r="F33" s="356">
        <v>0</v>
      </c>
      <c r="G33" s="356">
        <v>0</v>
      </c>
      <c r="H33" s="356">
        <v>1644</v>
      </c>
      <c r="I33" s="356">
        <v>2428528</v>
      </c>
      <c r="J33" s="356">
        <v>0</v>
      </c>
      <c r="K33" s="356">
        <v>665635</v>
      </c>
      <c r="L33" s="356">
        <v>2913</v>
      </c>
      <c r="M33" s="356">
        <v>0</v>
      </c>
      <c r="N33" s="356">
        <v>142158</v>
      </c>
      <c r="O33" s="356">
        <v>141984</v>
      </c>
      <c r="P33" s="356">
        <v>0</v>
      </c>
      <c r="Q33" s="356">
        <v>0</v>
      </c>
      <c r="R33" s="356">
        <v>911981</v>
      </c>
      <c r="S33" s="356">
        <v>0</v>
      </c>
    </row>
    <row r="34" spans="1:19" ht="12.75" x14ac:dyDescent="0.2">
      <c r="A34" s="355" t="s">
        <v>960</v>
      </c>
      <c r="B34" s="356">
        <v>0</v>
      </c>
      <c r="C34" s="356">
        <v>0</v>
      </c>
      <c r="D34" s="356">
        <v>0</v>
      </c>
      <c r="E34" s="356">
        <v>0</v>
      </c>
      <c r="F34" s="356">
        <v>0</v>
      </c>
      <c r="G34" s="356">
        <v>0</v>
      </c>
      <c r="H34" s="356">
        <v>0</v>
      </c>
      <c r="I34" s="356">
        <v>0</v>
      </c>
      <c r="J34" s="356">
        <v>0</v>
      </c>
      <c r="K34" s="356">
        <v>0</v>
      </c>
      <c r="L34" s="356">
        <v>0</v>
      </c>
      <c r="M34" s="356">
        <v>0</v>
      </c>
      <c r="N34" s="356">
        <v>0</v>
      </c>
      <c r="O34" s="356">
        <v>0</v>
      </c>
      <c r="P34" s="356">
        <v>0</v>
      </c>
      <c r="Q34" s="356">
        <v>0</v>
      </c>
      <c r="R34" s="356">
        <v>0</v>
      </c>
      <c r="S34" s="356">
        <v>0</v>
      </c>
    </row>
    <row r="35" spans="1:19" ht="12.75" x14ac:dyDescent="0.2">
      <c r="A35" s="355" t="s">
        <v>961</v>
      </c>
      <c r="B35" s="356">
        <v>4406679</v>
      </c>
      <c r="C35" s="356">
        <v>79893</v>
      </c>
      <c r="D35" s="356">
        <v>0</v>
      </c>
      <c r="E35" s="356">
        <v>0</v>
      </c>
      <c r="F35" s="356">
        <v>0</v>
      </c>
      <c r="G35" s="356">
        <v>0</v>
      </c>
      <c r="H35" s="356">
        <v>1644</v>
      </c>
      <c r="I35" s="356">
        <v>2428528</v>
      </c>
      <c r="J35" s="356">
        <v>0</v>
      </c>
      <c r="K35" s="356">
        <v>665635</v>
      </c>
      <c r="L35" s="356">
        <v>2913</v>
      </c>
      <c r="M35" s="356">
        <v>0</v>
      </c>
      <c r="N35" s="356">
        <v>147929</v>
      </c>
      <c r="O35" s="356">
        <v>168156</v>
      </c>
      <c r="P35" s="356">
        <v>0</v>
      </c>
      <c r="Q35" s="356">
        <v>0</v>
      </c>
      <c r="R35" s="356">
        <v>911981</v>
      </c>
      <c r="S35" s="356">
        <v>0</v>
      </c>
    </row>
    <row r="36" spans="1:19" ht="25.5" x14ac:dyDescent="0.2">
      <c r="A36" s="355" t="s">
        <v>962</v>
      </c>
      <c r="B36" s="356">
        <v>68910</v>
      </c>
      <c r="C36" s="356">
        <v>68910</v>
      </c>
      <c r="D36" s="356">
        <v>0</v>
      </c>
      <c r="E36" s="356">
        <v>0</v>
      </c>
      <c r="F36" s="356">
        <v>0</v>
      </c>
      <c r="G36" s="356">
        <v>0</v>
      </c>
      <c r="H36" s="356">
        <v>0</v>
      </c>
      <c r="I36" s="356">
        <v>0</v>
      </c>
      <c r="J36" s="356">
        <v>0</v>
      </c>
      <c r="K36" s="356">
        <v>0</v>
      </c>
      <c r="L36" s="356">
        <v>0</v>
      </c>
      <c r="M36" s="356">
        <v>0</v>
      </c>
      <c r="N36" s="356">
        <v>0</v>
      </c>
      <c r="O36" s="356">
        <v>0</v>
      </c>
      <c r="P36" s="356">
        <v>0</v>
      </c>
      <c r="Q36" s="356">
        <v>0</v>
      </c>
      <c r="R36" s="356">
        <v>0</v>
      </c>
      <c r="S36" s="356">
        <v>0</v>
      </c>
    </row>
    <row r="37" spans="1:19" ht="12.75" x14ac:dyDescent="0.2">
      <c r="A37" s="355" t="s">
        <v>963</v>
      </c>
      <c r="B37" s="356">
        <v>173062</v>
      </c>
      <c r="C37" s="356">
        <v>137315</v>
      </c>
      <c r="D37" s="356">
        <v>0</v>
      </c>
      <c r="E37" s="356">
        <v>0</v>
      </c>
      <c r="F37" s="356">
        <v>0</v>
      </c>
      <c r="G37" s="356">
        <v>0</v>
      </c>
      <c r="H37" s="356">
        <v>0</v>
      </c>
      <c r="I37" s="356">
        <v>0</v>
      </c>
      <c r="J37" s="356">
        <v>0</v>
      </c>
      <c r="K37" s="356">
        <v>0</v>
      </c>
      <c r="L37" s="356">
        <v>0</v>
      </c>
      <c r="M37" s="356">
        <v>0</v>
      </c>
      <c r="N37" s="356">
        <v>35747</v>
      </c>
      <c r="O37" s="356">
        <v>0</v>
      </c>
      <c r="P37" s="356">
        <v>0</v>
      </c>
      <c r="Q37" s="356">
        <v>0</v>
      </c>
      <c r="R37" s="356">
        <v>0</v>
      </c>
      <c r="S37" s="356">
        <v>0</v>
      </c>
    </row>
    <row r="38" spans="1:19" ht="25.5" x14ac:dyDescent="0.2">
      <c r="A38" s="355" t="s">
        <v>964</v>
      </c>
      <c r="B38" s="356">
        <v>241972</v>
      </c>
      <c r="C38" s="356">
        <v>206225</v>
      </c>
      <c r="D38" s="356">
        <v>0</v>
      </c>
      <c r="E38" s="356">
        <v>0</v>
      </c>
      <c r="F38" s="356">
        <v>0</v>
      </c>
      <c r="G38" s="356">
        <v>0</v>
      </c>
      <c r="H38" s="356">
        <v>0</v>
      </c>
      <c r="I38" s="356">
        <v>0</v>
      </c>
      <c r="J38" s="356">
        <v>0</v>
      </c>
      <c r="K38" s="356">
        <v>0</v>
      </c>
      <c r="L38" s="356">
        <v>0</v>
      </c>
      <c r="M38" s="356">
        <v>0</v>
      </c>
      <c r="N38" s="356">
        <v>35747</v>
      </c>
      <c r="O38" s="356">
        <v>0</v>
      </c>
      <c r="P38" s="356">
        <v>0</v>
      </c>
      <c r="Q38" s="356">
        <v>0</v>
      </c>
      <c r="R38" s="356">
        <v>0</v>
      </c>
      <c r="S38" s="356">
        <v>0</v>
      </c>
    </row>
    <row r="39" spans="1:19" ht="12.75" x14ac:dyDescent="0.2">
      <c r="A39" s="355" t="s">
        <v>965</v>
      </c>
      <c r="B39" s="356">
        <v>1718351</v>
      </c>
      <c r="C39" s="356">
        <v>141357</v>
      </c>
      <c r="D39" s="356">
        <v>11242</v>
      </c>
      <c r="E39" s="356">
        <v>0</v>
      </c>
      <c r="F39" s="356">
        <v>0</v>
      </c>
      <c r="G39" s="356">
        <v>0</v>
      </c>
      <c r="H39" s="356">
        <v>0</v>
      </c>
      <c r="I39" s="356">
        <v>0</v>
      </c>
      <c r="J39" s="356">
        <v>856551</v>
      </c>
      <c r="K39" s="356">
        <v>72838</v>
      </c>
      <c r="L39" s="356">
        <v>0</v>
      </c>
      <c r="M39" s="356">
        <v>389682</v>
      </c>
      <c r="N39" s="356">
        <v>204581</v>
      </c>
      <c r="O39" s="356">
        <v>42100</v>
      </c>
      <c r="P39" s="356">
        <v>0</v>
      </c>
      <c r="Q39" s="356">
        <v>0</v>
      </c>
      <c r="R39" s="356">
        <v>0</v>
      </c>
      <c r="S39" s="356">
        <v>0</v>
      </c>
    </row>
    <row r="40" spans="1:19" ht="12.75" x14ac:dyDescent="0.2">
      <c r="A40" s="355" t="s">
        <v>966</v>
      </c>
      <c r="B40" s="356">
        <v>127136</v>
      </c>
      <c r="C40" s="356">
        <v>9780</v>
      </c>
      <c r="D40" s="356">
        <v>0</v>
      </c>
      <c r="E40" s="356">
        <v>0</v>
      </c>
      <c r="F40" s="356">
        <v>0</v>
      </c>
      <c r="G40" s="356">
        <v>0</v>
      </c>
      <c r="H40" s="356">
        <v>0</v>
      </c>
      <c r="I40" s="356">
        <v>0</v>
      </c>
      <c r="J40" s="356">
        <v>0</v>
      </c>
      <c r="K40" s="356">
        <v>0</v>
      </c>
      <c r="L40" s="356">
        <v>0</v>
      </c>
      <c r="M40" s="356">
        <v>0</v>
      </c>
      <c r="N40" s="356">
        <v>0</v>
      </c>
      <c r="O40" s="356">
        <v>0</v>
      </c>
      <c r="P40" s="356">
        <v>0</v>
      </c>
      <c r="Q40" s="356">
        <v>117356</v>
      </c>
      <c r="R40" s="356">
        <v>0</v>
      </c>
      <c r="S40" s="356">
        <v>0</v>
      </c>
    </row>
    <row r="41" spans="1:19" ht="12.75" x14ac:dyDescent="0.2">
      <c r="A41" s="355" t="s">
        <v>967</v>
      </c>
      <c r="B41" s="356">
        <v>0</v>
      </c>
      <c r="C41" s="356">
        <v>0</v>
      </c>
      <c r="D41" s="356">
        <v>0</v>
      </c>
      <c r="E41" s="356">
        <v>0</v>
      </c>
      <c r="F41" s="356">
        <v>0</v>
      </c>
      <c r="G41" s="356">
        <v>0</v>
      </c>
      <c r="H41" s="356">
        <v>0</v>
      </c>
      <c r="I41" s="356">
        <v>0</v>
      </c>
      <c r="J41" s="356">
        <v>0</v>
      </c>
      <c r="K41" s="356">
        <v>0</v>
      </c>
      <c r="L41" s="356">
        <v>0</v>
      </c>
      <c r="M41" s="356">
        <v>0</v>
      </c>
      <c r="N41" s="356">
        <v>0</v>
      </c>
      <c r="O41" s="356">
        <v>0</v>
      </c>
      <c r="P41" s="356">
        <v>0</v>
      </c>
      <c r="Q41" s="356">
        <v>0</v>
      </c>
      <c r="R41" s="356">
        <v>0</v>
      </c>
      <c r="S41" s="356">
        <v>0</v>
      </c>
    </row>
    <row r="42" spans="1:19" ht="38.25" x14ac:dyDescent="0.2">
      <c r="A42" s="355" t="s">
        <v>968</v>
      </c>
      <c r="B42" s="356">
        <v>0</v>
      </c>
      <c r="C42" s="356">
        <v>0</v>
      </c>
      <c r="D42" s="356">
        <v>0</v>
      </c>
      <c r="E42" s="356">
        <v>0</v>
      </c>
      <c r="F42" s="356">
        <v>0</v>
      </c>
      <c r="G42" s="356">
        <v>0</v>
      </c>
      <c r="H42" s="356">
        <v>0</v>
      </c>
      <c r="I42" s="356">
        <v>0</v>
      </c>
      <c r="J42" s="356">
        <v>0</v>
      </c>
      <c r="K42" s="356">
        <v>0</v>
      </c>
      <c r="L42" s="356">
        <v>0</v>
      </c>
      <c r="M42" s="356">
        <v>0</v>
      </c>
      <c r="N42" s="356">
        <v>0</v>
      </c>
      <c r="O42" s="356">
        <v>0</v>
      </c>
      <c r="P42" s="356">
        <v>0</v>
      </c>
      <c r="Q42" s="356">
        <v>0</v>
      </c>
      <c r="R42" s="356">
        <v>0</v>
      </c>
      <c r="S42" s="356">
        <v>0</v>
      </c>
    </row>
    <row r="43" spans="1:19" ht="25.5" x14ac:dyDescent="0.2">
      <c r="A43" s="355" t="s">
        <v>969</v>
      </c>
      <c r="B43" s="356">
        <v>244722</v>
      </c>
      <c r="C43" s="356">
        <v>2000</v>
      </c>
      <c r="D43" s="356">
        <v>0</v>
      </c>
      <c r="E43" s="356">
        <v>0</v>
      </c>
      <c r="F43" s="356">
        <v>0</v>
      </c>
      <c r="G43" s="356">
        <v>0</v>
      </c>
      <c r="H43" s="356">
        <v>0</v>
      </c>
      <c r="I43" s="356">
        <v>0</v>
      </c>
      <c r="J43" s="356">
        <v>0</v>
      </c>
      <c r="K43" s="356">
        <v>50000</v>
      </c>
      <c r="L43" s="356">
        <v>0</v>
      </c>
      <c r="M43" s="356">
        <v>0</v>
      </c>
      <c r="N43" s="356">
        <v>0</v>
      </c>
      <c r="O43" s="356">
        <v>0</v>
      </c>
      <c r="P43" s="356">
        <v>0</v>
      </c>
      <c r="Q43" s="356">
        <v>0</v>
      </c>
      <c r="R43" s="356">
        <v>192722</v>
      </c>
      <c r="S43" s="356">
        <v>0</v>
      </c>
    </row>
    <row r="44" spans="1:19" ht="12.75" x14ac:dyDescent="0.2">
      <c r="A44" s="355" t="s">
        <v>970</v>
      </c>
      <c r="B44" s="356">
        <v>0</v>
      </c>
      <c r="C44" s="356">
        <v>0</v>
      </c>
      <c r="D44" s="356">
        <v>0</v>
      </c>
      <c r="E44" s="356">
        <v>0</v>
      </c>
      <c r="F44" s="356">
        <v>0</v>
      </c>
      <c r="G44" s="356">
        <v>0</v>
      </c>
      <c r="H44" s="356">
        <v>0</v>
      </c>
      <c r="I44" s="356">
        <v>0</v>
      </c>
      <c r="J44" s="356">
        <v>0</v>
      </c>
      <c r="K44" s="356">
        <v>0</v>
      </c>
      <c r="L44" s="356">
        <v>0</v>
      </c>
      <c r="M44" s="356">
        <v>0</v>
      </c>
      <c r="N44" s="356">
        <v>0</v>
      </c>
      <c r="O44" s="356">
        <v>0</v>
      </c>
      <c r="P44" s="356">
        <v>0</v>
      </c>
      <c r="Q44" s="356">
        <v>0</v>
      </c>
      <c r="R44" s="356">
        <v>0</v>
      </c>
      <c r="S44" s="356">
        <v>0</v>
      </c>
    </row>
    <row r="45" spans="1:19" ht="12.75" x14ac:dyDescent="0.2">
      <c r="A45" s="355" t="s">
        <v>971</v>
      </c>
      <c r="B45" s="356">
        <v>0</v>
      </c>
      <c r="C45" s="356">
        <v>0</v>
      </c>
      <c r="D45" s="356">
        <v>0</v>
      </c>
      <c r="E45" s="356">
        <v>0</v>
      </c>
      <c r="F45" s="356">
        <v>0</v>
      </c>
      <c r="G45" s="356">
        <v>0</v>
      </c>
      <c r="H45" s="356">
        <v>0</v>
      </c>
      <c r="I45" s="356">
        <v>0</v>
      </c>
      <c r="J45" s="356">
        <v>0</v>
      </c>
      <c r="K45" s="356">
        <v>0</v>
      </c>
      <c r="L45" s="356">
        <v>0</v>
      </c>
      <c r="M45" s="356">
        <v>0</v>
      </c>
      <c r="N45" s="356">
        <v>0</v>
      </c>
      <c r="O45" s="356">
        <v>0</v>
      </c>
      <c r="P45" s="356">
        <v>0</v>
      </c>
      <c r="Q45" s="356">
        <v>0</v>
      </c>
      <c r="R45" s="356">
        <v>0</v>
      </c>
      <c r="S45" s="356">
        <v>0</v>
      </c>
    </row>
    <row r="46" spans="1:19" ht="25.5" x14ac:dyDescent="0.2">
      <c r="A46" s="355" t="s">
        <v>972</v>
      </c>
      <c r="B46" s="356">
        <v>1593900</v>
      </c>
      <c r="C46" s="356">
        <v>1113900</v>
      </c>
      <c r="D46" s="356">
        <v>0</v>
      </c>
      <c r="E46" s="356">
        <v>0</v>
      </c>
      <c r="F46" s="356">
        <v>0</v>
      </c>
      <c r="G46" s="356">
        <v>0</v>
      </c>
      <c r="H46" s="356">
        <v>480000</v>
      </c>
      <c r="I46" s="356">
        <v>0</v>
      </c>
      <c r="J46" s="356">
        <v>0</v>
      </c>
      <c r="K46" s="356">
        <v>0</v>
      </c>
      <c r="L46" s="356">
        <v>0</v>
      </c>
      <c r="M46" s="356">
        <v>0</v>
      </c>
      <c r="N46" s="356">
        <v>0</v>
      </c>
      <c r="O46" s="356">
        <v>0</v>
      </c>
      <c r="P46" s="356">
        <v>0</v>
      </c>
      <c r="Q46" s="356">
        <v>0</v>
      </c>
      <c r="R46" s="356">
        <v>0</v>
      </c>
      <c r="S46" s="356">
        <v>0</v>
      </c>
    </row>
    <row r="47" spans="1:19" ht="12.75" x14ac:dyDescent="0.2">
      <c r="A47" s="355" t="s">
        <v>973</v>
      </c>
      <c r="B47" s="356">
        <v>2163350</v>
      </c>
      <c r="C47" s="356">
        <v>656262</v>
      </c>
      <c r="D47" s="356">
        <v>0</v>
      </c>
      <c r="E47" s="356">
        <v>0</v>
      </c>
      <c r="F47" s="356">
        <v>0</v>
      </c>
      <c r="G47" s="356">
        <v>0</v>
      </c>
      <c r="H47" s="356">
        <v>0</v>
      </c>
      <c r="I47" s="356">
        <v>0</v>
      </c>
      <c r="J47" s="356">
        <v>0</v>
      </c>
      <c r="K47" s="356">
        <v>1137280</v>
      </c>
      <c r="L47" s="356">
        <v>0</v>
      </c>
      <c r="M47" s="356">
        <v>0</v>
      </c>
      <c r="N47" s="356">
        <v>10168</v>
      </c>
      <c r="O47" s="356">
        <v>0</v>
      </c>
      <c r="P47" s="356">
        <v>0</v>
      </c>
      <c r="Q47" s="356">
        <v>0</v>
      </c>
      <c r="R47" s="356">
        <v>359640</v>
      </c>
      <c r="S47" s="356">
        <v>0</v>
      </c>
    </row>
    <row r="48" spans="1:19" ht="12.75" x14ac:dyDescent="0.2">
      <c r="A48" s="355" t="s">
        <v>974</v>
      </c>
      <c r="B48" s="356">
        <v>576538</v>
      </c>
      <c r="C48" s="356">
        <v>200587</v>
      </c>
      <c r="D48" s="356">
        <v>0</v>
      </c>
      <c r="E48" s="356">
        <v>0</v>
      </c>
      <c r="F48" s="356">
        <v>0</v>
      </c>
      <c r="G48" s="356">
        <v>0</v>
      </c>
      <c r="H48" s="356">
        <v>0</v>
      </c>
      <c r="I48" s="356">
        <v>0</v>
      </c>
      <c r="J48" s="356">
        <v>0</v>
      </c>
      <c r="K48" s="356">
        <v>22311</v>
      </c>
      <c r="L48" s="356">
        <v>0</v>
      </c>
      <c r="M48" s="356">
        <v>0</v>
      </c>
      <c r="N48" s="356">
        <v>0</v>
      </c>
      <c r="O48" s="356">
        <v>0</v>
      </c>
      <c r="P48" s="356">
        <v>0</v>
      </c>
      <c r="Q48" s="356">
        <v>0</v>
      </c>
      <c r="R48" s="356">
        <v>353640</v>
      </c>
      <c r="S48" s="356">
        <v>0</v>
      </c>
    </row>
    <row r="49" spans="1:19" ht="25.5" x14ac:dyDescent="0.2">
      <c r="A49" s="355" t="s">
        <v>975</v>
      </c>
      <c r="B49" s="356">
        <v>5847459</v>
      </c>
      <c r="C49" s="356">
        <v>1923299</v>
      </c>
      <c r="D49" s="356">
        <v>11242</v>
      </c>
      <c r="E49" s="356">
        <v>0</v>
      </c>
      <c r="F49" s="356">
        <v>0</v>
      </c>
      <c r="G49" s="356">
        <v>0</v>
      </c>
      <c r="H49" s="356">
        <v>480000</v>
      </c>
      <c r="I49" s="356">
        <v>0</v>
      </c>
      <c r="J49" s="356">
        <v>856551</v>
      </c>
      <c r="K49" s="356">
        <v>1260118</v>
      </c>
      <c r="L49" s="356">
        <v>0</v>
      </c>
      <c r="M49" s="356">
        <v>389682</v>
      </c>
      <c r="N49" s="356">
        <v>214749</v>
      </c>
      <c r="O49" s="356">
        <v>42100</v>
      </c>
      <c r="P49" s="356">
        <v>0</v>
      </c>
      <c r="Q49" s="356">
        <v>117356</v>
      </c>
      <c r="R49" s="356">
        <v>552362</v>
      </c>
      <c r="S49" s="356">
        <v>0</v>
      </c>
    </row>
    <row r="50" spans="1:19" ht="12.75" x14ac:dyDescent="0.2">
      <c r="A50" s="355" t="s">
        <v>976</v>
      </c>
      <c r="B50" s="356">
        <v>0</v>
      </c>
      <c r="C50" s="356">
        <v>0</v>
      </c>
      <c r="D50" s="356">
        <v>0</v>
      </c>
      <c r="E50" s="356">
        <v>0</v>
      </c>
      <c r="F50" s="356">
        <v>0</v>
      </c>
      <c r="G50" s="356">
        <v>0</v>
      </c>
      <c r="H50" s="356">
        <v>0</v>
      </c>
      <c r="I50" s="356">
        <v>0</v>
      </c>
      <c r="J50" s="356">
        <v>0</v>
      </c>
      <c r="K50" s="356">
        <v>0</v>
      </c>
      <c r="L50" s="356">
        <v>0</v>
      </c>
      <c r="M50" s="356">
        <v>0</v>
      </c>
      <c r="N50" s="356">
        <v>0</v>
      </c>
      <c r="O50" s="356">
        <v>0</v>
      </c>
      <c r="P50" s="356">
        <v>0</v>
      </c>
      <c r="Q50" s="356">
        <v>0</v>
      </c>
      <c r="R50" s="356">
        <v>0</v>
      </c>
      <c r="S50" s="356">
        <v>0</v>
      </c>
    </row>
    <row r="51" spans="1:19" ht="12.75" x14ac:dyDescent="0.2">
      <c r="A51" s="355" t="s">
        <v>977</v>
      </c>
      <c r="B51" s="356">
        <v>0</v>
      </c>
      <c r="C51" s="356">
        <v>0</v>
      </c>
      <c r="D51" s="356">
        <v>0</v>
      </c>
      <c r="E51" s="356">
        <v>0</v>
      </c>
      <c r="F51" s="356">
        <v>0</v>
      </c>
      <c r="G51" s="356">
        <v>0</v>
      </c>
      <c r="H51" s="356">
        <v>0</v>
      </c>
      <c r="I51" s="356">
        <v>0</v>
      </c>
      <c r="J51" s="356">
        <v>0</v>
      </c>
      <c r="K51" s="356">
        <v>0</v>
      </c>
      <c r="L51" s="356">
        <v>0</v>
      </c>
      <c r="M51" s="356">
        <v>0</v>
      </c>
      <c r="N51" s="356">
        <v>0</v>
      </c>
      <c r="O51" s="356">
        <v>0</v>
      </c>
      <c r="P51" s="356">
        <v>0</v>
      </c>
      <c r="Q51" s="356">
        <v>0</v>
      </c>
      <c r="R51" s="356">
        <v>0</v>
      </c>
      <c r="S51" s="356">
        <v>0</v>
      </c>
    </row>
    <row r="52" spans="1:19" ht="25.5" x14ac:dyDescent="0.2">
      <c r="A52" s="355" t="s">
        <v>978</v>
      </c>
      <c r="B52" s="356">
        <v>0</v>
      </c>
      <c r="C52" s="356">
        <v>0</v>
      </c>
      <c r="D52" s="356">
        <v>0</v>
      </c>
      <c r="E52" s="356">
        <v>0</v>
      </c>
      <c r="F52" s="356">
        <v>0</v>
      </c>
      <c r="G52" s="356">
        <v>0</v>
      </c>
      <c r="H52" s="356">
        <v>0</v>
      </c>
      <c r="I52" s="356">
        <v>0</v>
      </c>
      <c r="J52" s="356">
        <v>0</v>
      </c>
      <c r="K52" s="356">
        <v>0</v>
      </c>
      <c r="L52" s="356">
        <v>0</v>
      </c>
      <c r="M52" s="356">
        <v>0</v>
      </c>
      <c r="N52" s="356">
        <v>0</v>
      </c>
      <c r="O52" s="356">
        <v>0</v>
      </c>
      <c r="P52" s="356">
        <v>0</v>
      </c>
      <c r="Q52" s="356">
        <v>0</v>
      </c>
      <c r="R52" s="356">
        <v>0</v>
      </c>
      <c r="S52" s="356">
        <v>0</v>
      </c>
    </row>
    <row r="53" spans="1:19" ht="25.5" x14ac:dyDescent="0.2">
      <c r="A53" s="355" t="s">
        <v>979</v>
      </c>
      <c r="B53" s="356">
        <v>2429227</v>
      </c>
      <c r="C53" s="356">
        <v>412629</v>
      </c>
      <c r="D53" s="356">
        <v>3036</v>
      </c>
      <c r="E53" s="356">
        <v>0</v>
      </c>
      <c r="F53" s="356">
        <v>0</v>
      </c>
      <c r="G53" s="356">
        <v>0</v>
      </c>
      <c r="H53" s="356">
        <v>444</v>
      </c>
      <c r="I53" s="356">
        <v>655703</v>
      </c>
      <c r="J53" s="356">
        <v>214211</v>
      </c>
      <c r="K53" s="356">
        <v>485300</v>
      </c>
      <c r="L53" s="356">
        <v>787</v>
      </c>
      <c r="M53" s="356">
        <v>104298</v>
      </c>
      <c r="N53" s="356">
        <v>173202</v>
      </c>
      <c r="O53" s="356">
        <v>51012</v>
      </c>
      <c r="P53" s="356">
        <v>0</v>
      </c>
      <c r="Q53" s="356">
        <v>31686</v>
      </c>
      <c r="R53" s="356">
        <v>296919</v>
      </c>
      <c r="S53" s="356">
        <v>0</v>
      </c>
    </row>
    <row r="54" spans="1:19" ht="12.75" x14ac:dyDescent="0.2">
      <c r="A54" s="355" t="s">
        <v>980</v>
      </c>
      <c r="B54" s="356">
        <v>0</v>
      </c>
      <c r="C54" s="356">
        <v>0</v>
      </c>
      <c r="D54" s="356">
        <v>0</v>
      </c>
      <c r="E54" s="356">
        <v>0</v>
      </c>
      <c r="F54" s="356">
        <v>0</v>
      </c>
      <c r="G54" s="356">
        <v>0</v>
      </c>
      <c r="H54" s="356">
        <v>0</v>
      </c>
      <c r="I54" s="356">
        <v>0</v>
      </c>
      <c r="J54" s="356">
        <v>0</v>
      </c>
      <c r="K54" s="356">
        <v>0</v>
      </c>
      <c r="L54" s="356">
        <v>0</v>
      </c>
      <c r="M54" s="356">
        <v>0</v>
      </c>
      <c r="N54" s="356">
        <v>0</v>
      </c>
      <c r="O54" s="356">
        <v>0</v>
      </c>
      <c r="P54" s="356">
        <v>0</v>
      </c>
      <c r="Q54" s="356">
        <v>0</v>
      </c>
      <c r="R54" s="356">
        <v>0</v>
      </c>
      <c r="S54" s="356">
        <v>0</v>
      </c>
    </row>
    <row r="55" spans="1:19" ht="12.75" x14ac:dyDescent="0.2">
      <c r="A55" s="355" t="s">
        <v>981</v>
      </c>
      <c r="B55" s="356">
        <v>0</v>
      </c>
      <c r="C55" s="356">
        <v>0</v>
      </c>
      <c r="D55" s="356">
        <v>0</v>
      </c>
      <c r="E55" s="356">
        <v>0</v>
      </c>
      <c r="F55" s="356">
        <v>0</v>
      </c>
      <c r="G55" s="356">
        <v>0</v>
      </c>
      <c r="H55" s="356">
        <v>0</v>
      </c>
      <c r="I55" s="356">
        <v>0</v>
      </c>
      <c r="J55" s="356">
        <v>0</v>
      </c>
      <c r="K55" s="356">
        <v>0</v>
      </c>
      <c r="L55" s="356">
        <v>0</v>
      </c>
      <c r="M55" s="356">
        <v>0</v>
      </c>
      <c r="N55" s="356">
        <v>0</v>
      </c>
      <c r="O55" s="356">
        <v>0</v>
      </c>
      <c r="P55" s="356">
        <v>0</v>
      </c>
      <c r="Q55" s="356">
        <v>0</v>
      </c>
      <c r="R55" s="356">
        <v>0</v>
      </c>
      <c r="S55" s="356">
        <v>0</v>
      </c>
    </row>
    <row r="56" spans="1:19" ht="12.75" x14ac:dyDescent="0.2">
      <c r="A56" s="355" t="s">
        <v>982</v>
      </c>
      <c r="B56" s="356">
        <v>0</v>
      </c>
      <c r="C56" s="356">
        <v>0</v>
      </c>
      <c r="D56" s="356">
        <v>0</v>
      </c>
      <c r="E56" s="356">
        <v>0</v>
      </c>
      <c r="F56" s="356">
        <v>0</v>
      </c>
      <c r="G56" s="356">
        <v>0</v>
      </c>
      <c r="H56" s="356">
        <v>0</v>
      </c>
      <c r="I56" s="356">
        <v>0</v>
      </c>
      <c r="J56" s="356">
        <v>0</v>
      </c>
      <c r="K56" s="356">
        <v>0</v>
      </c>
      <c r="L56" s="356">
        <v>0</v>
      </c>
      <c r="M56" s="356">
        <v>0</v>
      </c>
      <c r="N56" s="356">
        <v>0</v>
      </c>
      <c r="O56" s="356">
        <v>0</v>
      </c>
      <c r="P56" s="356">
        <v>0</v>
      </c>
      <c r="Q56" s="356">
        <v>0</v>
      </c>
      <c r="R56" s="356">
        <v>0</v>
      </c>
      <c r="S56" s="356">
        <v>0</v>
      </c>
    </row>
    <row r="57" spans="1:19" ht="25.5" x14ac:dyDescent="0.2">
      <c r="A57" s="355" t="s">
        <v>983</v>
      </c>
      <c r="B57" s="356">
        <v>0</v>
      </c>
      <c r="C57" s="356">
        <v>0</v>
      </c>
      <c r="D57" s="356">
        <v>0</v>
      </c>
      <c r="E57" s="356">
        <v>0</v>
      </c>
      <c r="F57" s="356">
        <v>0</v>
      </c>
      <c r="G57" s="356">
        <v>0</v>
      </c>
      <c r="H57" s="356">
        <v>0</v>
      </c>
      <c r="I57" s="356">
        <v>0</v>
      </c>
      <c r="J57" s="356">
        <v>0</v>
      </c>
      <c r="K57" s="356">
        <v>0</v>
      </c>
      <c r="L57" s="356">
        <v>0</v>
      </c>
      <c r="M57" s="356">
        <v>0</v>
      </c>
      <c r="N57" s="356">
        <v>0</v>
      </c>
      <c r="O57" s="356">
        <v>0</v>
      </c>
      <c r="P57" s="356">
        <v>0</v>
      </c>
      <c r="Q57" s="356">
        <v>0</v>
      </c>
      <c r="R57" s="356">
        <v>0</v>
      </c>
      <c r="S57" s="356">
        <v>0</v>
      </c>
    </row>
    <row r="58" spans="1:19" ht="25.5" x14ac:dyDescent="0.2">
      <c r="A58" s="355" t="s">
        <v>984</v>
      </c>
      <c r="B58" s="356">
        <v>0</v>
      </c>
      <c r="C58" s="356">
        <v>0</v>
      </c>
      <c r="D58" s="356">
        <v>0</v>
      </c>
      <c r="E58" s="356">
        <v>0</v>
      </c>
      <c r="F58" s="356">
        <v>0</v>
      </c>
      <c r="G58" s="356">
        <v>0</v>
      </c>
      <c r="H58" s="356">
        <v>0</v>
      </c>
      <c r="I58" s="356">
        <v>0</v>
      </c>
      <c r="J58" s="356">
        <v>0</v>
      </c>
      <c r="K58" s="356">
        <v>0</v>
      </c>
      <c r="L58" s="356">
        <v>0</v>
      </c>
      <c r="M58" s="356">
        <v>0</v>
      </c>
      <c r="N58" s="356">
        <v>0</v>
      </c>
      <c r="O58" s="356">
        <v>0</v>
      </c>
      <c r="P58" s="356">
        <v>0</v>
      </c>
      <c r="Q58" s="356">
        <v>0</v>
      </c>
      <c r="R58" s="356">
        <v>0</v>
      </c>
      <c r="S58" s="356">
        <v>0</v>
      </c>
    </row>
    <row r="59" spans="1:19" ht="25.5" x14ac:dyDescent="0.2">
      <c r="A59" s="355" t="s">
        <v>985</v>
      </c>
      <c r="B59" s="356">
        <v>0</v>
      </c>
      <c r="C59" s="356">
        <v>0</v>
      </c>
      <c r="D59" s="356">
        <v>0</v>
      </c>
      <c r="E59" s="356">
        <v>0</v>
      </c>
      <c r="F59" s="356">
        <v>0</v>
      </c>
      <c r="G59" s="356">
        <v>0</v>
      </c>
      <c r="H59" s="356">
        <v>0</v>
      </c>
      <c r="I59" s="356">
        <v>0</v>
      </c>
      <c r="J59" s="356">
        <v>0</v>
      </c>
      <c r="K59" s="356">
        <v>0</v>
      </c>
      <c r="L59" s="356">
        <v>0</v>
      </c>
      <c r="M59" s="356">
        <v>0</v>
      </c>
      <c r="N59" s="356">
        <v>0</v>
      </c>
      <c r="O59" s="356">
        <v>0</v>
      </c>
      <c r="P59" s="356">
        <v>0</v>
      </c>
      <c r="Q59" s="356">
        <v>0</v>
      </c>
      <c r="R59" s="356">
        <v>0</v>
      </c>
      <c r="S59" s="356">
        <v>0</v>
      </c>
    </row>
    <row r="60" spans="1:19" ht="25.5" x14ac:dyDescent="0.2">
      <c r="A60" s="355" t="s">
        <v>986</v>
      </c>
      <c r="B60" s="356">
        <v>0</v>
      </c>
      <c r="C60" s="356">
        <v>0</v>
      </c>
      <c r="D60" s="356">
        <v>0</v>
      </c>
      <c r="E60" s="356">
        <v>0</v>
      </c>
      <c r="F60" s="356">
        <v>0</v>
      </c>
      <c r="G60" s="356">
        <v>0</v>
      </c>
      <c r="H60" s="356">
        <v>0</v>
      </c>
      <c r="I60" s="356">
        <v>0</v>
      </c>
      <c r="J60" s="356">
        <v>0</v>
      </c>
      <c r="K60" s="356">
        <v>0</v>
      </c>
      <c r="L60" s="356">
        <v>0</v>
      </c>
      <c r="M60" s="356">
        <v>0</v>
      </c>
      <c r="N60" s="356">
        <v>0</v>
      </c>
      <c r="O60" s="356">
        <v>0</v>
      </c>
      <c r="P60" s="356">
        <v>0</v>
      </c>
      <c r="Q60" s="356">
        <v>0</v>
      </c>
      <c r="R60" s="356">
        <v>0</v>
      </c>
      <c r="S60" s="356">
        <v>0</v>
      </c>
    </row>
    <row r="61" spans="1:19" ht="25.5" x14ac:dyDescent="0.2">
      <c r="A61" s="355" t="s">
        <v>987</v>
      </c>
      <c r="B61" s="356">
        <v>0</v>
      </c>
      <c r="C61" s="356">
        <v>0</v>
      </c>
      <c r="D61" s="356">
        <v>0</v>
      </c>
      <c r="E61" s="356">
        <v>0</v>
      </c>
      <c r="F61" s="356">
        <v>0</v>
      </c>
      <c r="G61" s="356">
        <v>0</v>
      </c>
      <c r="H61" s="356">
        <v>0</v>
      </c>
      <c r="I61" s="356">
        <v>0</v>
      </c>
      <c r="J61" s="356">
        <v>0</v>
      </c>
      <c r="K61" s="356">
        <v>0</v>
      </c>
      <c r="L61" s="356">
        <v>0</v>
      </c>
      <c r="M61" s="356">
        <v>0</v>
      </c>
      <c r="N61" s="356">
        <v>0</v>
      </c>
      <c r="O61" s="356">
        <v>0</v>
      </c>
      <c r="P61" s="356">
        <v>0</v>
      </c>
      <c r="Q61" s="356">
        <v>0</v>
      </c>
      <c r="R61" s="356">
        <v>0</v>
      </c>
      <c r="S61" s="356">
        <v>0</v>
      </c>
    </row>
    <row r="62" spans="1:19" ht="12.75" x14ac:dyDescent="0.2">
      <c r="A62" s="355" t="s">
        <v>988</v>
      </c>
      <c r="B62" s="356">
        <v>13353</v>
      </c>
      <c r="C62" s="356">
        <v>3353</v>
      </c>
      <c r="D62" s="356">
        <v>0</v>
      </c>
      <c r="E62" s="356">
        <v>0</v>
      </c>
      <c r="F62" s="356">
        <v>0</v>
      </c>
      <c r="G62" s="356">
        <v>0</v>
      </c>
      <c r="H62" s="356">
        <v>0</v>
      </c>
      <c r="I62" s="356">
        <v>0</v>
      </c>
      <c r="J62" s="356">
        <v>0</v>
      </c>
      <c r="K62" s="356">
        <v>0</v>
      </c>
      <c r="L62" s="356">
        <v>0</v>
      </c>
      <c r="M62" s="356">
        <v>0</v>
      </c>
      <c r="N62" s="356">
        <v>0</v>
      </c>
      <c r="O62" s="356">
        <v>0</v>
      </c>
      <c r="P62" s="356">
        <v>0</v>
      </c>
      <c r="Q62" s="356">
        <v>0</v>
      </c>
      <c r="R62" s="356">
        <v>10000</v>
      </c>
      <c r="S62" s="356">
        <v>0</v>
      </c>
    </row>
    <row r="63" spans="1:19" ht="25.5" x14ac:dyDescent="0.2">
      <c r="A63" s="355" t="s">
        <v>989</v>
      </c>
      <c r="B63" s="356">
        <v>2442580</v>
      </c>
      <c r="C63" s="356">
        <v>415982</v>
      </c>
      <c r="D63" s="356">
        <v>3036</v>
      </c>
      <c r="E63" s="356">
        <v>0</v>
      </c>
      <c r="F63" s="356">
        <v>0</v>
      </c>
      <c r="G63" s="356">
        <v>0</v>
      </c>
      <c r="H63" s="356">
        <v>444</v>
      </c>
      <c r="I63" s="356">
        <v>655703</v>
      </c>
      <c r="J63" s="356">
        <v>214211</v>
      </c>
      <c r="K63" s="356">
        <v>485300</v>
      </c>
      <c r="L63" s="356">
        <v>787</v>
      </c>
      <c r="M63" s="356">
        <v>104298</v>
      </c>
      <c r="N63" s="356">
        <v>173202</v>
      </c>
      <c r="O63" s="356">
        <v>51012</v>
      </c>
      <c r="P63" s="356">
        <v>0</v>
      </c>
      <c r="Q63" s="356">
        <v>31686</v>
      </c>
      <c r="R63" s="356">
        <v>306919</v>
      </c>
      <c r="S63" s="356">
        <v>0</v>
      </c>
    </row>
    <row r="64" spans="1:19" ht="12.75" x14ac:dyDescent="0.2">
      <c r="A64" s="357" t="s">
        <v>990</v>
      </c>
      <c r="B64" s="358">
        <v>12938690</v>
      </c>
      <c r="C64" s="358">
        <v>2625399</v>
      </c>
      <c r="D64" s="358">
        <v>14278</v>
      </c>
      <c r="E64" s="358">
        <v>0</v>
      </c>
      <c r="F64" s="358">
        <v>0</v>
      </c>
      <c r="G64" s="358">
        <v>0</v>
      </c>
      <c r="H64" s="358">
        <v>482088</v>
      </c>
      <c r="I64" s="358">
        <v>3084231</v>
      </c>
      <c r="J64" s="358">
        <v>1070762</v>
      </c>
      <c r="K64" s="358">
        <v>2411053</v>
      </c>
      <c r="L64" s="358">
        <v>3700</v>
      </c>
      <c r="M64" s="358">
        <v>493980</v>
      </c>
      <c r="N64" s="358">
        <v>571627</v>
      </c>
      <c r="O64" s="358">
        <v>261268</v>
      </c>
      <c r="P64" s="358">
        <v>0</v>
      </c>
      <c r="Q64" s="358">
        <v>149042</v>
      </c>
      <c r="R64" s="358">
        <v>1771262</v>
      </c>
      <c r="S64" s="358">
        <v>0</v>
      </c>
    </row>
    <row r="65" spans="1:19" ht="12.75" x14ac:dyDescent="0.2">
      <c r="A65" s="355" t="s">
        <v>991</v>
      </c>
      <c r="B65" s="356">
        <v>0</v>
      </c>
      <c r="C65" s="356">
        <v>0</v>
      </c>
      <c r="D65" s="356">
        <v>0</v>
      </c>
      <c r="E65" s="356">
        <v>0</v>
      </c>
      <c r="F65" s="356">
        <v>0</v>
      </c>
      <c r="G65" s="356">
        <v>0</v>
      </c>
      <c r="H65" s="356">
        <v>0</v>
      </c>
      <c r="I65" s="356">
        <v>0</v>
      </c>
      <c r="J65" s="356">
        <v>0</v>
      </c>
      <c r="K65" s="356">
        <v>0</v>
      </c>
      <c r="L65" s="356">
        <v>0</v>
      </c>
      <c r="M65" s="356">
        <v>0</v>
      </c>
      <c r="N65" s="356">
        <v>0</v>
      </c>
      <c r="O65" s="356">
        <v>0</v>
      </c>
      <c r="P65" s="356">
        <v>0</v>
      </c>
      <c r="Q65" s="356">
        <v>0</v>
      </c>
      <c r="R65" s="356">
        <v>0</v>
      </c>
      <c r="S65" s="356">
        <v>0</v>
      </c>
    </row>
    <row r="66" spans="1:19" ht="12.75" x14ac:dyDescent="0.2">
      <c r="A66" s="355" t="s">
        <v>992</v>
      </c>
      <c r="B66" s="356">
        <v>0</v>
      </c>
      <c r="C66" s="356">
        <v>0</v>
      </c>
      <c r="D66" s="356">
        <v>0</v>
      </c>
      <c r="E66" s="356">
        <v>0</v>
      </c>
      <c r="F66" s="356">
        <v>0</v>
      </c>
      <c r="G66" s="356">
        <v>0</v>
      </c>
      <c r="H66" s="356">
        <v>0</v>
      </c>
      <c r="I66" s="356">
        <v>0</v>
      </c>
      <c r="J66" s="356">
        <v>0</v>
      </c>
      <c r="K66" s="356">
        <v>0</v>
      </c>
      <c r="L66" s="356">
        <v>0</v>
      </c>
      <c r="M66" s="356">
        <v>0</v>
      </c>
      <c r="N66" s="356">
        <v>0</v>
      </c>
      <c r="O66" s="356">
        <v>0</v>
      </c>
      <c r="P66" s="356">
        <v>0</v>
      </c>
      <c r="Q66" s="356">
        <v>0</v>
      </c>
      <c r="R66" s="356">
        <v>0</v>
      </c>
      <c r="S66" s="356">
        <v>0</v>
      </c>
    </row>
    <row r="67" spans="1:19" ht="12.75" x14ac:dyDescent="0.2">
      <c r="A67" s="355" t="s">
        <v>993</v>
      </c>
      <c r="B67" s="356">
        <v>0</v>
      </c>
      <c r="C67" s="356">
        <v>0</v>
      </c>
      <c r="D67" s="356">
        <v>0</v>
      </c>
      <c r="E67" s="356">
        <v>0</v>
      </c>
      <c r="F67" s="356">
        <v>0</v>
      </c>
      <c r="G67" s="356">
        <v>0</v>
      </c>
      <c r="H67" s="356">
        <v>0</v>
      </c>
      <c r="I67" s="356">
        <v>0</v>
      </c>
      <c r="J67" s="356">
        <v>0</v>
      </c>
      <c r="K67" s="356">
        <v>0</v>
      </c>
      <c r="L67" s="356">
        <v>0</v>
      </c>
      <c r="M67" s="356">
        <v>0</v>
      </c>
      <c r="N67" s="356">
        <v>0</v>
      </c>
      <c r="O67" s="356">
        <v>0</v>
      </c>
      <c r="P67" s="356">
        <v>0</v>
      </c>
      <c r="Q67" s="356">
        <v>0</v>
      </c>
      <c r="R67" s="356">
        <v>0</v>
      </c>
      <c r="S67" s="356">
        <v>0</v>
      </c>
    </row>
    <row r="68" spans="1:19" ht="12.75" x14ac:dyDescent="0.2">
      <c r="A68" s="355" t="s">
        <v>994</v>
      </c>
      <c r="B68" s="356">
        <v>0</v>
      </c>
      <c r="C68" s="356">
        <v>0</v>
      </c>
      <c r="D68" s="356">
        <v>0</v>
      </c>
      <c r="E68" s="356">
        <v>0</v>
      </c>
      <c r="F68" s="356">
        <v>0</v>
      </c>
      <c r="G68" s="356">
        <v>0</v>
      </c>
      <c r="H68" s="356">
        <v>0</v>
      </c>
      <c r="I68" s="356">
        <v>0</v>
      </c>
      <c r="J68" s="356">
        <v>0</v>
      </c>
      <c r="K68" s="356">
        <v>0</v>
      </c>
      <c r="L68" s="356">
        <v>0</v>
      </c>
      <c r="M68" s="356">
        <v>0</v>
      </c>
      <c r="N68" s="356">
        <v>0</v>
      </c>
      <c r="O68" s="356">
        <v>0</v>
      </c>
      <c r="P68" s="356">
        <v>0</v>
      </c>
      <c r="Q68" s="356">
        <v>0</v>
      </c>
      <c r="R68" s="356">
        <v>0</v>
      </c>
      <c r="S68" s="356">
        <v>0</v>
      </c>
    </row>
    <row r="69" spans="1:19" ht="12.75" x14ac:dyDescent="0.2">
      <c r="A69" s="355" t="s">
        <v>995</v>
      </c>
      <c r="B69" s="356">
        <v>0</v>
      </c>
      <c r="C69" s="356">
        <v>0</v>
      </c>
      <c r="D69" s="356">
        <v>0</v>
      </c>
      <c r="E69" s="356">
        <v>0</v>
      </c>
      <c r="F69" s="356">
        <v>0</v>
      </c>
      <c r="G69" s="356">
        <v>0</v>
      </c>
      <c r="H69" s="356">
        <v>0</v>
      </c>
      <c r="I69" s="356">
        <v>0</v>
      </c>
      <c r="J69" s="356">
        <v>0</v>
      </c>
      <c r="K69" s="356">
        <v>0</v>
      </c>
      <c r="L69" s="356">
        <v>0</v>
      </c>
      <c r="M69" s="356">
        <v>0</v>
      </c>
      <c r="N69" s="356">
        <v>0</v>
      </c>
      <c r="O69" s="356">
        <v>0</v>
      </c>
      <c r="P69" s="356">
        <v>0</v>
      </c>
      <c r="Q69" s="356">
        <v>0</v>
      </c>
      <c r="R69" s="356">
        <v>0</v>
      </c>
      <c r="S69" s="356">
        <v>0</v>
      </c>
    </row>
    <row r="70" spans="1:19" ht="12.75" x14ac:dyDescent="0.2">
      <c r="A70" s="355" t="s">
        <v>996</v>
      </c>
      <c r="B70" s="356">
        <v>0</v>
      </c>
      <c r="C70" s="356">
        <v>0</v>
      </c>
      <c r="D70" s="356">
        <v>0</v>
      </c>
      <c r="E70" s="356">
        <v>0</v>
      </c>
      <c r="F70" s="356">
        <v>0</v>
      </c>
      <c r="G70" s="356">
        <v>0</v>
      </c>
      <c r="H70" s="356">
        <v>0</v>
      </c>
      <c r="I70" s="356">
        <v>0</v>
      </c>
      <c r="J70" s="356">
        <v>0</v>
      </c>
      <c r="K70" s="356">
        <v>0</v>
      </c>
      <c r="L70" s="356">
        <v>0</v>
      </c>
      <c r="M70" s="356">
        <v>0</v>
      </c>
      <c r="N70" s="356">
        <v>0</v>
      </c>
      <c r="O70" s="356">
        <v>0</v>
      </c>
      <c r="P70" s="356">
        <v>0</v>
      </c>
      <c r="Q70" s="356">
        <v>0</v>
      </c>
      <c r="R70" s="356">
        <v>0</v>
      </c>
      <c r="S70" s="356">
        <v>0</v>
      </c>
    </row>
    <row r="71" spans="1:19" ht="25.5" x14ac:dyDescent="0.2">
      <c r="A71" s="355" t="s">
        <v>997</v>
      </c>
      <c r="B71" s="356">
        <v>0</v>
      </c>
      <c r="C71" s="356">
        <v>0</v>
      </c>
      <c r="D71" s="356">
        <v>0</v>
      </c>
      <c r="E71" s="356">
        <v>0</v>
      </c>
      <c r="F71" s="356">
        <v>0</v>
      </c>
      <c r="G71" s="356">
        <v>0</v>
      </c>
      <c r="H71" s="356">
        <v>0</v>
      </c>
      <c r="I71" s="356">
        <v>0</v>
      </c>
      <c r="J71" s="356">
        <v>0</v>
      </c>
      <c r="K71" s="356">
        <v>0</v>
      </c>
      <c r="L71" s="356">
        <v>0</v>
      </c>
      <c r="M71" s="356">
        <v>0</v>
      </c>
      <c r="N71" s="356">
        <v>0</v>
      </c>
      <c r="O71" s="356">
        <v>0</v>
      </c>
      <c r="P71" s="356">
        <v>0</v>
      </c>
      <c r="Q71" s="356">
        <v>0</v>
      </c>
      <c r="R71" s="356">
        <v>0</v>
      </c>
      <c r="S71" s="356">
        <v>0</v>
      </c>
    </row>
    <row r="72" spans="1:19" ht="12.75" x14ac:dyDescent="0.2">
      <c r="A72" s="355" t="s">
        <v>998</v>
      </c>
      <c r="B72" s="356">
        <v>0</v>
      </c>
      <c r="C72" s="356">
        <v>0</v>
      </c>
      <c r="D72" s="356">
        <v>0</v>
      </c>
      <c r="E72" s="356">
        <v>0</v>
      </c>
      <c r="F72" s="356">
        <v>0</v>
      </c>
      <c r="G72" s="356">
        <v>0</v>
      </c>
      <c r="H72" s="356">
        <v>0</v>
      </c>
      <c r="I72" s="356">
        <v>0</v>
      </c>
      <c r="J72" s="356">
        <v>0</v>
      </c>
      <c r="K72" s="356">
        <v>0</v>
      </c>
      <c r="L72" s="356">
        <v>0</v>
      </c>
      <c r="M72" s="356">
        <v>0</v>
      </c>
      <c r="N72" s="356">
        <v>0</v>
      </c>
      <c r="O72" s="356">
        <v>0</v>
      </c>
      <c r="P72" s="356">
        <v>0</v>
      </c>
      <c r="Q72" s="356">
        <v>0</v>
      </c>
      <c r="R72" s="356">
        <v>0</v>
      </c>
      <c r="S72" s="356">
        <v>0</v>
      </c>
    </row>
    <row r="73" spans="1:19" ht="12.75" x14ac:dyDescent="0.2">
      <c r="A73" s="355" t="s">
        <v>999</v>
      </c>
      <c r="B73" s="356">
        <v>0</v>
      </c>
      <c r="C73" s="356">
        <v>0</v>
      </c>
      <c r="D73" s="356">
        <v>0</v>
      </c>
      <c r="E73" s="356">
        <v>0</v>
      </c>
      <c r="F73" s="356">
        <v>0</v>
      </c>
      <c r="G73" s="356">
        <v>0</v>
      </c>
      <c r="H73" s="356">
        <v>0</v>
      </c>
      <c r="I73" s="356">
        <v>0</v>
      </c>
      <c r="J73" s="356">
        <v>0</v>
      </c>
      <c r="K73" s="356">
        <v>0</v>
      </c>
      <c r="L73" s="356">
        <v>0</v>
      </c>
      <c r="M73" s="356">
        <v>0</v>
      </c>
      <c r="N73" s="356">
        <v>0</v>
      </c>
      <c r="O73" s="356">
        <v>0</v>
      </c>
      <c r="P73" s="356">
        <v>0</v>
      </c>
      <c r="Q73" s="356">
        <v>0</v>
      </c>
      <c r="R73" s="356">
        <v>0</v>
      </c>
      <c r="S73" s="356">
        <v>0</v>
      </c>
    </row>
    <row r="74" spans="1:19" ht="12.75" x14ac:dyDescent="0.2">
      <c r="A74" s="355" t="s">
        <v>1000</v>
      </c>
      <c r="B74" s="356">
        <v>0</v>
      </c>
      <c r="C74" s="356">
        <v>0</v>
      </c>
      <c r="D74" s="356">
        <v>0</v>
      </c>
      <c r="E74" s="356">
        <v>0</v>
      </c>
      <c r="F74" s="356">
        <v>0</v>
      </c>
      <c r="G74" s="356">
        <v>0</v>
      </c>
      <c r="H74" s="356">
        <v>0</v>
      </c>
      <c r="I74" s="356">
        <v>0</v>
      </c>
      <c r="J74" s="356">
        <v>0</v>
      </c>
      <c r="K74" s="356">
        <v>0</v>
      </c>
      <c r="L74" s="356">
        <v>0</v>
      </c>
      <c r="M74" s="356">
        <v>0</v>
      </c>
      <c r="N74" s="356">
        <v>0</v>
      </c>
      <c r="O74" s="356">
        <v>0</v>
      </c>
      <c r="P74" s="356">
        <v>0</v>
      </c>
      <c r="Q74" s="356">
        <v>0</v>
      </c>
      <c r="R74" s="356">
        <v>0</v>
      </c>
      <c r="S74" s="356">
        <v>0</v>
      </c>
    </row>
    <row r="75" spans="1:19" ht="25.5" x14ac:dyDescent="0.2">
      <c r="A75" s="355" t="s">
        <v>1001</v>
      </c>
      <c r="B75" s="356">
        <v>0</v>
      </c>
      <c r="C75" s="356">
        <v>0</v>
      </c>
      <c r="D75" s="356">
        <v>0</v>
      </c>
      <c r="E75" s="356">
        <v>0</v>
      </c>
      <c r="F75" s="356">
        <v>0</v>
      </c>
      <c r="G75" s="356">
        <v>0</v>
      </c>
      <c r="H75" s="356">
        <v>0</v>
      </c>
      <c r="I75" s="356">
        <v>0</v>
      </c>
      <c r="J75" s="356">
        <v>0</v>
      </c>
      <c r="K75" s="356">
        <v>0</v>
      </c>
      <c r="L75" s="356">
        <v>0</v>
      </c>
      <c r="M75" s="356">
        <v>0</v>
      </c>
      <c r="N75" s="356">
        <v>0</v>
      </c>
      <c r="O75" s="356">
        <v>0</v>
      </c>
      <c r="P75" s="356">
        <v>0</v>
      </c>
      <c r="Q75" s="356">
        <v>0</v>
      </c>
      <c r="R75" s="356">
        <v>0</v>
      </c>
      <c r="S75" s="356">
        <v>0</v>
      </c>
    </row>
    <row r="76" spans="1:19" ht="25.5" x14ac:dyDescent="0.2">
      <c r="A76" s="355" t="s">
        <v>1002</v>
      </c>
      <c r="B76" s="356">
        <v>0</v>
      </c>
      <c r="C76" s="356">
        <v>0</v>
      </c>
      <c r="D76" s="356">
        <v>0</v>
      </c>
      <c r="E76" s="356">
        <v>0</v>
      </c>
      <c r="F76" s="356">
        <v>0</v>
      </c>
      <c r="G76" s="356">
        <v>0</v>
      </c>
      <c r="H76" s="356">
        <v>0</v>
      </c>
      <c r="I76" s="356">
        <v>0</v>
      </c>
      <c r="J76" s="356">
        <v>0</v>
      </c>
      <c r="K76" s="356">
        <v>0</v>
      </c>
      <c r="L76" s="356">
        <v>0</v>
      </c>
      <c r="M76" s="356">
        <v>0</v>
      </c>
      <c r="N76" s="356">
        <v>0</v>
      </c>
      <c r="O76" s="356">
        <v>0</v>
      </c>
      <c r="P76" s="356">
        <v>0</v>
      </c>
      <c r="Q76" s="356">
        <v>0</v>
      </c>
      <c r="R76" s="356">
        <v>0</v>
      </c>
      <c r="S76" s="356">
        <v>0</v>
      </c>
    </row>
    <row r="77" spans="1:19" ht="12.75" x14ac:dyDescent="0.2">
      <c r="A77" s="355" t="s">
        <v>1003</v>
      </c>
      <c r="B77" s="356">
        <v>0</v>
      </c>
      <c r="C77" s="356">
        <v>0</v>
      </c>
      <c r="D77" s="356">
        <v>0</v>
      </c>
      <c r="E77" s="356">
        <v>0</v>
      </c>
      <c r="F77" s="356">
        <v>0</v>
      </c>
      <c r="G77" s="356">
        <v>0</v>
      </c>
      <c r="H77" s="356">
        <v>0</v>
      </c>
      <c r="I77" s="356">
        <v>0</v>
      </c>
      <c r="J77" s="356">
        <v>0</v>
      </c>
      <c r="K77" s="356">
        <v>0</v>
      </c>
      <c r="L77" s="356">
        <v>0</v>
      </c>
      <c r="M77" s="356">
        <v>0</v>
      </c>
      <c r="N77" s="356">
        <v>0</v>
      </c>
      <c r="O77" s="356">
        <v>0</v>
      </c>
      <c r="P77" s="356">
        <v>0</v>
      </c>
      <c r="Q77" s="356">
        <v>0</v>
      </c>
      <c r="R77" s="356">
        <v>0</v>
      </c>
      <c r="S77" s="356">
        <v>0</v>
      </c>
    </row>
    <row r="78" spans="1:19" ht="38.25" x14ac:dyDescent="0.2">
      <c r="A78" s="355" t="s">
        <v>1529</v>
      </c>
      <c r="B78" s="356">
        <v>0</v>
      </c>
      <c r="C78" s="356">
        <v>0</v>
      </c>
      <c r="D78" s="356">
        <v>0</v>
      </c>
      <c r="E78" s="356">
        <v>0</v>
      </c>
      <c r="F78" s="356">
        <v>0</v>
      </c>
      <c r="G78" s="356">
        <v>0</v>
      </c>
      <c r="H78" s="356">
        <v>0</v>
      </c>
      <c r="I78" s="356">
        <v>0</v>
      </c>
      <c r="J78" s="356">
        <v>0</v>
      </c>
      <c r="K78" s="356">
        <v>0</v>
      </c>
      <c r="L78" s="356">
        <v>0</v>
      </c>
      <c r="M78" s="356">
        <v>0</v>
      </c>
      <c r="N78" s="356">
        <v>0</v>
      </c>
      <c r="O78" s="356">
        <v>0</v>
      </c>
      <c r="P78" s="356">
        <v>0</v>
      </c>
      <c r="Q78" s="356">
        <v>0</v>
      </c>
      <c r="R78" s="356">
        <v>0</v>
      </c>
      <c r="S78" s="356">
        <v>0</v>
      </c>
    </row>
    <row r="79" spans="1:19" ht="12.75" x14ac:dyDescent="0.2">
      <c r="A79" s="355" t="s">
        <v>1004</v>
      </c>
      <c r="B79" s="356">
        <v>0</v>
      </c>
      <c r="C79" s="356">
        <v>0</v>
      </c>
      <c r="D79" s="356">
        <v>0</v>
      </c>
      <c r="E79" s="356">
        <v>0</v>
      </c>
      <c r="F79" s="356">
        <v>0</v>
      </c>
      <c r="G79" s="356">
        <v>0</v>
      </c>
      <c r="H79" s="356">
        <v>0</v>
      </c>
      <c r="I79" s="356">
        <v>0</v>
      </c>
      <c r="J79" s="356">
        <v>0</v>
      </c>
      <c r="K79" s="356">
        <v>0</v>
      </c>
      <c r="L79" s="356">
        <v>0</v>
      </c>
      <c r="M79" s="356">
        <v>0</v>
      </c>
      <c r="N79" s="356">
        <v>0</v>
      </c>
      <c r="O79" s="356">
        <v>0</v>
      </c>
      <c r="P79" s="356">
        <v>0</v>
      </c>
      <c r="Q79" s="356">
        <v>0</v>
      </c>
      <c r="R79" s="356">
        <v>0</v>
      </c>
      <c r="S79" s="356">
        <v>0</v>
      </c>
    </row>
    <row r="80" spans="1:19" ht="25.5" x14ac:dyDescent="0.2">
      <c r="A80" s="355" t="s">
        <v>1005</v>
      </c>
      <c r="B80" s="356">
        <v>0</v>
      </c>
      <c r="C80" s="356">
        <v>0</v>
      </c>
      <c r="D80" s="356">
        <v>0</v>
      </c>
      <c r="E80" s="356">
        <v>0</v>
      </c>
      <c r="F80" s="356">
        <v>0</v>
      </c>
      <c r="G80" s="356">
        <v>0</v>
      </c>
      <c r="H80" s="356">
        <v>0</v>
      </c>
      <c r="I80" s="356">
        <v>0</v>
      </c>
      <c r="J80" s="356">
        <v>0</v>
      </c>
      <c r="K80" s="356">
        <v>0</v>
      </c>
      <c r="L80" s="356">
        <v>0</v>
      </c>
      <c r="M80" s="356">
        <v>0</v>
      </c>
      <c r="N80" s="356">
        <v>0</v>
      </c>
      <c r="O80" s="356">
        <v>0</v>
      </c>
      <c r="P80" s="356">
        <v>0</v>
      </c>
      <c r="Q80" s="356">
        <v>0</v>
      </c>
      <c r="R80" s="356">
        <v>0</v>
      </c>
      <c r="S80" s="356">
        <v>0</v>
      </c>
    </row>
    <row r="81" spans="1:19" ht="12.75" x14ac:dyDescent="0.2">
      <c r="A81" s="355" t="s">
        <v>1006</v>
      </c>
      <c r="B81" s="356">
        <v>0</v>
      </c>
      <c r="C81" s="356">
        <v>0</v>
      </c>
      <c r="D81" s="356">
        <v>0</v>
      </c>
      <c r="E81" s="356">
        <v>0</v>
      </c>
      <c r="F81" s="356">
        <v>0</v>
      </c>
      <c r="G81" s="356">
        <v>0</v>
      </c>
      <c r="H81" s="356">
        <v>0</v>
      </c>
      <c r="I81" s="356">
        <v>0</v>
      </c>
      <c r="J81" s="356">
        <v>0</v>
      </c>
      <c r="K81" s="356">
        <v>0</v>
      </c>
      <c r="L81" s="356">
        <v>0</v>
      </c>
      <c r="M81" s="356">
        <v>0</v>
      </c>
      <c r="N81" s="356">
        <v>0</v>
      </c>
      <c r="O81" s="356">
        <v>0</v>
      </c>
      <c r="P81" s="356">
        <v>0</v>
      </c>
      <c r="Q81" s="356">
        <v>0</v>
      </c>
      <c r="R81" s="356">
        <v>0</v>
      </c>
      <c r="S81" s="356">
        <v>0</v>
      </c>
    </row>
    <row r="82" spans="1:19" ht="25.5" x14ac:dyDescent="0.2">
      <c r="A82" s="355" t="s">
        <v>1007</v>
      </c>
      <c r="B82" s="356">
        <v>0</v>
      </c>
      <c r="C82" s="356">
        <v>0</v>
      </c>
      <c r="D82" s="356">
        <v>0</v>
      </c>
      <c r="E82" s="356">
        <v>0</v>
      </c>
      <c r="F82" s="356">
        <v>0</v>
      </c>
      <c r="G82" s="356">
        <v>0</v>
      </c>
      <c r="H82" s="356">
        <v>0</v>
      </c>
      <c r="I82" s="356">
        <v>0</v>
      </c>
      <c r="J82" s="356">
        <v>0</v>
      </c>
      <c r="K82" s="356">
        <v>0</v>
      </c>
      <c r="L82" s="356">
        <v>0</v>
      </c>
      <c r="M82" s="356">
        <v>0</v>
      </c>
      <c r="N82" s="356">
        <v>0</v>
      </c>
      <c r="O82" s="356">
        <v>0</v>
      </c>
      <c r="P82" s="356">
        <v>0</v>
      </c>
      <c r="Q82" s="356">
        <v>0</v>
      </c>
      <c r="R82" s="356">
        <v>0</v>
      </c>
      <c r="S82" s="356">
        <v>0</v>
      </c>
    </row>
    <row r="83" spans="1:19" ht="38.25" x14ac:dyDescent="0.2">
      <c r="A83" s="355" t="s">
        <v>1008</v>
      </c>
      <c r="B83" s="356">
        <v>0</v>
      </c>
      <c r="C83" s="356">
        <v>0</v>
      </c>
      <c r="D83" s="356">
        <v>0</v>
      </c>
      <c r="E83" s="356">
        <v>0</v>
      </c>
      <c r="F83" s="356">
        <v>0</v>
      </c>
      <c r="G83" s="356">
        <v>0</v>
      </c>
      <c r="H83" s="356">
        <v>0</v>
      </c>
      <c r="I83" s="356">
        <v>0</v>
      </c>
      <c r="J83" s="356">
        <v>0</v>
      </c>
      <c r="K83" s="356">
        <v>0</v>
      </c>
      <c r="L83" s="356">
        <v>0</v>
      </c>
      <c r="M83" s="356">
        <v>0</v>
      </c>
      <c r="N83" s="356">
        <v>0</v>
      </c>
      <c r="O83" s="356">
        <v>0</v>
      </c>
      <c r="P83" s="356">
        <v>0</v>
      </c>
      <c r="Q83" s="356">
        <v>0</v>
      </c>
      <c r="R83" s="356">
        <v>0</v>
      </c>
      <c r="S83" s="356">
        <v>0</v>
      </c>
    </row>
    <row r="84" spans="1:19" ht="25.5" x14ac:dyDescent="0.2">
      <c r="A84" s="355" t="s">
        <v>1009</v>
      </c>
      <c r="B84" s="356">
        <v>0</v>
      </c>
      <c r="C84" s="356">
        <v>0</v>
      </c>
      <c r="D84" s="356">
        <v>0</v>
      </c>
      <c r="E84" s="356">
        <v>0</v>
      </c>
      <c r="F84" s="356">
        <v>0</v>
      </c>
      <c r="G84" s="356">
        <v>0</v>
      </c>
      <c r="H84" s="356">
        <v>0</v>
      </c>
      <c r="I84" s="356">
        <v>0</v>
      </c>
      <c r="J84" s="356">
        <v>0</v>
      </c>
      <c r="K84" s="356">
        <v>0</v>
      </c>
      <c r="L84" s="356">
        <v>0</v>
      </c>
      <c r="M84" s="356">
        <v>0</v>
      </c>
      <c r="N84" s="356">
        <v>0</v>
      </c>
      <c r="O84" s="356">
        <v>0</v>
      </c>
      <c r="P84" s="356">
        <v>0</v>
      </c>
      <c r="Q84" s="356">
        <v>0</v>
      </c>
      <c r="R84" s="356">
        <v>0</v>
      </c>
      <c r="S84" s="356">
        <v>0</v>
      </c>
    </row>
    <row r="85" spans="1:19" ht="12.75" x14ac:dyDescent="0.2">
      <c r="A85" s="355" t="s">
        <v>1010</v>
      </c>
      <c r="B85" s="356">
        <v>0</v>
      </c>
      <c r="C85" s="356">
        <v>0</v>
      </c>
      <c r="D85" s="356">
        <v>0</v>
      </c>
      <c r="E85" s="356">
        <v>0</v>
      </c>
      <c r="F85" s="356">
        <v>0</v>
      </c>
      <c r="G85" s="356">
        <v>0</v>
      </c>
      <c r="H85" s="356">
        <v>0</v>
      </c>
      <c r="I85" s="356">
        <v>0</v>
      </c>
      <c r="J85" s="356">
        <v>0</v>
      </c>
      <c r="K85" s="356">
        <v>0</v>
      </c>
      <c r="L85" s="356">
        <v>0</v>
      </c>
      <c r="M85" s="356">
        <v>0</v>
      </c>
      <c r="N85" s="356">
        <v>0</v>
      </c>
      <c r="O85" s="356">
        <v>0</v>
      </c>
      <c r="P85" s="356">
        <v>0</v>
      </c>
      <c r="Q85" s="356">
        <v>0</v>
      </c>
      <c r="R85" s="356">
        <v>0</v>
      </c>
      <c r="S85" s="356">
        <v>0</v>
      </c>
    </row>
    <row r="86" spans="1:19" ht="25.5" x14ac:dyDescent="0.2">
      <c r="A86" s="355" t="s">
        <v>1530</v>
      </c>
      <c r="B86" s="356">
        <v>0</v>
      </c>
      <c r="C86" s="356">
        <v>0</v>
      </c>
      <c r="D86" s="356">
        <v>0</v>
      </c>
      <c r="E86" s="356">
        <v>0</v>
      </c>
      <c r="F86" s="356">
        <v>0</v>
      </c>
      <c r="G86" s="356">
        <v>0</v>
      </c>
      <c r="H86" s="356">
        <v>0</v>
      </c>
      <c r="I86" s="356">
        <v>0</v>
      </c>
      <c r="J86" s="356">
        <v>0</v>
      </c>
      <c r="K86" s="356">
        <v>0</v>
      </c>
      <c r="L86" s="356">
        <v>0</v>
      </c>
      <c r="M86" s="356">
        <v>0</v>
      </c>
      <c r="N86" s="356">
        <v>0</v>
      </c>
      <c r="O86" s="356">
        <v>0</v>
      </c>
      <c r="P86" s="356">
        <v>0</v>
      </c>
      <c r="Q86" s="356">
        <v>0</v>
      </c>
      <c r="R86" s="356">
        <v>0</v>
      </c>
      <c r="S86" s="356">
        <v>0</v>
      </c>
    </row>
    <row r="87" spans="1:19" ht="38.25" x14ac:dyDescent="0.2">
      <c r="A87" s="355" t="s">
        <v>1011</v>
      </c>
      <c r="B87" s="356">
        <v>0</v>
      </c>
      <c r="C87" s="356">
        <v>0</v>
      </c>
      <c r="D87" s="356">
        <v>0</v>
      </c>
      <c r="E87" s="356">
        <v>0</v>
      </c>
      <c r="F87" s="356">
        <v>0</v>
      </c>
      <c r="G87" s="356">
        <v>0</v>
      </c>
      <c r="H87" s="356">
        <v>0</v>
      </c>
      <c r="I87" s="356">
        <v>0</v>
      </c>
      <c r="J87" s="356">
        <v>0</v>
      </c>
      <c r="K87" s="356">
        <v>0</v>
      </c>
      <c r="L87" s="356">
        <v>0</v>
      </c>
      <c r="M87" s="356">
        <v>0</v>
      </c>
      <c r="N87" s="356">
        <v>0</v>
      </c>
      <c r="O87" s="356">
        <v>0</v>
      </c>
      <c r="P87" s="356">
        <v>0</v>
      </c>
      <c r="Q87" s="356">
        <v>0</v>
      </c>
      <c r="R87" s="356">
        <v>0</v>
      </c>
      <c r="S87" s="356">
        <v>0</v>
      </c>
    </row>
    <row r="88" spans="1:19" ht="25.5" x14ac:dyDescent="0.2">
      <c r="A88" s="355" t="s">
        <v>1531</v>
      </c>
      <c r="B88" s="356">
        <v>0</v>
      </c>
      <c r="C88" s="356">
        <v>0</v>
      </c>
      <c r="D88" s="356">
        <v>0</v>
      </c>
      <c r="E88" s="356">
        <v>0</v>
      </c>
      <c r="F88" s="356">
        <v>0</v>
      </c>
      <c r="G88" s="356">
        <v>0</v>
      </c>
      <c r="H88" s="356">
        <v>0</v>
      </c>
      <c r="I88" s="356">
        <v>0</v>
      </c>
      <c r="J88" s="356">
        <v>0</v>
      </c>
      <c r="K88" s="356">
        <v>0</v>
      </c>
      <c r="L88" s="356">
        <v>0</v>
      </c>
      <c r="M88" s="356">
        <v>0</v>
      </c>
      <c r="N88" s="356">
        <v>0</v>
      </c>
      <c r="O88" s="356">
        <v>0</v>
      </c>
      <c r="P88" s="356">
        <v>0</v>
      </c>
      <c r="Q88" s="356">
        <v>0</v>
      </c>
      <c r="R88" s="356">
        <v>0</v>
      </c>
      <c r="S88" s="356">
        <v>0</v>
      </c>
    </row>
    <row r="89" spans="1:19" ht="25.5" x14ac:dyDescent="0.2">
      <c r="A89" s="355" t="s">
        <v>1532</v>
      </c>
      <c r="B89" s="356">
        <v>0</v>
      </c>
      <c r="C89" s="356">
        <v>0</v>
      </c>
      <c r="D89" s="356">
        <v>0</v>
      </c>
      <c r="E89" s="356">
        <v>0</v>
      </c>
      <c r="F89" s="356">
        <v>0</v>
      </c>
      <c r="G89" s="356">
        <v>0</v>
      </c>
      <c r="H89" s="356">
        <v>0</v>
      </c>
      <c r="I89" s="356">
        <v>0</v>
      </c>
      <c r="J89" s="356">
        <v>0</v>
      </c>
      <c r="K89" s="356">
        <v>0</v>
      </c>
      <c r="L89" s="356">
        <v>0</v>
      </c>
      <c r="M89" s="356">
        <v>0</v>
      </c>
      <c r="N89" s="356">
        <v>0</v>
      </c>
      <c r="O89" s="356">
        <v>0</v>
      </c>
      <c r="P89" s="356">
        <v>0</v>
      </c>
      <c r="Q89" s="356">
        <v>0</v>
      </c>
      <c r="R89" s="356">
        <v>0</v>
      </c>
      <c r="S89" s="356">
        <v>0</v>
      </c>
    </row>
    <row r="90" spans="1:19" ht="76.5" x14ac:dyDescent="0.2">
      <c r="A90" s="355" t="s">
        <v>1012</v>
      </c>
      <c r="B90" s="356">
        <v>0</v>
      </c>
      <c r="C90" s="356">
        <v>0</v>
      </c>
      <c r="D90" s="356">
        <v>0</v>
      </c>
      <c r="E90" s="356">
        <v>0</v>
      </c>
      <c r="F90" s="356">
        <v>0</v>
      </c>
      <c r="G90" s="356">
        <v>0</v>
      </c>
      <c r="H90" s="356">
        <v>0</v>
      </c>
      <c r="I90" s="356">
        <v>0</v>
      </c>
      <c r="J90" s="356">
        <v>0</v>
      </c>
      <c r="K90" s="356">
        <v>0</v>
      </c>
      <c r="L90" s="356">
        <v>0</v>
      </c>
      <c r="M90" s="356">
        <v>0</v>
      </c>
      <c r="N90" s="356">
        <v>0</v>
      </c>
      <c r="O90" s="356">
        <v>0</v>
      </c>
      <c r="P90" s="356">
        <v>0</v>
      </c>
      <c r="Q90" s="356">
        <v>0</v>
      </c>
      <c r="R90" s="356">
        <v>0</v>
      </c>
      <c r="S90" s="356">
        <v>0</v>
      </c>
    </row>
    <row r="91" spans="1:19" ht="38.25" x14ac:dyDescent="0.2">
      <c r="A91" s="355" t="s">
        <v>1013</v>
      </c>
      <c r="B91" s="356">
        <v>0</v>
      </c>
      <c r="C91" s="356">
        <v>0</v>
      </c>
      <c r="D91" s="356">
        <v>0</v>
      </c>
      <c r="E91" s="356">
        <v>0</v>
      </c>
      <c r="F91" s="356">
        <v>0</v>
      </c>
      <c r="G91" s="356">
        <v>0</v>
      </c>
      <c r="H91" s="356">
        <v>0</v>
      </c>
      <c r="I91" s="356">
        <v>0</v>
      </c>
      <c r="J91" s="356">
        <v>0</v>
      </c>
      <c r="K91" s="356">
        <v>0</v>
      </c>
      <c r="L91" s="356">
        <v>0</v>
      </c>
      <c r="M91" s="356">
        <v>0</v>
      </c>
      <c r="N91" s="356">
        <v>0</v>
      </c>
      <c r="O91" s="356">
        <v>0</v>
      </c>
      <c r="P91" s="356">
        <v>0</v>
      </c>
      <c r="Q91" s="356">
        <v>0</v>
      </c>
      <c r="R91" s="356">
        <v>0</v>
      </c>
      <c r="S91" s="356">
        <v>0</v>
      </c>
    </row>
    <row r="92" spans="1:19" ht="12.75" x14ac:dyDescent="0.2">
      <c r="A92" s="355" t="s">
        <v>1014</v>
      </c>
      <c r="B92" s="356">
        <v>0</v>
      </c>
      <c r="C92" s="356">
        <v>0</v>
      </c>
      <c r="D92" s="356">
        <v>0</v>
      </c>
      <c r="E92" s="356">
        <v>0</v>
      </c>
      <c r="F92" s="356">
        <v>0</v>
      </c>
      <c r="G92" s="356">
        <v>0</v>
      </c>
      <c r="H92" s="356">
        <v>0</v>
      </c>
      <c r="I92" s="356">
        <v>0</v>
      </c>
      <c r="J92" s="356">
        <v>0</v>
      </c>
      <c r="K92" s="356">
        <v>0</v>
      </c>
      <c r="L92" s="356">
        <v>0</v>
      </c>
      <c r="M92" s="356">
        <v>0</v>
      </c>
      <c r="N92" s="356">
        <v>0</v>
      </c>
      <c r="O92" s="356">
        <v>0</v>
      </c>
      <c r="P92" s="356">
        <v>0</v>
      </c>
      <c r="Q92" s="356">
        <v>0</v>
      </c>
      <c r="R92" s="356">
        <v>0</v>
      </c>
      <c r="S92" s="356">
        <v>0</v>
      </c>
    </row>
    <row r="93" spans="1:19" ht="25.5" x14ac:dyDescent="0.2">
      <c r="A93" s="355" t="s">
        <v>1015</v>
      </c>
      <c r="B93" s="356">
        <v>0</v>
      </c>
      <c r="C93" s="356">
        <v>0</v>
      </c>
      <c r="D93" s="356">
        <v>0</v>
      </c>
      <c r="E93" s="356">
        <v>0</v>
      </c>
      <c r="F93" s="356">
        <v>0</v>
      </c>
      <c r="G93" s="356">
        <v>0</v>
      </c>
      <c r="H93" s="356">
        <v>0</v>
      </c>
      <c r="I93" s="356">
        <v>0</v>
      </c>
      <c r="J93" s="356">
        <v>0</v>
      </c>
      <c r="K93" s="356">
        <v>0</v>
      </c>
      <c r="L93" s="356">
        <v>0</v>
      </c>
      <c r="M93" s="356">
        <v>0</v>
      </c>
      <c r="N93" s="356">
        <v>0</v>
      </c>
      <c r="O93" s="356">
        <v>0</v>
      </c>
      <c r="P93" s="356">
        <v>0</v>
      </c>
      <c r="Q93" s="356">
        <v>0</v>
      </c>
      <c r="R93" s="356">
        <v>0</v>
      </c>
      <c r="S93" s="356">
        <v>0</v>
      </c>
    </row>
    <row r="94" spans="1:19" ht="25.5" x14ac:dyDescent="0.2">
      <c r="A94" s="355" t="s">
        <v>1016</v>
      </c>
      <c r="B94" s="356">
        <v>0</v>
      </c>
      <c r="C94" s="356">
        <v>0</v>
      </c>
      <c r="D94" s="356">
        <v>0</v>
      </c>
      <c r="E94" s="356">
        <v>0</v>
      </c>
      <c r="F94" s="356">
        <v>0</v>
      </c>
      <c r="G94" s="356">
        <v>0</v>
      </c>
      <c r="H94" s="356">
        <v>0</v>
      </c>
      <c r="I94" s="356">
        <v>0</v>
      </c>
      <c r="J94" s="356">
        <v>0</v>
      </c>
      <c r="K94" s="356">
        <v>0</v>
      </c>
      <c r="L94" s="356">
        <v>0</v>
      </c>
      <c r="M94" s="356">
        <v>0</v>
      </c>
      <c r="N94" s="356">
        <v>0</v>
      </c>
      <c r="O94" s="356">
        <v>0</v>
      </c>
      <c r="P94" s="356">
        <v>0</v>
      </c>
      <c r="Q94" s="356">
        <v>0</v>
      </c>
      <c r="R94" s="356">
        <v>0</v>
      </c>
      <c r="S94" s="356">
        <v>0</v>
      </c>
    </row>
    <row r="95" spans="1:19" ht="12.75" x14ac:dyDescent="0.2">
      <c r="A95" s="355" t="s">
        <v>1017</v>
      </c>
      <c r="B95" s="356">
        <v>0</v>
      </c>
      <c r="C95" s="356">
        <v>0</v>
      </c>
      <c r="D95" s="356">
        <v>0</v>
      </c>
      <c r="E95" s="356">
        <v>0</v>
      </c>
      <c r="F95" s="356">
        <v>0</v>
      </c>
      <c r="G95" s="356">
        <v>0</v>
      </c>
      <c r="H95" s="356">
        <v>0</v>
      </c>
      <c r="I95" s="356">
        <v>0</v>
      </c>
      <c r="J95" s="356">
        <v>0</v>
      </c>
      <c r="K95" s="356">
        <v>0</v>
      </c>
      <c r="L95" s="356">
        <v>0</v>
      </c>
      <c r="M95" s="356">
        <v>0</v>
      </c>
      <c r="N95" s="356">
        <v>0</v>
      </c>
      <c r="O95" s="356">
        <v>0</v>
      </c>
      <c r="P95" s="356">
        <v>0</v>
      </c>
      <c r="Q95" s="356">
        <v>0</v>
      </c>
      <c r="R95" s="356">
        <v>0</v>
      </c>
      <c r="S95" s="356">
        <v>0</v>
      </c>
    </row>
    <row r="96" spans="1:19" ht="25.5" x14ac:dyDescent="0.2">
      <c r="A96" s="355" t="s">
        <v>1018</v>
      </c>
      <c r="B96" s="356">
        <v>0</v>
      </c>
      <c r="C96" s="356">
        <v>0</v>
      </c>
      <c r="D96" s="356">
        <v>0</v>
      </c>
      <c r="E96" s="356">
        <v>0</v>
      </c>
      <c r="F96" s="356">
        <v>0</v>
      </c>
      <c r="G96" s="356">
        <v>0</v>
      </c>
      <c r="H96" s="356">
        <v>0</v>
      </c>
      <c r="I96" s="356">
        <v>0</v>
      </c>
      <c r="J96" s="356">
        <v>0</v>
      </c>
      <c r="K96" s="356">
        <v>0</v>
      </c>
      <c r="L96" s="356">
        <v>0</v>
      </c>
      <c r="M96" s="356">
        <v>0</v>
      </c>
      <c r="N96" s="356">
        <v>0</v>
      </c>
      <c r="O96" s="356">
        <v>0</v>
      </c>
      <c r="P96" s="356">
        <v>0</v>
      </c>
      <c r="Q96" s="356">
        <v>0</v>
      </c>
      <c r="R96" s="356">
        <v>0</v>
      </c>
      <c r="S96" s="356">
        <v>0</v>
      </c>
    </row>
    <row r="97" spans="1:19" ht="25.5" x14ac:dyDescent="0.2">
      <c r="A97" s="355" t="s">
        <v>1019</v>
      </c>
      <c r="B97" s="356">
        <v>0</v>
      </c>
      <c r="C97" s="356">
        <v>0</v>
      </c>
      <c r="D97" s="356">
        <v>0</v>
      </c>
      <c r="E97" s="356">
        <v>0</v>
      </c>
      <c r="F97" s="356">
        <v>0</v>
      </c>
      <c r="G97" s="356">
        <v>0</v>
      </c>
      <c r="H97" s="356">
        <v>0</v>
      </c>
      <c r="I97" s="356">
        <v>0</v>
      </c>
      <c r="J97" s="356">
        <v>0</v>
      </c>
      <c r="K97" s="356">
        <v>0</v>
      </c>
      <c r="L97" s="356">
        <v>0</v>
      </c>
      <c r="M97" s="356">
        <v>0</v>
      </c>
      <c r="N97" s="356">
        <v>0</v>
      </c>
      <c r="O97" s="356">
        <v>0</v>
      </c>
      <c r="P97" s="356">
        <v>0</v>
      </c>
      <c r="Q97" s="356">
        <v>0</v>
      </c>
      <c r="R97" s="356">
        <v>0</v>
      </c>
      <c r="S97" s="356">
        <v>0</v>
      </c>
    </row>
    <row r="98" spans="1:19" ht="25.5" x14ac:dyDescent="0.2">
      <c r="A98" s="355" t="s">
        <v>1533</v>
      </c>
      <c r="B98" s="356">
        <v>0</v>
      </c>
      <c r="C98" s="356">
        <v>0</v>
      </c>
      <c r="D98" s="356">
        <v>0</v>
      </c>
      <c r="E98" s="356">
        <v>0</v>
      </c>
      <c r="F98" s="356">
        <v>0</v>
      </c>
      <c r="G98" s="356">
        <v>0</v>
      </c>
      <c r="H98" s="356">
        <v>0</v>
      </c>
      <c r="I98" s="356">
        <v>0</v>
      </c>
      <c r="J98" s="356">
        <v>0</v>
      </c>
      <c r="K98" s="356">
        <v>0</v>
      </c>
      <c r="L98" s="356">
        <v>0</v>
      </c>
      <c r="M98" s="356">
        <v>0</v>
      </c>
      <c r="N98" s="356">
        <v>0</v>
      </c>
      <c r="O98" s="356">
        <v>0</v>
      </c>
      <c r="P98" s="356">
        <v>0</v>
      </c>
      <c r="Q98" s="356">
        <v>0</v>
      </c>
      <c r="R98" s="356">
        <v>0</v>
      </c>
      <c r="S98" s="356">
        <v>0</v>
      </c>
    </row>
    <row r="99" spans="1:19" ht="25.5" x14ac:dyDescent="0.2">
      <c r="A99" s="355" t="s">
        <v>1020</v>
      </c>
      <c r="B99" s="356">
        <v>0</v>
      </c>
      <c r="C99" s="356">
        <v>0</v>
      </c>
      <c r="D99" s="356">
        <v>0</v>
      </c>
      <c r="E99" s="356">
        <v>0</v>
      </c>
      <c r="F99" s="356">
        <v>0</v>
      </c>
      <c r="G99" s="356">
        <v>0</v>
      </c>
      <c r="H99" s="356">
        <v>0</v>
      </c>
      <c r="I99" s="356">
        <v>0</v>
      </c>
      <c r="J99" s="356">
        <v>0</v>
      </c>
      <c r="K99" s="356">
        <v>0</v>
      </c>
      <c r="L99" s="356">
        <v>0</v>
      </c>
      <c r="M99" s="356">
        <v>0</v>
      </c>
      <c r="N99" s="356">
        <v>0</v>
      </c>
      <c r="O99" s="356">
        <v>0</v>
      </c>
      <c r="P99" s="356">
        <v>0</v>
      </c>
      <c r="Q99" s="356">
        <v>0</v>
      </c>
      <c r="R99" s="356">
        <v>0</v>
      </c>
      <c r="S99" s="356">
        <v>0</v>
      </c>
    </row>
    <row r="100" spans="1:19" ht="12.75" x14ac:dyDescent="0.2">
      <c r="A100" s="355" t="s">
        <v>1021</v>
      </c>
      <c r="B100" s="356">
        <v>0</v>
      </c>
      <c r="C100" s="356">
        <v>0</v>
      </c>
      <c r="D100" s="356">
        <v>0</v>
      </c>
      <c r="E100" s="356">
        <v>0</v>
      </c>
      <c r="F100" s="356">
        <v>0</v>
      </c>
      <c r="G100" s="356">
        <v>0</v>
      </c>
      <c r="H100" s="356">
        <v>0</v>
      </c>
      <c r="I100" s="356">
        <v>0</v>
      </c>
      <c r="J100" s="356">
        <v>0</v>
      </c>
      <c r="K100" s="356">
        <v>0</v>
      </c>
      <c r="L100" s="356">
        <v>0</v>
      </c>
      <c r="M100" s="356">
        <v>0</v>
      </c>
      <c r="N100" s="356">
        <v>0</v>
      </c>
      <c r="O100" s="356">
        <v>0</v>
      </c>
      <c r="P100" s="356">
        <v>0</v>
      </c>
      <c r="Q100" s="356">
        <v>0</v>
      </c>
      <c r="R100" s="356">
        <v>0</v>
      </c>
      <c r="S100" s="356">
        <v>0</v>
      </c>
    </row>
    <row r="101" spans="1:19" ht="25.5" x14ac:dyDescent="0.2">
      <c r="A101" s="355" t="s">
        <v>1534</v>
      </c>
      <c r="B101" s="356">
        <v>0</v>
      </c>
      <c r="C101" s="356">
        <v>0</v>
      </c>
      <c r="D101" s="356">
        <v>0</v>
      </c>
      <c r="E101" s="356">
        <v>0</v>
      </c>
      <c r="F101" s="356">
        <v>0</v>
      </c>
      <c r="G101" s="356">
        <v>0</v>
      </c>
      <c r="H101" s="356">
        <v>0</v>
      </c>
      <c r="I101" s="356">
        <v>0</v>
      </c>
      <c r="J101" s="356">
        <v>0</v>
      </c>
      <c r="K101" s="356">
        <v>0</v>
      </c>
      <c r="L101" s="356">
        <v>0</v>
      </c>
      <c r="M101" s="356">
        <v>0</v>
      </c>
      <c r="N101" s="356">
        <v>0</v>
      </c>
      <c r="O101" s="356">
        <v>0</v>
      </c>
      <c r="P101" s="356">
        <v>0</v>
      </c>
      <c r="Q101" s="356">
        <v>0</v>
      </c>
      <c r="R101" s="356">
        <v>0</v>
      </c>
      <c r="S101" s="356">
        <v>0</v>
      </c>
    </row>
    <row r="102" spans="1:19" ht="25.5" x14ac:dyDescent="0.2">
      <c r="A102" s="355" t="s">
        <v>1022</v>
      </c>
      <c r="B102" s="356">
        <v>0</v>
      </c>
      <c r="C102" s="356">
        <v>0</v>
      </c>
      <c r="D102" s="356">
        <v>0</v>
      </c>
      <c r="E102" s="356">
        <v>0</v>
      </c>
      <c r="F102" s="356">
        <v>0</v>
      </c>
      <c r="G102" s="356">
        <v>0</v>
      </c>
      <c r="H102" s="356">
        <v>0</v>
      </c>
      <c r="I102" s="356">
        <v>0</v>
      </c>
      <c r="J102" s="356">
        <v>0</v>
      </c>
      <c r="K102" s="356">
        <v>0</v>
      </c>
      <c r="L102" s="356">
        <v>0</v>
      </c>
      <c r="M102" s="356">
        <v>0</v>
      </c>
      <c r="N102" s="356">
        <v>0</v>
      </c>
      <c r="O102" s="356">
        <v>0</v>
      </c>
      <c r="P102" s="356">
        <v>0</v>
      </c>
      <c r="Q102" s="356">
        <v>0</v>
      </c>
      <c r="R102" s="356">
        <v>0</v>
      </c>
      <c r="S102" s="356">
        <v>0</v>
      </c>
    </row>
    <row r="103" spans="1:19" ht="25.5" x14ac:dyDescent="0.2">
      <c r="A103" s="355" t="s">
        <v>1023</v>
      </c>
      <c r="B103" s="356">
        <v>0</v>
      </c>
      <c r="C103" s="356">
        <v>0</v>
      </c>
      <c r="D103" s="356">
        <v>0</v>
      </c>
      <c r="E103" s="356">
        <v>0</v>
      </c>
      <c r="F103" s="356">
        <v>0</v>
      </c>
      <c r="G103" s="356">
        <v>0</v>
      </c>
      <c r="H103" s="356">
        <v>0</v>
      </c>
      <c r="I103" s="356">
        <v>0</v>
      </c>
      <c r="J103" s="356">
        <v>0</v>
      </c>
      <c r="K103" s="356">
        <v>0</v>
      </c>
      <c r="L103" s="356">
        <v>0</v>
      </c>
      <c r="M103" s="356">
        <v>0</v>
      </c>
      <c r="N103" s="356">
        <v>0</v>
      </c>
      <c r="O103" s="356">
        <v>0</v>
      </c>
      <c r="P103" s="356">
        <v>0</v>
      </c>
      <c r="Q103" s="356">
        <v>0</v>
      </c>
      <c r="R103" s="356">
        <v>0</v>
      </c>
      <c r="S103" s="356">
        <v>0</v>
      </c>
    </row>
    <row r="104" spans="1:19" ht="25.5" x14ac:dyDescent="0.2">
      <c r="A104" s="355" t="s">
        <v>1535</v>
      </c>
      <c r="B104" s="356">
        <v>1522000</v>
      </c>
      <c r="C104" s="356">
        <v>0</v>
      </c>
      <c r="D104" s="356">
        <v>0</v>
      </c>
      <c r="E104" s="356">
        <v>0</v>
      </c>
      <c r="F104" s="356">
        <v>0</v>
      </c>
      <c r="G104" s="356">
        <v>0</v>
      </c>
      <c r="H104" s="356">
        <v>0</v>
      </c>
      <c r="I104" s="356">
        <v>0</v>
      </c>
      <c r="J104" s="356">
        <v>0</v>
      </c>
      <c r="K104" s="356">
        <v>0</v>
      </c>
      <c r="L104" s="356">
        <v>0</v>
      </c>
      <c r="M104" s="356">
        <v>0</v>
      </c>
      <c r="N104" s="356">
        <v>0</v>
      </c>
      <c r="O104" s="356">
        <v>0</v>
      </c>
      <c r="P104" s="356">
        <v>0</v>
      </c>
      <c r="Q104" s="356">
        <v>0</v>
      </c>
      <c r="R104" s="356">
        <v>0</v>
      </c>
      <c r="S104" s="356">
        <v>1522000</v>
      </c>
    </row>
    <row r="105" spans="1:19" ht="12.75" x14ac:dyDescent="0.2">
      <c r="A105" s="355" t="s">
        <v>749</v>
      </c>
      <c r="B105" s="356">
        <v>0</v>
      </c>
      <c r="C105" s="356">
        <v>0</v>
      </c>
      <c r="D105" s="356">
        <v>0</v>
      </c>
      <c r="E105" s="356">
        <v>0</v>
      </c>
      <c r="F105" s="356">
        <v>0</v>
      </c>
      <c r="G105" s="356">
        <v>0</v>
      </c>
      <c r="H105" s="356">
        <v>0</v>
      </c>
      <c r="I105" s="356">
        <v>0</v>
      </c>
      <c r="J105" s="356">
        <v>0</v>
      </c>
      <c r="K105" s="356">
        <v>0</v>
      </c>
      <c r="L105" s="356">
        <v>0</v>
      </c>
      <c r="M105" s="356">
        <v>0</v>
      </c>
      <c r="N105" s="356">
        <v>0</v>
      </c>
      <c r="O105" s="356">
        <v>0</v>
      </c>
      <c r="P105" s="356">
        <v>0</v>
      </c>
      <c r="Q105" s="356">
        <v>0</v>
      </c>
      <c r="R105" s="356">
        <v>0</v>
      </c>
      <c r="S105" s="356">
        <v>0</v>
      </c>
    </row>
    <row r="106" spans="1:19" ht="25.5" x14ac:dyDescent="0.2">
      <c r="A106" s="355" t="s">
        <v>750</v>
      </c>
      <c r="B106" s="356">
        <v>0</v>
      </c>
      <c r="C106" s="356">
        <v>0</v>
      </c>
      <c r="D106" s="356">
        <v>0</v>
      </c>
      <c r="E106" s="356">
        <v>0</v>
      </c>
      <c r="F106" s="356">
        <v>0</v>
      </c>
      <c r="G106" s="356">
        <v>0</v>
      </c>
      <c r="H106" s="356">
        <v>0</v>
      </c>
      <c r="I106" s="356">
        <v>0</v>
      </c>
      <c r="J106" s="356">
        <v>0</v>
      </c>
      <c r="K106" s="356">
        <v>0</v>
      </c>
      <c r="L106" s="356">
        <v>0</v>
      </c>
      <c r="M106" s="356">
        <v>0</v>
      </c>
      <c r="N106" s="356">
        <v>0</v>
      </c>
      <c r="O106" s="356">
        <v>0</v>
      </c>
      <c r="P106" s="356">
        <v>0</v>
      </c>
      <c r="Q106" s="356">
        <v>0</v>
      </c>
      <c r="R106" s="356">
        <v>0</v>
      </c>
      <c r="S106" s="356">
        <v>0</v>
      </c>
    </row>
    <row r="107" spans="1:19" ht="25.5" x14ac:dyDescent="0.2">
      <c r="A107" s="355" t="s">
        <v>751</v>
      </c>
      <c r="B107" s="356">
        <v>0</v>
      </c>
      <c r="C107" s="356">
        <v>0</v>
      </c>
      <c r="D107" s="356">
        <v>0</v>
      </c>
      <c r="E107" s="356">
        <v>0</v>
      </c>
      <c r="F107" s="356">
        <v>0</v>
      </c>
      <c r="G107" s="356">
        <v>0</v>
      </c>
      <c r="H107" s="356">
        <v>0</v>
      </c>
      <c r="I107" s="356">
        <v>0</v>
      </c>
      <c r="J107" s="356">
        <v>0</v>
      </c>
      <c r="K107" s="356">
        <v>0</v>
      </c>
      <c r="L107" s="356">
        <v>0</v>
      </c>
      <c r="M107" s="356">
        <v>0</v>
      </c>
      <c r="N107" s="356">
        <v>0</v>
      </c>
      <c r="O107" s="356">
        <v>0</v>
      </c>
      <c r="P107" s="356">
        <v>0</v>
      </c>
      <c r="Q107" s="356">
        <v>0</v>
      </c>
      <c r="R107" s="356">
        <v>0</v>
      </c>
      <c r="S107" s="356">
        <v>0</v>
      </c>
    </row>
    <row r="108" spans="1:19" ht="12.75" x14ac:dyDescent="0.2">
      <c r="A108" s="355" t="s">
        <v>1024</v>
      </c>
      <c r="B108" s="356">
        <v>0</v>
      </c>
      <c r="C108" s="356">
        <v>0</v>
      </c>
      <c r="D108" s="356">
        <v>0</v>
      </c>
      <c r="E108" s="356">
        <v>0</v>
      </c>
      <c r="F108" s="356">
        <v>0</v>
      </c>
      <c r="G108" s="356">
        <v>0</v>
      </c>
      <c r="H108" s="356">
        <v>0</v>
      </c>
      <c r="I108" s="356">
        <v>0</v>
      </c>
      <c r="J108" s="356">
        <v>0</v>
      </c>
      <c r="K108" s="356">
        <v>0</v>
      </c>
      <c r="L108" s="356">
        <v>0</v>
      </c>
      <c r="M108" s="356">
        <v>0</v>
      </c>
      <c r="N108" s="356">
        <v>0</v>
      </c>
      <c r="O108" s="356">
        <v>0</v>
      </c>
      <c r="P108" s="356">
        <v>0</v>
      </c>
      <c r="Q108" s="356">
        <v>0</v>
      </c>
      <c r="R108" s="356">
        <v>0</v>
      </c>
      <c r="S108" s="356">
        <v>0</v>
      </c>
    </row>
    <row r="109" spans="1:19" ht="12.75" x14ac:dyDescent="0.2">
      <c r="A109" s="355" t="s">
        <v>752</v>
      </c>
      <c r="B109" s="356">
        <v>0</v>
      </c>
      <c r="C109" s="356">
        <v>0</v>
      </c>
      <c r="D109" s="356">
        <v>0</v>
      </c>
      <c r="E109" s="356">
        <v>0</v>
      </c>
      <c r="F109" s="356">
        <v>0</v>
      </c>
      <c r="G109" s="356">
        <v>0</v>
      </c>
      <c r="H109" s="356">
        <v>0</v>
      </c>
      <c r="I109" s="356">
        <v>0</v>
      </c>
      <c r="J109" s="356">
        <v>0</v>
      </c>
      <c r="K109" s="356">
        <v>0</v>
      </c>
      <c r="L109" s="356">
        <v>0</v>
      </c>
      <c r="M109" s="356">
        <v>0</v>
      </c>
      <c r="N109" s="356">
        <v>0</v>
      </c>
      <c r="O109" s="356">
        <v>0</v>
      </c>
      <c r="P109" s="356">
        <v>0</v>
      </c>
      <c r="Q109" s="356">
        <v>0</v>
      </c>
      <c r="R109" s="356">
        <v>0</v>
      </c>
      <c r="S109" s="356">
        <v>0</v>
      </c>
    </row>
    <row r="110" spans="1:19" ht="38.25" x14ac:dyDescent="0.2">
      <c r="A110" s="355" t="s">
        <v>753</v>
      </c>
      <c r="B110" s="356">
        <v>0</v>
      </c>
      <c r="C110" s="356">
        <v>0</v>
      </c>
      <c r="D110" s="356">
        <v>0</v>
      </c>
      <c r="E110" s="356">
        <v>0</v>
      </c>
      <c r="F110" s="356">
        <v>0</v>
      </c>
      <c r="G110" s="356">
        <v>0</v>
      </c>
      <c r="H110" s="356">
        <v>0</v>
      </c>
      <c r="I110" s="356">
        <v>0</v>
      </c>
      <c r="J110" s="356">
        <v>0</v>
      </c>
      <c r="K110" s="356">
        <v>0</v>
      </c>
      <c r="L110" s="356">
        <v>0</v>
      </c>
      <c r="M110" s="356">
        <v>0</v>
      </c>
      <c r="N110" s="356">
        <v>0</v>
      </c>
      <c r="O110" s="356">
        <v>0</v>
      </c>
      <c r="P110" s="356">
        <v>0</v>
      </c>
      <c r="Q110" s="356">
        <v>0</v>
      </c>
      <c r="R110" s="356">
        <v>0</v>
      </c>
      <c r="S110" s="356">
        <v>0</v>
      </c>
    </row>
    <row r="111" spans="1:19" ht="38.25" x14ac:dyDescent="0.2">
      <c r="A111" s="355" t="s">
        <v>754</v>
      </c>
      <c r="B111" s="356">
        <v>0</v>
      </c>
      <c r="C111" s="356">
        <v>0</v>
      </c>
      <c r="D111" s="356">
        <v>0</v>
      </c>
      <c r="E111" s="356">
        <v>0</v>
      </c>
      <c r="F111" s="356">
        <v>0</v>
      </c>
      <c r="G111" s="356">
        <v>0</v>
      </c>
      <c r="H111" s="356">
        <v>0</v>
      </c>
      <c r="I111" s="356">
        <v>0</v>
      </c>
      <c r="J111" s="356">
        <v>0</v>
      </c>
      <c r="K111" s="356">
        <v>0</v>
      </c>
      <c r="L111" s="356">
        <v>0</v>
      </c>
      <c r="M111" s="356">
        <v>0</v>
      </c>
      <c r="N111" s="356">
        <v>0</v>
      </c>
      <c r="O111" s="356">
        <v>0</v>
      </c>
      <c r="P111" s="356">
        <v>0</v>
      </c>
      <c r="Q111" s="356">
        <v>0</v>
      </c>
      <c r="R111" s="356">
        <v>0</v>
      </c>
      <c r="S111" s="356">
        <v>0</v>
      </c>
    </row>
    <row r="112" spans="1:19" ht="63.75" x14ac:dyDescent="0.2">
      <c r="A112" s="355" t="s">
        <v>1536</v>
      </c>
      <c r="B112" s="356">
        <v>0</v>
      </c>
      <c r="C112" s="356">
        <v>0</v>
      </c>
      <c r="D112" s="356">
        <v>0</v>
      </c>
      <c r="E112" s="356">
        <v>0</v>
      </c>
      <c r="F112" s="356">
        <v>0</v>
      </c>
      <c r="G112" s="356">
        <v>0</v>
      </c>
      <c r="H112" s="356">
        <v>0</v>
      </c>
      <c r="I112" s="356">
        <v>0</v>
      </c>
      <c r="J112" s="356">
        <v>0</v>
      </c>
      <c r="K112" s="356">
        <v>0</v>
      </c>
      <c r="L112" s="356">
        <v>0</v>
      </c>
      <c r="M112" s="356">
        <v>0</v>
      </c>
      <c r="N112" s="356">
        <v>0</v>
      </c>
      <c r="O112" s="356">
        <v>0</v>
      </c>
      <c r="P112" s="356">
        <v>0</v>
      </c>
      <c r="Q112" s="356">
        <v>0</v>
      </c>
      <c r="R112" s="356">
        <v>0</v>
      </c>
      <c r="S112" s="356">
        <v>0</v>
      </c>
    </row>
    <row r="113" spans="1:19" ht="38.25" x14ac:dyDescent="0.2">
      <c r="A113" s="355" t="s">
        <v>756</v>
      </c>
      <c r="B113" s="356">
        <v>0</v>
      </c>
      <c r="C113" s="356">
        <v>0</v>
      </c>
      <c r="D113" s="356">
        <v>0</v>
      </c>
      <c r="E113" s="356">
        <v>0</v>
      </c>
      <c r="F113" s="356">
        <v>0</v>
      </c>
      <c r="G113" s="356">
        <v>0</v>
      </c>
      <c r="H113" s="356">
        <v>0</v>
      </c>
      <c r="I113" s="356">
        <v>0</v>
      </c>
      <c r="J113" s="356">
        <v>0</v>
      </c>
      <c r="K113" s="356">
        <v>0</v>
      </c>
      <c r="L113" s="356">
        <v>0</v>
      </c>
      <c r="M113" s="356">
        <v>0</v>
      </c>
      <c r="N113" s="356">
        <v>0</v>
      </c>
      <c r="O113" s="356">
        <v>0</v>
      </c>
      <c r="P113" s="356">
        <v>0</v>
      </c>
      <c r="Q113" s="356">
        <v>0</v>
      </c>
      <c r="R113" s="356">
        <v>0</v>
      </c>
      <c r="S113" s="356">
        <v>0</v>
      </c>
    </row>
    <row r="114" spans="1:19" ht="38.25" x14ac:dyDescent="0.2">
      <c r="A114" s="355" t="s">
        <v>757</v>
      </c>
      <c r="B114" s="356">
        <v>0</v>
      </c>
      <c r="C114" s="356">
        <v>0</v>
      </c>
      <c r="D114" s="356">
        <v>0</v>
      </c>
      <c r="E114" s="356">
        <v>0</v>
      </c>
      <c r="F114" s="356">
        <v>0</v>
      </c>
      <c r="G114" s="356">
        <v>0</v>
      </c>
      <c r="H114" s="356">
        <v>0</v>
      </c>
      <c r="I114" s="356">
        <v>0</v>
      </c>
      <c r="J114" s="356">
        <v>0</v>
      </c>
      <c r="K114" s="356">
        <v>0</v>
      </c>
      <c r="L114" s="356">
        <v>0</v>
      </c>
      <c r="M114" s="356">
        <v>0</v>
      </c>
      <c r="N114" s="356">
        <v>0</v>
      </c>
      <c r="O114" s="356">
        <v>0</v>
      </c>
      <c r="P114" s="356">
        <v>0</v>
      </c>
      <c r="Q114" s="356">
        <v>0</v>
      </c>
      <c r="R114" s="356">
        <v>0</v>
      </c>
      <c r="S114" s="356">
        <v>0</v>
      </c>
    </row>
    <row r="115" spans="1:19" ht="12.75" x14ac:dyDescent="0.2">
      <c r="A115" s="355" t="s">
        <v>758</v>
      </c>
      <c r="B115" s="356">
        <v>0</v>
      </c>
      <c r="C115" s="356">
        <v>0</v>
      </c>
      <c r="D115" s="356">
        <v>0</v>
      </c>
      <c r="E115" s="356">
        <v>0</v>
      </c>
      <c r="F115" s="356">
        <v>0</v>
      </c>
      <c r="G115" s="356">
        <v>0</v>
      </c>
      <c r="H115" s="356">
        <v>0</v>
      </c>
      <c r="I115" s="356">
        <v>0</v>
      </c>
      <c r="J115" s="356">
        <v>0</v>
      </c>
      <c r="K115" s="356">
        <v>0</v>
      </c>
      <c r="L115" s="356">
        <v>0</v>
      </c>
      <c r="M115" s="356">
        <v>0</v>
      </c>
      <c r="N115" s="356">
        <v>0</v>
      </c>
      <c r="O115" s="356">
        <v>0</v>
      </c>
      <c r="P115" s="356">
        <v>0</v>
      </c>
      <c r="Q115" s="356">
        <v>0</v>
      </c>
      <c r="R115" s="356">
        <v>0</v>
      </c>
      <c r="S115" s="356">
        <v>0</v>
      </c>
    </row>
    <row r="116" spans="1:19" ht="25.5" x14ac:dyDescent="0.2">
      <c r="A116" s="355" t="s">
        <v>1537</v>
      </c>
      <c r="B116" s="356">
        <v>0</v>
      </c>
      <c r="C116" s="356">
        <v>0</v>
      </c>
      <c r="D116" s="356">
        <v>0</v>
      </c>
      <c r="E116" s="356">
        <v>0</v>
      </c>
      <c r="F116" s="356">
        <v>0</v>
      </c>
      <c r="G116" s="356">
        <v>0</v>
      </c>
      <c r="H116" s="356">
        <v>0</v>
      </c>
      <c r="I116" s="356">
        <v>0</v>
      </c>
      <c r="J116" s="356">
        <v>0</v>
      </c>
      <c r="K116" s="356">
        <v>0</v>
      </c>
      <c r="L116" s="356">
        <v>0</v>
      </c>
      <c r="M116" s="356">
        <v>0</v>
      </c>
      <c r="N116" s="356">
        <v>0</v>
      </c>
      <c r="O116" s="356">
        <v>0</v>
      </c>
      <c r="P116" s="356">
        <v>0</v>
      </c>
      <c r="Q116" s="356">
        <v>0</v>
      </c>
      <c r="R116" s="356">
        <v>0</v>
      </c>
      <c r="S116" s="356">
        <v>0</v>
      </c>
    </row>
    <row r="117" spans="1:19" ht="12.75" x14ac:dyDescent="0.2">
      <c r="A117" s="355" t="s">
        <v>760</v>
      </c>
      <c r="B117" s="356">
        <v>0</v>
      </c>
      <c r="C117" s="356">
        <v>0</v>
      </c>
      <c r="D117" s="356">
        <v>0</v>
      </c>
      <c r="E117" s="356">
        <v>0</v>
      </c>
      <c r="F117" s="356">
        <v>0</v>
      </c>
      <c r="G117" s="356">
        <v>0</v>
      </c>
      <c r="H117" s="356">
        <v>0</v>
      </c>
      <c r="I117" s="356">
        <v>0</v>
      </c>
      <c r="J117" s="356">
        <v>0</v>
      </c>
      <c r="K117" s="356">
        <v>0</v>
      </c>
      <c r="L117" s="356">
        <v>0</v>
      </c>
      <c r="M117" s="356">
        <v>0</v>
      </c>
      <c r="N117" s="356">
        <v>0</v>
      </c>
      <c r="O117" s="356">
        <v>0</v>
      </c>
      <c r="P117" s="356">
        <v>0</v>
      </c>
      <c r="Q117" s="356">
        <v>0</v>
      </c>
      <c r="R117" s="356">
        <v>0</v>
      </c>
      <c r="S117" s="356">
        <v>0</v>
      </c>
    </row>
    <row r="118" spans="1:19" ht="25.5" x14ac:dyDescent="0.2">
      <c r="A118" s="355" t="s">
        <v>761</v>
      </c>
      <c r="B118" s="356">
        <v>0</v>
      </c>
      <c r="C118" s="356">
        <v>0</v>
      </c>
      <c r="D118" s="356">
        <v>0</v>
      </c>
      <c r="E118" s="356">
        <v>0</v>
      </c>
      <c r="F118" s="356">
        <v>0</v>
      </c>
      <c r="G118" s="356">
        <v>0</v>
      </c>
      <c r="H118" s="356">
        <v>0</v>
      </c>
      <c r="I118" s="356">
        <v>0</v>
      </c>
      <c r="J118" s="356">
        <v>0</v>
      </c>
      <c r="K118" s="356">
        <v>0</v>
      </c>
      <c r="L118" s="356">
        <v>0</v>
      </c>
      <c r="M118" s="356">
        <v>0</v>
      </c>
      <c r="N118" s="356">
        <v>0</v>
      </c>
      <c r="O118" s="356">
        <v>0</v>
      </c>
      <c r="P118" s="356">
        <v>0</v>
      </c>
      <c r="Q118" s="356">
        <v>0</v>
      </c>
      <c r="R118" s="356">
        <v>0</v>
      </c>
      <c r="S118" s="356">
        <v>0</v>
      </c>
    </row>
    <row r="119" spans="1:19" ht="25.5" x14ac:dyDescent="0.2">
      <c r="A119" s="355" t="s">
        <v>762</v>
      </c>
      <c r="B119" s="356">
        <v>0</v>
      </c>
      <c r="C119" s="356">
        <v>0</v>
      </c>
      <c r="D119" s="356">
        <v>0</v>
      </c>
      <c r="E119" s="356">
        <v>0</v>
      </c>
      <c r="F119" s="356">
        <v>0</v>
      </c>
      <c r="G119" s="356">
        <v>0</v>
      </c>
      <c r="H119" s="356">
        <v>0</v>
      </c>
      <c r="I119" s="356">
        <v>0</v>
      </c>
      <c r="J119" s="356">
        <v>0</v>
      </c>
      <c r="K119" s="356">
        <v>0</v>
      </c>
      <c r="L119" s="356">
        <v>0</v>
      </c>
      <c r="M119" s="356">
        <v>0</v>
      </c>
      <c r="N119" s="356">
        <v>0</v>
      </c>
      <c r="O119" s="356">
        <v>0</v>
      </c>
      <c r="P119" s="356">
        <v>0</v>
      </c>
      <c r="Q119" s="356">
        <v>0</v>
      </c>
      <c r="R119" s="356">
        <v>0</v>
      </c>
      <c r="S119" s="356">
        <v>0</v>
      </c>
    </row>
    <row r="120" spans="1:19" ht="12.75" x14ac:dyDescent="0.2">
      <c r="A120" s="355" t="s">
        <v>763</v>
      </c>
      <c r="B120" s="356">
        <v>0</v>
      </c>
      <c r="C120" s="356">
        <v>0</v>
      </c>
      <c r="D120" s="356">
        <v>0</v>
      </c>
      <c r="E120" s="356">
        <v>0</v>
      </c>
      <c r="F120" s="356">
        <v>0</v>
      </c>
      <c r="G120" s="356">
        <v>0</v>
      </c>
      <c r="H120" s="356">
        <v>0</v>
      </c>
      <c r="I120" s="356">
        <v>0</v>
      </c>
      <c r="J120" s="356">
        <v>0</v>
      </c>
      <c r="K120" s="356">
        <v>0</v>
      </c>
      <c r="L120" s="356">
        <v>0</v>
      </c>
      <c r="M120" s="356">
        <v>0</v>
      </c>
      <c r="N120" s="356">
        <v>0</v>
      </c>
      <c r="O120" s="356">
        <v>0</v>
      </c>
      <c r="P120" s="356">
        <v>0</v>
      </c>
      <c r="Q120" s="356">
        <v>0</v>
      </c>
      <c r="R120" s="356">
        <v>0</v>
      </c>
      <c r="S120" s="356">
        <v>0</v>
      </c>
    </row>
    <row r="121" spans="1:19" ht="25.5" x14ac:dyDescent="0.2">
      <c r="A121" s="355" t="s">
        <v>764</v>
      </c>
      <c r="B121" s="356">
        <v>1422000</v>
      </c>
      <c r="C121" s="356">
        <v>0</v>
      </c>
      <c r="D121" s="356">
        <v>0</v>
      </c>
      <c r="E121" s="356">
        <v>0</v>
      </c>
      <c r="F121" s="356">
        <v>0</v>
      </c>
      <c r="G121" s="356">
        <v>0</v>
      </c>
      <c r="H121" s="356">
        <v>0</v>
      </c>
      <c r="I121" s="356">
        <v>0</v>
      </c>
      <c r="J121" s="356">
        <v>0</v>
      </c>
      <c r="K121" s="356">
        <v>0</v>
      </c>
      <c r="L121" s="356">
        <v>0</v>
      </c>
      <c r="M121" s="356">
        <v>0</v>
      </c>
      <c r="N121" s="356">
        <v>0</v>
      </c>
      <c r="O121" s="356">
        <v>0</v>
      </c>
      <c r="P121" s="356">
        <v>0</v>
      </c>
      <c r="Q121" s="356">
        <v>0</v>
      </c>
      <c r="R121" s="356">
        <v>0</v>
      </c>
      <c r="S121" s="356">
        <v>1422000</v>
      </c>
    </row>
    <row r="122" spans="1:19" ht="38.25" x14ac:dyDescent="0.2">
      <c r="A122" s="355" t="s">
        <v>765</v>
      </c>
      <c r="B122" s="356">
        <v>0</v>
      </c>
      <c r="C122" s="356">
        <v>0</v>
      </c>
      <c r="D122" s="356">
        <v>0</v>
      </c>
      <c r="E122" s="356">
        <v>0</v>
      </c>
      <c r="F122" s="356">
        <v>0</v>
      </c>
      <c r="G122" s="356">
        <v>0</v>
      </c>
      <c r="H122" s="356">
        <v>0</v>
      </c>
      <c r="I122" s="356">
        <v>0</v>
      </c>
      <c r="J122" s="356">
        <v>0</v>
      </c>
      <c r="K122" s="356">
        <v>0</v>
      </c>
      <c r="L122" s="356">
        <v>0</v>
      </c>
      <c r="M122" s="356">
        <v>0</v>
      </c>
      <c r="N122" s="356">
        <v>0</v>
      </c>
      <c r="O122" s="356">
        <v>0</v>
      </c>
      <c r="P122" s="356">
        <v>0</v>
      </c>
      <c r="Q122" s="356">
        <v>0</v>
      </c>
      <c r="R122" s="356">
        <v>0</v>
      </c>
      <c r="S122" s="356">
        <v>0</v>
      </c>
    </row>
    <row r="123" spans="1:19" ht="38.25" x14ac:dyDescent="0.2">
      <c r="A123" s="355" t="s">
        <v>766</v>
      </c>
      <c r="B123" s="356">
        <v>100000</v>
      </c>
      <c r="C123" s="356">
        <v>0</v>
      </c>
      <c r="D123" s="356">
        <v>0</v>
      </c>
      <c r="E123" s="356">
        <v>0</v>
      </c>
      <c r="F123" s="356">
        <v>0</v>
      </c>
      <c r="G123" s="356">
        <v>0</v>
      </c>
      <c r="H123" s="356">
        <v>0</v>
      </c>
      <c r="I123" s="356">
        <v>0</v>
      </c>
      <c r="J123" s="356">
        <v>0</v>
      </c>
      <c r="K123" s="356">
        <v>0</v>
      </c>
      <c r="L123" s="356">
        <v>0</v>
      </c>
      <c r="M123" s="356">
        <v>0</v>
      </c>
      <c r="N123" s="356">
        <v>0</v>
      </c>
      <c r="O123" s="356">
        <v>0</v>
      </c>
      <c r="P123" s="356">
        <v>0</v>
      </c>
      <c r="Q123" s="356">
        <v>0</v>
      </c>
      <c r="R123" s="356">
        <v>0</v>
      </c>
      <c r="S123" s="356">
        <v>100000</v>
      </c>
    </row>
    <row r="124" spans="1:19" ht="24" x14ac:dyDescent="0.2">
      <c r="A124" s="357" t="s">
        <v>1538</v>
      </c>
      <c r="B124" s="358">
        <v>1522000</v>
      </c>
      <c r="C124" s="358">
        <v>0</v>
      </c>
      <c r="D124" s="358">
        <v>0</v>
      </c>
      <c r="E124" s="358">
        <v>0</v>
      </c>
      <c r="F124" s="358">
        <v>0</v>
      </c>
      <c r="G124" s="358">
        <v>0</v>
      </c>
      <c r="H124" s="358">
        <v>0</v>
      </c>
      <c r="I124" s="358">
        <v>0</v>
      </c>
      <c r="J124" s="358">
        <v>0</v>
      </c>
      <c r="K124" s="358">
        <v>0</v>
      </c>
      <c r="L124" s="358">
        <v>0</v>
      </c>
      <c r="M124" s="358">
        <v>0</v>
      </c>
      <c r="N124" s="358">
        <v>0</v>
      </c>
      <c r="O124" s="358">
        <v>0</v>
      </c>
      <c r="P124" s="358">
        <v>0</v>
      </c>
      <c r="Q124" s="358">
        <v>0</v>
      </c>
      <c r="R124" s="358">
        <v>0</v>
      </c>
      <c r="S124" s="358">
        <v>1522000</v>
      </c>
    </row>
    <row r="125" spans="1:19" ht="12.75" x14ac:dyDescent="0.2">
      <c r="A125" s="355" t="s">
        <v>1539</v>
      </c>
      <c r="B125" s="356">
        <v>0</v>
      </c>
      <c r="C125" s="356">
        <v>0</v>
      </c>
      <c r="D125" s="356">
        <v>0</v>
      </c>
      <c r="E125" s="356">
        <v>0</v>
      </c>
      <c r="F125" s="356">
        <v>0</v>
      </c>
      <c r="G125" s="356">
        <v>0</v>
      </c>
      <c r="H125" s="356">
        <v>0</v>
      </c>
      <c r="I125" s="356">
        <v>0</v>
      </c>
      <c r="J125" s="356">
        <v>0</v>
      </c>
      <c r="K125" s="356">
        <v>0</v>
      </c>
      <c r="L125" s="356">
        <v>0</v>
      </c>
      <c r="M125" s="356">
        <v>0</v>
      </c>
      <c r="N125" s="356">
        <v>0</v>
      </c>
      <c r="O125" s="356">
        <v>0</v>
      </c>
      <c r="P125" s="356">
        <v>0</v>
      </c>
      <c r="Q125" s="356">
        <v>0</v>
      </c>
      <c r="R125" s="356">
        <v>0</v>
      </c>
      <c r="S125" s="356">
        <v>0</v>
      </c>
    </row>
    <row r="126" spans="1:19" ht="12.75" x14ac:dyDescent="0.2">
      <c r="A126" s="355" t="s">
        <v>1025</v>
      </c>
      <c r="B126" s="356">
        <v>0</v>
      </c>
      <c r="C126" s="356">
        <v>0</v>
      </c>
      <c r="D126" s="356">
        <v>0</v>
      </c>
      <c r="E126" s="356">
        <v>0</v>
      </c>
      <c r="F126" s="356">
        <v>0</v>
      </c>
      <c r="G126" s="356">
        <v>0</v>
      </c>
      <c r="H126" s="356">
        <v>0</v>
      </c>
      <c r="I126" s="356">
        <v>0</v>
      </c>
      <c r="J126" s="356">
        <v>0</v>
      </c>
      <c r="K126" s="356">
        <v>0</v>
      </c>
      <c r="L126" s="356">
        <v>0</v>
      </c>
      <c r="M126" s="356">
        <v>0</v>
      </c>
      <c r="N126" s="356">
        <v>0</v>
      </c>
      <c r="O126" s="356">
        <v>0</v>
      </c>
      <c r="P126" s="356">
        <v>0</v>
      </c>
      <c r="Q126" s="356">
        <v>0</v>
      </c>
      <c r="R126" s="356">
        <v>0</v>
      </c>
      <c r="S126" s="356">
        <v>0</v>
      </c>
    </row>
    <row r="127" spans="1:19" ht="25.5" x14ac:dyDescent="0.2">
      <c r="A127" s="355" t="s">
        <v>1026</v>
      </c>
      <c r="B127" s="356">
        <v>36000</v>
      </c>
      <c r="C127" s="356">
        <v>0</v>
      </c>
      <c r="D127" s="356">
        <v>0</v>
      </c>
      <c r="E127" s="356">
        <v>36000</v>
      </c>
      <c r="F127" s="356">
        <v>0</v>
      </c>
      <c r="G127" s="356">
        <v>0</v>
      </c>
      <c r="H127" s="356">
        <v>0</v>
      </c>
      <c r="I127" s="356">
        <v>0</v>
      </c>
      <c r="J127" s="356">
        <v>0</v>
      </c>
      <c r="K127" s="356">
        <v>0</v>
      </c>
      <c r="L127" s="356">
        <v>0</v>
      </c>
      <c r="M127" s="356">
        <v>0</v>
      </c>
      <c r="N127" s="356">
        <v>0</v>
      </c>
      <c r="O127" s="356">
        <v>0</v>
      </c>
      <c r="P127" s="356">
        <v>0</v>
      </c>
      <c r="Q127" s="356">
        <v>0</v>
      </c>
      <c r="R127" s="356">
        <v>0</v>
      </c>
      <c r="S127" s="356">
        <v>0</v>
      </c>
    </row>
    <row r="128" spans="1:19" ht="25.5" x14ac:dyDescent="0.2">
      <c r="A128" s="355" t="s">
        <v>1027</v>
      </c>
      <c r="B128" s="356">
        <v>0</v>
      </c>
      <c r="C128" s="356">
        <v>0</v>
      </c>
      <c r="D128" s="356">
        <v>0</v>
      </c>
      <c r="E128" s="356">
        <v>0</v>
      </c>
      <c r="F128" s="356">
        <v>0</v>
      </c>
      <c r="G128" s="356">
        <v>0</v>
      </c>
      <c r="H128" s="356">
        <v>0</v>
      </c>
      <c r="I128" s="356">
        <v>0</v>
      </c>
      <c r="J128" s="356">
        <v>0</v>
      </c>
      <c r="K128" s="356">
        <v>0</v>
      </c>
      <c r="L128" s="356">
        <v>0</v>
      </c>
      <c r="M128" s="356">
        <v>0</v>
      </c>
      <c r="N128" s="356">
        <v>0</v>
      </c>
      <c r="O128" s="356">
        <v>0</v>
      </c>
      <c r="P128" s="356">
        <v>0</v>
      </c>
      <c r="Q128" s="356">
        <v>0</v>
      </c>
      <c r="R128" s="356">
        <v>0</v>
      </c>
      <c r="S128" s="356">
        <v>0</v>
      </c>
    </row>
    <row r="129" spans="1:19" ht="12.75" x14ac:dyDescent="0.2">
      <c r="A129" s="355" t="s">
        <v>1028</v>
      </c>
      <c r="B129" s="356">
        <v>0</v>
      </c>
      <c r="C129" s="356">
        <v>0</v>
      </c>
      <c r="D129" s="356">
        <v>0</v>
      </c>
      <c r="E129" s="356">
        <v>0</v>
      </c>
      <c r="F129" s="356">
        <v>0</v>
      </c>
      <c r="G129" s="356">
        <v>0</v>
      </c>
      <c r="H129" s="356">
        <v>0</v>
      </c>
      <c r="I129" s="356">
        <v>0</v>
      </c>
      <c r="J129" s="356">
        <v>0</v>
      </c>
      <c r="K129" s="356">
        <v>0</v>
      </c>
      <c r="L129" s="356">
        <v>0</v>
      </c>
      <c r="M129" s="356">
        <v>0</v>
      </c>
      <c r="N129" s="356">
        <v>0</v>
      </c>
      <c r="O129" s="356">
        <v>0</v>
      </c>
      <c r="P129" s="356">
        <v>0</v>
      </c>
      <c r="Q129" s="356">
        <v>0</v>
      </c>
      <c r="R129" s="356">
        <v>0</v>
      </c>
      <c r="S129" s="356">
        <v>0</v>
      </c>
    </row>
    <row r="130" spans="1:19" ht="25.5" x14ac:dyDescent="0.2">
      <c r="A130" s="355" t="s">
        <v>1540</v>
      </c>
      <c r="B130" s="356">
        <v>36000</v>
      </c>
      <c r="C130" s="356">
        <v>0</v>
      </c>
      <c r="D130" s="356">
        <v>0</v>
      </c>
      <c r="E130" s="356">
        <v>36000</v>
      </c>
      <c r="F130" s="356">
        <v>0</v>
      </c>
      <c r="G130" s="356">
        <v>0</v>
      </c>
      <c r="H130" s="356">
        <v>0</v>
      </c>
      <c r="I130" s="356">
        <v>0</v>
      </c>
      <c r="J130" s="356">
        <v>0</v>
      </c>
      <c r="K130" s="356">
        <v>0</v>
      </c>
      <c r="L130" s="356">
        <v>0</v>
      </c>
      <c r="M130" s="356">
        <v>0</v>
      </c>
      <c r="N130" s="356">
        <v>0</v>
      </c>
      <c r="O130" s="356">
        <v>0</v>
      </c>
      <c r="P130" s="356">
        <v>0</v>
      </c>
      <c r="Q130" s="356">
        <v>0</v>
      </c>
      <c r="R130" s="356">
        <v>0</v>
      </c>
      <c r="S130" s="356">
        <v>0</v>
      </c>
    </row>
    <row r="131" spans="1:19" ht="38.25" x14ac:dyDescent="0.2">
      <c r="A131" s="355" t="s">
        <v>1029</v>
      </c>
      <c r="B131" s="356">
        <v>0</v>
      </c>
      <c r="C131" s="356">
        <v>0</v>
      </c>
      <c r="D131" s="356">
        <v>0</v>
      </c>
      <c r="E131" s="356">
        <v>0</v>
      </c>
      <c r="F131" s="356">
        <v>0</v>
      </c>
      <c r="G131" s="356">
        <v>0</v>
      </c>
      <c r="H131" s="356">
        <v>0</v>
      </c>
      <c r="I131" s="356">
        <v>0</v>
      </c>
      <c r="J131" s="356">
        <v>0</v>
      </c>
      <c r="K131" s="356">
        <v>0</v>
      </c>
      <c r="L131" s="356">
        <v>0</v>
      </c>
      <c r="M131" s="356">
        <v>0</v>
      </c>
      <c r="N131" s="356">
        <v>0</v>
      </c>
      <c r="O131" s="356">
        <v>0</v>
      </c>
      <c r="P131" s="356">
        <v>0</v>
      </c>
      <c r="Q131" s="356">
        <v>0</v>
      </c>
      <c r="R131" s="356">
        <v>0</v>
      </c>
      <c r="S131" s="356">
        <v>0</v>
      </c>
    </row>
    <row r="132" spans="1:19" ht="38.25" x14ac:dyDescent="0.2">
      <c r="A132" s="355" t="s">
        <v>1541</v>
      </c>
      <c r="B132" s="356">
        <v>0</v>
      </c>
      <c r="C132" s="356">
        <v>0</v>
      </c>
      <c r="D132" s="356">
        <v>0</v>
      </c>
      <c r="E132" s="356">
        <v>0</v>
      </c>
      <c r="F132" s="356">
        <v>0</v>
      </c>
      <c r="G132" s="356">
        <v>0</v>
      </c>
      <c r="H132" s="356">
        <v>0</v>
      </c>
      <c r="I132" s="356">
        <v>0</v>
      </c>
      <c r="J132" s="356">
        <v>0</v>
      </c>
      <c r="K132" s="356">
        <v>0</v>
      </c>
      <c r="L132" s="356">
        <v>0</v>
      </c>
      <c r="M132" s="356">
        <v>0</v>
      </c>
      <c r="N132" s="356">
        <v>0</v>
      </c>
      <c r="O132" s="356">
        <v>0</v>
      </c>
      <c r="P132" s="356">
        <v>0</v>
      </c>
      <c r="Q132" s="356">
        <v>0</v>
      </c>
      <c r="R132" s="356">
        <v>0</v>
      </c>
      <c r="S132" s="356">
        <v>0</v>
      </c>
    </row>
    <row r="133" spans="1:19" ht="12.75" x14ac:dyDescent="0.2">
      <c r="A133" s="355" t="s">
        <v>1030</v>
      </c>
      <c r="B133" s="356">
        <v>0</v>
      </c>
      <c r="C133" s="356">
        <v>0</v>
      </c>
      <c r="D133" s="356">
        <v>0</v>
      </c>
      <c r="E133" s="356">
        <v>0</v>
      </c>
      <c r="F133" s="356">
        <v>0</v>
      </c>
      <c r="G133" s="356">
        <v>0</v>
      </c>
      <c r="H133" s="356">
        <v>0</v>
      </c>
      <c r="I133" s="356">
        <v>0</v>
      </c>
      <c r="J133" s="356">
        <v>0</v>
      </c>
      <c r="K133" s="356">
        <v>0</v>
      </c>
      <c r="L133" s="356">
        <v>0</v>
      </c>
      <c r="M133" s="356">
        <v>0</v>
      </c>
      <c r="N133" s="356">
        <v>0</v>
      </c>
      <c r="O133" s="356">
        <v>0</v>
      </c>
      <c r="P133" s="356">
        <v>0</v>
      </c>
      <c r="Q133" s="356">
        <v>0</v>
      </c>
      <c r="R133" s="356">
        <v>0</v>
      </c>
      <c r="S133" s="356">
        <v>0</v>
      </c>
    </row>
    <row r="134" spans="1:19" ht="25.5" x14ac:dyDescent="0.2">
      <c r="A134" s="355" t="s">
        <v>1031</v>
      </c>
      <c r="B134" s="356">
        <v>0</v>
      </c>
      <c r="C134" s="356">
        <v>0</v>
      </c>
      <c r="D134" s="356">
        <v>0</v>
      </c>
      <c r="E134" s="356">
        <v>0</v>
      </c>
      <c r="F134" s="356">
        <v>0</v>
      </c>
      <c r="G134" s="356">
        <v>0</v>
      </c>
      <c r="H134" s="356">
        <v>0</v>
      </c>
      <c r="I134" s="356">
        <v>0</v>
      </c>
      <c r="J134" s="356">
        <v>0</v>
      </c>
      <c r="K134" s="356">
        <v>0</v>
      </c>
      <c r="L134" s="356">
        <v>0</v>
      </c>
      <c r="M134" s="356">
        <v>0</v>
      </c>
      <c r="N134" s="356">
        <v>0</v>
      </c>
      <c r="O134" s="356">
        <v>0</v>
      </c>
      <c r="P134" s="356">
        <v>0</v>
      </c>
      <c r="Q134" s="356">
        <v>0</v>
      </c>
      <c r="R134" s="356">
        <v>0</v>
      </c>
      <c r="S134" s="356">
        <v>0</v>
      </c>
    </row>
    <row r="135" spans="1:19" ht="38.25" x14ac:dyDescent="0.2">
      <c r="A135" s="355" t="s">
        <v>1032</v>
      </c>
      <c r="B135" s="356">
        <v>0</v>
      </c>
      <c r="C135" s="356">
        <v>0</v>
      </c>
      <c r="D135" s="356">
        <v>0</v>
      </c>
      <c r="E135" s="356">
        <v>0</v>
      </c>
      <c r="F135" s="356">
        <v>0</v>
      </c>
      <c r="G135" s="356">
        <v>0</v>
      </c>
      <c r="H135" s="356">
        <v>0</v>
      </c>
      <c r="I135" s="356">
        <v>0</v>
      </c>
      <c r="J135" s="356">
        <v>0</v>
      </c>
      <c r="K135" s="356">
        <v>0</v>
      </c>
      <c r="L135" s="356">
        <v>0</v>
      </c>
      <c r="M135" s="356">
        <v>0</v>
      </c>
      <c r="N135" s="356">
        <v>0</v>
      </c>
      <c r="O135" s="356">
        <v>0</v>
      </c>
      <c r="P135" s="356">
        <v>0</v>
      </c>
      <c r="Q135" s="356">
        <v>0</v>
      </c>
      <c r="R135" s="356">
        <v>0</v>
      </c>
      <c r="S135" s="356">
        <v>0</v>
      </c>
    </row>
    <row r="136" spans="1:19" ht="25.5" x14ac:dyDescent="0.2">
      <c r="A136" s="355" t="s">
        <v>1033</v>
      </c>
      <c r="B136" s="356">
        <v>0</v>
      </c>
      <c r="C136" s="356">
        <v>0</v>
      </c>
      <c r="D136" s="356">
        <v>0</v>
      </c>
      <c r="E136" s="356">
        <v>0</v>
      </c>
      <c r="F136" s="356">
        <v>0</v>
      </c>
      <c r="G136" s="356">
        <v>0</v>
      </c>
      <c r="H136" s="356">
        <v>0</v>
      </c>
      <c r="I136" s="356">
        <v>0</v>
      </c>
      <c r="J136" s="356">
        <v>0</v>
      </c>
      <c r="K136" s="356">
        <v>0</v>
      </c>
      <c r="L136" s="356">
        <v>0</v>
      </c>
      <c r="M136" s="356">
        <v>0</v>
      </c>
      <c r="N136" s="356">
        <v>0</v>
      </c>
      <c r="O136" s="356">
        <v>0</v>
      </c>
      <c r="P136" s="356">
        <v>0</v>
      </c>
      <c r="Q136" s="356">
        <v>0</v>
      </c>
      <c r="R136" s="356">
        <v>0</v>
      </c>
      <c r="S136" s="356">
        <v>0</v>
      </c>
    </row>
    <row r="137" spans="1:19" ht="25.5" x14ac:dyDescent="0.2">
      <c r="A137" s="355" t="s">
        <v>1034</v>
      </c>
      <c r="B137" s="356">
        <v>0</v>
      </c>
      <c r="C137" s="356">
        <v>0</v>
      </c>
      <c r="D137" s="356">
        <v>0</v>
      </c>
      <c r="E137" s="356">
        <v>0</v>
      </c>
      <c r="F137" s="356">
        <v>0</v>
      </c>
      <c r="G137" s="356">
        <v>0</v>
      </c>
      <c r="H137" s="356">
        <v>0</v>
      </c>
      <c r="I137" s="356">
        <v>0</v>
      </c>
      <c r="J137" s="356">
        <v>0</v>
      </c>
      <c r="K137" s="356">
        <v>0</v>
      </c>
      <c r="L137" s="356">
        <v>0</v>
      </c>
      <c r="M137" s="356">
        <v>0</v>
      </c>
      <c r="N137" s="356">
        <v>0</v>
      </c>
      <c r="O137" s="356">
        <v>0</v>
      </c>
      <c r="P137" s="356">
        <v>0</v>
      </c>
      <c r="Q137" s="356">
        <v>0</v>
      </c>
      <c r="R137" s="356">
        <v>0</v>
      </c>
      <c r="S137" s="356">
        <v>0</v>
      </c>
    </row>
    <row r="138" spans="1:19" ht="12.75" x14ac:dyDescent="0.2">
      <c r="A138" s="355" t="s">
        <v>1035</v>
      </c>
      <c r="B138" s="356">
        <v>0</v>
      </c>
      <c r="C138" s="356">
        <v>0</v>
      </c>
      <c r="D138" s="356">
        <v>0</v>
      </c>
      <c r="E138" s="356">
        <v>0</v>
      </c>
      <c r="F138" s="356">
        <v>0</v>
      </c>
      <c r="G138" s="356">
        <v>0</v>
      </c>
      <c r="H138" s="356">
        <v>0</v>
      </c>
      <c r="I138" s="356">
        <v>0</v>
      </c>
      <c r="J138" s="356">
        <v>0</v>
      </c>
      <c r="K138" s="356">
        <v>0</v>
      </c>
      <c r="L138" s="356">
        <v>0</v>
      </c>
      <c r="M138" s="356">
        <v>0</v>
      </c>
      <c r="N138" s="356">
        <v>0</v>
      </c>
      <c r="O138" s="356">
        <v>0</v>
      </c>
      <c r="P138" s="356">
        <v>0</v>
      </c>
      <c r="Q138" s="356">
        <v>0</v>
      </c>
      <c r="R138" s="356">
        <v>0</v>
      </c>
      <c r="S138" s="356">
        <v>0</v>
      </c>
    </row>
    <row r="139" spans="1:19" ht="25.5" x14ac:dyDescent="0.2">
      <c r="A139" s="355" t="s">
        <v>1036</v>
      </c>
      <c r="B139" s="356">
        <v>0</v>
      </c>
      <c r="C139" s="356">
        <v>0</v>
      </c>
      <c r="D139" s="356">
        <v>0</v>
      </c>
      <c r="E139" s="356">
        <v>0</v>
      </c>
      <c r="F139" s="356">
        <v>0</v>
      </c>
      <c r="G139" s="356">
        <v>0</v>
      </c>
      <c r="H139" s="356">
        <v>0</v>
      </c>
      <c r="I139" s="356">
        <v>0</v>
      </c>
      <c r="J139" s="356">
        <v>0</v>
      </c>
      <c r="K139" s="356">
        <v>0</v>
      </c>
      <c r="L139" s="356">
        <v>0</v>
      </c>
      <c r="M139" s="356">
        <v>0</v>
      </c>
      <c r="N139" s="356">
        <v>0</v>
      </c>
      <c r="O139" s="356">
        <v>0</v>
      </c>
      <c r="P139" s="356">
        <v>0</v>
      </c>
      <c r="Q139" s="356">
        <v>0</v>
      </c>
      <c r="R139" s="356">
        <v>0</v>
      </c>
      <c r="S139" s="356">
        <v>0</v>
      </c>
    </row>
    <row r="140" spans="1:19" ht="25.5" x14ac:dyDescent="0.2">
      <c r="A140" s="355" t="s">
        <v>1037</v>
      </c>
      <c r="B140" s="356">
        <v>0</v>
      </c>
      <c r="C140" s="356">
        <v>0</v>
      </c>
      <c r="D140" s="356">
        <v>0</v>
      </c>
      <c r="E140" s="356">
        <v>0</v>
      </c>
      <c r="F140" s="356">
        <v>0</v>
      </c>
      <c r="G140" s="356">
        <v>0</v>
      </c>
      <c r="H140" s="356">
        <v>0</v>
      </c>
      <c r="I140" s="356">
        <v>0</v>
      </c>
      <c r="J140" s="356">
        <v>0</v>
      </c>
      <c r="K140" s="356">
        <v>0</v>
      </c>
      <c r="L140" s="356">
        <v>0</v>
      </c>
      <c r="M140" s="356">
        <v>0</v>
      </c>
      <c r="N140" s="356">
        <v>0</v>
      </c>
      <c r="O140" s="356">
        <v>0</v>
      </c>
      <c r="P140" s="356">
        <v>0</v>
      </c>
      <c r="Q140" s="356">
        <v>0</v>
      </c>
      <c r="R140" s="356">
        <v>0</v>
      </c>
      <c r="S140" s="356">
        <v>0</v>
      </c>
    </row>
    <row r="141" spans="1:19" ht="25.5" x14ac:dyDescent="0.2">
      <c r="A141" s="355" t="s">
        <v>1038</v>
      </c>
      <c r="B141" s="356">
        <v>0</v>
      </c>
      <c r="C141" s="356">
        <v>0</v>
      </c>
      <c r="D141" s="356">
        <v>0</v>
      </c>
      <c r="E141" s="356">
        <v>0</v>
      </c>
      <c r="F141" s="356">
        <v>0</v>
      </c>
      <c r="G141" s="356">
        <v>0</v>
      </c>
      <c r="H141" s="356">
        <v>0</v>
      </c>
      <c r="I141" s="356">
        <v>0</v>
      </c>
      <c r="J141" s="356">
        <v>0</v>
      </c>
      <c r="K141" s="356">
        <v>0</v>
      </c>
      <c r="L141" s="356">
        <v>0</v>
      </c>
      <c r="M141" s="356">
        <v>0</v>
      </c>
      <c r="N141" s="356">
        <v>0</v>
      </c>
      <c r="O141" s="356">
        <v>0</v>
      </c>
      <c r="P141" s="356">
        <v>0</v>
      </c>
      <c r="Q141" s="356">
        <v>0</v>
      </c>
      <c r="R141" s="356">
        <v>0</v>
      </c>
      <c r="S141" s="356">
        <v>0</v>
      </c>
    </row>
    <row r="142" spans="1:19" ht="25.5" x14ac:dyDescent="0.2">
      <c r="A142" s="355" t="s">
        <v>1039</v>
      </c>
      <c r="B142" s="356">
        <v>0</v>
      </c>
      <c r="C142" s="356">
        <v>0</v>
      </c>
      <c r="D142" s="356">
        <v>0</v>
      </c>
      <c r="E142" s="356">
        <v>0</v>
      </c>
      <c r="F142" s="356">
        <v>0</v>
      </c>
      <c r="G142" s="356">
        <v>0</v>
      </c>
      <c r="H142" s="356">
        <v>0</v>
      </c>
      <c r="I142" s="356">
        <v>0</v>
      </c>
      <c r="J142" s="356">
        <v>0</v>
      </c>
      <c r="K142" s="356">
        <v>0</v>
      </c>
      <c r="L142" s="356">
        <v>0</v>
      </c>
      <c r="M142" s="356">
        <v>0</v>
      </c>
      <c r="N142" s="356">
        <v>0</v>
      </c>
      <c r="O142" s="356">
        <v>0</v>
      </c>
      <c r="P142" s="356">
        <v>0</v>
      </c>
      <c r="Q142" s="356">
        <v>0</v>
      </c>
      <c r="R142" s="356">
        <v>0</v>
      </c>
      <c r="S142" s="356">
        <v>0</v>
      </c>
    </row>
    <row r="143" spans="1:19" ht="38.25" x14ac:dyDescent="0.2">
      <c r="A143" s="355" t="s">
        <v>1542</v>
      </c>
      <c r="B143" s="356">
        <v>0</v>
      </c>
      <c r="C143" s="356">
        <v>0</v>
      </c>
      <c r="D143" s="356">
        <v>0</v>
      </c>
      <c r="E143" s="356">
        <v>0</v>
      </c>
      <c r="F143" s="356">
        <v>0</v>
      </c>
      <c r="G143" s="356">
        <v>0</v>
      </c>
      <c r="H143" s="356">
        <v>0</v>
      </c>
      <c r="I143" s="356">
        <v>0</v>
      </c>
      <c r="J143" s="356">
        <v>0</v>
      </c>
      <c r="K143" s="356">
        <v>0</v>
      </c>
      <c r="L143" s="356">
        <v>0</v>
      </c>
      <c r="M143" s="356">
        <v>0</v>
      </c>
      <c r="N143" s="356">
        <v>0</v>
      </c>
      <c r="O143" s="356">
        <v>0</v>
      </c>
      <c r="P143" s="356">
        <v>0</v>
      </c>
      <c r="Q143" s="356">
        <v>0</v>
      </c>
      <c r="R143" s="356">
        <v>0</v>
      </c>
      <c r="S143" s="356">
        <v>0</v>
      </c>
    </row>
    <row r="144" spans="1:19" ht="12.75" x14ac:dyDescent="0.2">
      <c r="A144" s="355" t="s">
        <v>1040</v>
      </c>
      <c r="B144" s="356">
        <v>0</v>
      </c>
      <c r="C144" s="356">
        <v>0</v>
      </c>
      <c r="D144" s="356">
        <v>0</v>
      </c>
      <c r="E144" s="356">
        <v>0</v>
      </c>
      <c r="F144" s="356">
        <v>0</v>
      </c>
      <c r="G144" s="356">
        <v>0</v>
      </c>
      <c r="H144" s="356">
        <v>0</v>
      </c>
      <c r="I144" s="356">
        <v>0</v>
      </c>
      <c r="J144" s="356">
        <v>0</v>
      </c>
      <c r="K144" s="356">
        <v>0</v>
      </c>
      <c r="L144" s="356">
        <v>0</v>
      </c>
      <c r="M144" s="356">
        <v>0</v>
      </c>
      <c r="N144" s="356">
        <v>0</v>
      </c>
      <c r="O144" s="356">
        <v>0</v>
      </c>
      <c r="P144" s="356">
        <v>0</v>
      </c>
      <c r="Q144" s="356">
        <v>0</v>
      </c>
      <c r="R144" s="356">
        <v>0</v>
      </c>
      <c r="S144" s="356">
        <v>0</v>
      </c>
    </row>
    <row r="145" spans="1:19" ht="25.5" x14ac:dyDescent="0.2">
      <c r="A145" s="355" t="s">
        <v>1041</v>
      </c>
      <c r="B145" s="356">
        <v>0</v>
      </c>
      <c r="C145" s="356">
        <v>0</v>
      </c>
      <c r="D145" s="356">
        <v>0</v>
      </c>
      <c r="E145" s="356">
        <v>0</v>
      </c>
      <c r="F145" s="356">
        <v>0</v>
      </c>
      <c r="G145" s="356">
        <v>0</v>
      </c>
      <c r="H145" s="356">
        <v>0</v>
      </c>
      <c r="I145" s="356">
        <v>0</v>
      </c>
      <c r="J145" s="356">
        <v>0</v>
      </c>
      <c r="K145" s="356">
        <v>0</v>
      </c>
      <c r="L145" s="356">
        <v>0</v>
      </c>
      <c r="M145" s="356">
        <v>0</v>
      </c>
      <c r="N145" s="356">
        <v>0</v>
      </c>
      <c r="O145" s="356">
        <v>0</v>
      </c>
      <c r="P145" s="356">
        <v>0</v>
      </c>
      <c r="Q145" s="356">
        <v>0</v>
      </c>
      <c r="R145" s="356">
        <v>0</v>
      </c>
      <c r="S145" s="356">
        <v>0</v>
      </c>
    </row>
    <row r="146" spans="1:19" ht="38.25" x14ac:dyDescent="0.2">
      <c r="A146" s="355" t="s">
        <v>1042</v>
      </c>
      <c r="B146" s="356">
        <v>0</v>
      </c>
      <c r="C146" s="356">
        <v>0</v>
      </c>
      <c r="D146" s="356">
        <v>0</v>
      </c>
      <c r="E146" s="356">
        <v>0</v>
      </c>
      <c r="F146" s="356">
        <v>0</v>
      </c>
      <c r="G146" s="356">
        <v>0</v>
      </c>
      <c r="H146" s="356">
        <v>0</v>
      </c>
      <c r="I146" s="356">
        <v>0</v>
      </c>
      <c r="J146" s="356">
        <v>0</v>
      </c>
      <c r="K146" s="356">
        <v>0</v>
      </c>
      <c r="L146" s="356">
        <v>0</v>
      </c>
      <c r="M146" s="356">
        <v>0</v>
      </c>
      <c r="N146" s="356">
        <v>0</v>
      </c>
      <c r="O146" s="356">
        <v>0</v>
      </c>
      <c r="P146" s="356">
        <v>0</v>
      </c>
      <c r="Q146" s="356">
        <v>0</v>
      </c>
      <c r="R146" s="356">
        <v>0</v>
      </c>
      <c r="S146" s="356">
        <v>0</v>
      </c>
    </row>
    <row r="147" spans="1:19" ht="25.5" x14ac:dyDescent="0.2">
      <c r="A147" s="355" t="s">
        <v>1043</v>
      </c>
      <c r="B147" s="356">
        <v>0</v>
      </c>
      <c r="C147" s="356">
        <v>0</v>
      </c>
      <c r="D147" s="356">
        <v>0</v>
      </c>
      <c r="E147" s="356">
        <v>0</v>
      </c>
      <c r="F147" s="356">
        <v>0</v>
      </c>
      <c r="G147" s="356">
        <v>0</v>
      </c>
      <c r="H147" s="356">
        <v>0</v>
      </c>
      <c r="I147" s="356">
        <v>0</v>
      </c>
      <c r="J147" s="356">
        <v>0</v>
      </c>
      <c r="K147" s="356">
        <v>0</v>
      </c>
      <c r="L147" s="356">
        <v>0</v>
      </c>
      <c r="M147" s="356">
        <v>0</v>
      </c>
      <c r="N147" s="356">
        <v>0</v>
      </c>
      <c r="O147" s="356">
        <v>0</v>
      </c>
      <c r="P147" s="356">
        <v>0</v>
      </c>
      <c r="Q147" s="356">
        <v>0</v>
      </c>
      <c r="R147" s="356">
        <v>0</v>
      </c>
      <c r="S147" s="356">
        <v>0</v>
      </c>
    </row>
    <row r="148" spans="1:19" ht="25.5" x14ac:dyDescent="0.2">
      <c r="A148" s="355" t="s">
        <v>1044</v>
      </c>
      <c r="B148" s="356">
        <v>0</v>
      </c>
      <c r="C148" s="356">
        <v>0</v>
      </c>
      <c r="D148" s="356">
        <v>0</v>
      </c>
      <c r="E148" s="356">
        <v>0</v>
      </c>
      <c r="F148" s="356">
        <v>0</v>
      </c>
      <c r="G148" s="356">
        <v>0</v>
      </c>
      <c r="H148" s="356">
        <v>0</v>
      </c>
      <c r="I148" s="356">
        <v>0</v>
      </c>
      <c r="J148" s="356">
        <v>0</v>
      </c>
      <c r="K148" s="356">
        <v>0</v>
      </c>
      <c r="L148" s="356">
        <v>0</v>
      </c>
      <c r="M148" s="356">
        <v>0</v>
      </c>
      <c r="N148" s="356">
        <v>0</v>
      </c>
      <c r="O148" s="356">
        <v>0</v>
      </c>
      <c r="P148" s="356">
        <v>0</v>
      </c>
      <c r="Q148" s="356">
        <v>0</v>
      </c>
      <c r="R148" s="356">
        <v>0</v>
      </c>
      <c r="S148" s="356">
        <v>0</v>
      </c>
    </row>
    <row r="149" spans="1:19" ht="12.75" x14ac:dyDescent="0.2">
      <c r="A149" s="355" t="s">
        <v>1045</v>
      </c>
      <c r="B149" s="356">
        <v>0</v>
      </c>
      <c r="C149" s="356">
        <v>0</v>
      </c>
      <c r="D149" s="356">
        <v>0</v>
      </c>
      <c r="E149" s="356">
        <v>0</v>
      </c>
      <c r="F149" s="356">
        <v>0</v>
      </c>
      <c r="G149" s="356">
        <v>0</v>
      </c>
      <c r="H149" s="356">
        <v>0</v>
      </c>
      <c r="I149" s="356">
        <v>0</v>
      </c>
      <c r="J149" s="356">
        <v>0</v>
      </c>
      <c r="K149" s="356">
        <v>0</v>
      </c>
      <c r="L149" s="356">
        <v>0</v>
      </c>
      <c r="M149" s="356">
        <v>0</v>
      </c>
      <c r="N149" s="356">
        <v>0</v>
      </c>
      <c r="O149" s="356">
        <v>0</v>
      </c>
      <c r="P149" s="356">
        <v>0</v>
      </c>
      <c r="Q149" s="356">
        <v>0</v>
      </c>
      <c r="R149" s="356">
        <v>0</v>
      </c>
      <c r="S149" s="356">
        <v>0</v>
      </c>
    </row>
    <row r="150" spans="1:19" ht="25.5" x14ac:dyDescent="0.2">
      <c r="A150" s="355" t="s">
        <v>1046</v>
      </c>
      <c r="B150" s="356">
        <v>0</v>
      </c>
      <c r="C150" s="356">
        <v>0</v>
      </c>
      <c r="D150" s="356">
        <v>0</v>
      </c>
      <c r="E150" s="356">
        <v>0</v>
      </c>
      <c r="F150" s="356">
        <v>0</v>
      </c>
      <c r="G150" s="356">
        <v>0</v>
      </c>
      <c r="H150" s="356">
        <v>0</v>
      </c>
      <c r="I150" s="356">
        <v>0</v>
      </c>
      <c r="J150" s="356">
        <v>0</v>
      </c>
      <c r="K150" s="356">
        <v>0</v>
      </c>
      <c r="L150" s="356">
        <v>0</v>
      </c>
      <c r="M150" s="356">
        <v>0</v>
      </c>
      <c r="N150" s="356">
        <v>0</v>
      </c>
      <c r="O150" s="356">
        <v>0</v>
      </c>
      <c r="P150" s="356">
        <v>0</v>
      </c>
      <c r="Q150" s="356">
        <v>0</v>
      </c>
      <c r="R150" s="356">
        <v>0</v>
      </c>
      <c r="S150" s="356">
        <v>0</v>
      </c>
    </row>
    <row r="151" spans="1:19" ht="25.5" x14ac:dyDescent="0.2">
      <c r="A151" s="355" t="s">
        <v>1047</v>
      </c>
      <c r="B151" s="356">
        <v>0</v>
      </c>
      <c r="C151" s="356">
        <v>0</v>
      </c>
      <c r="D151" s="356">
        <v>0</v>
      </c>
      <c r="E151" s="356">
        <v>0</v>
      </c>
      <c r="F151" s="356">
        <v>0</v>
      </c>
      <c r="G151" s="356">
        <v>0</v>
      </c>
      <c r="H151" s="356">
        <v>0</v>
      </c>
      <c r="I151" s="356">
        <v>0</v>
      </c>
      <c r="J151" s="356">
        <v>0</v>
      </c>
      <c r="K151" s="356">
        <v>0</v>
      </c>
      <c r="L151" s="356">
        <v>0</v>
      </c>
      <c r="M151" s="356">
        <v>0</v>
      </c>
      <c r="N151" s="356">
        <v>0</v>
      </c>
      <c r="O151" s="356">
        <v>0</v>
      </c>
      <c r="P151" s="356">
        <v>0</v>
      </c>
      <c r="Q151" s="356">
        <v>0</v>
      </c>
      <c r="R151" s="356">
        <v>0</v>
      </c>
      <c r="S151" s="356">
        <v>0</v>
      </c>
    </row>
    <row r="152" spans="1:19" ht="25.5" x14ac:dyDescent="0.2">
      <c r="A152" s="355" t="s">
        <v>1048</v>
      </c>
      <c r="B152" s="356">
        <v>0</v>
      </c>
      <c r="C152" s="356">
        <v>0</v>
      </c>
      <c r="D152" s="356">
        <v>0</v>
      </c>
      <c r="E152" s="356">
        <v>0</v>
      </c>
      <c r="F152" s="356">
        <v>0</v>
      </c>
      <c r="G152" s="356">
        <v>0</v>
      </c>
      <c r="H152" s="356">
        <v>0</v>
      </c>
      <c r="I152" s="356">
        <v>0</v>
      </c>
      <c r="J152" s="356">
        <v>0</v>
      </c>
      <c r="K152" s="356">
        <v>0</v>
      </c>
      <c r="L152" s="356">
        <v>0</v>
      </c>
      <c r="M152" s="356">
        <v>0</v>
      </c>
      <c r="N152" s="356">
        <v>0</v>
      </c>
      <c r="O152" s="356">
        <v>0</v>
      </c>
      <c r="P152" s="356">
        <v>0</v>
      </c>
      <c r="Q152" s="356">
        <v>0</v>
      </c>
      <c r="R152" s="356">
        <v>0</v>
      </c>
      <c r="S152" s="356">
        <v>0</v>
      </c>
    </row>
    <row r="153" spans="1:19" ht="25.5" x14ac:dyDescent="0.2">
      <c r="A153" s="355" t="s">
        <v>1049</v>
      </c>
      <c r="B153" s="356">
        <v>0</v>
      </c>
      <c r="C153" s="356">
        <v>0</v>
      </c>
      <c r="D153" s="356">
        <v>0</v>
      </c>
      <c r="E153" s="356">
        <v>0</v>
      </c>
      <c r="F153" s="356">
        <v>0</v>
      </c>
      <c r="G153" s="356">
        <v>0</v>
      </c>
      <c r="H153" s="356">
        <v>0</v>
      </c>
      <c r="I153" s="356">
        <v>0</v>
      </c>
      <c r="J153" s="356">
        <v>0</v>
      </c>
      <c r="K153" s="356">
        <v>0</v>
      </c>
      <c r="L153" s="356">
        <v>0</v>
      </c>
      <c r="M153" s="356">
        <v>0</v>
      </c>
      <c r="N153" s="356">
        <v>0</v>
      </c>
      <c r="O153" s="356">
        <v>0</v>
      </c>
      <c r="P153" s="356">
        <v>0</v>
      </c>
      <c r="Q153" s="356">
        <v>0</v>
      </c>
      <c r="R153" s="356">
        <v>0</v>
      </c>
      <c r="S153" s="356">
        <v>0</v>
      </c>
    </row>
    <row r="154" spans="1:19" ht="38.25" x14ac:dyDescent="0.2">
      <c r="A154" s="355" t="s">
        <v>1543</v>
      </c>
      <c r="B154" s="356">
        <v>5778140</v>
      </c>
      <c r="C154" s="356">
        <v>0</v>
      </c>
      <c r="D154" s="356">
        <v>0</v>
      </c>
      <c r="E154" s="356">
        <v>0</v>
      </c>
      <c r="F154" s="356">
        <v>5778140</v>
      </c>
      <c r="G154" s="356">
        <v>0</v>
      </c>
      <c r="H154" s="356">
        <v>0</v>
      </c>
      <c r="I154" s="356">
        <v>0</v>
      </c>
      <c r="J154" s="356">
        <v>0</v>
      </c>
      <c r="K154" s="356">
        <v>0</v>
      </c>
      <c r="L154" s="356">
        <v>0</v>
      </c>
      <c r="M154" s="356">
        <v>0</v>
      </c>
      <c r="N154" s="356">
        <v>0</v>
      </c>
      <c r="O154" s="356">
        <v>0</v>
      </c>
      <c r="P154" s="356">
        <v>0</v>
      </c>
      <c r="Q154" s="356">
        <v>0</v>
      </c>
      <c r="R154" s="356">
        <v>0</v>
      </c>
      <c r="S154" s="356">
        <v>0</v>
      </c>
    </row>
    <row r="155" spans="1:19" ht="12.75" x14ac:dyDescent="0.2">
      <c r="A155" s="355" t="s">
        <v>1050</v>
      </c>
      <c r="B155" s="356">
        <v>0</v>
      </c>
      <c r="C155" s="356">
        <v>0</v>
      </c>
      <c r="D155" s="356">
        <v>0</v>
      </c>
      <c r="E155" s="356">
        <v>0</v>
      </c>
      <c r="F155" s="356">
        <v>0</v>
      </c>
      <c r="G155" s="356">
        <v>0</v>
      </c>
      <c r="H155" s="356">
        <v>0</v>
      </c>
      <c r="I155" s="356">
        <v>0</v>
      </c>
      <c r="J155" s="356">
        <v>0</v>
      </c>
      <c r="K155" s="356">
        <v>0</v>
      </c>
      <c r="L155" s="356">
        <v>0</v>
      </c>
      <c r="M155" s="356">
        <v>0</v>
      </c>
      <c r="N155" s="356">
        <v>0</v>
      </c>
      <c r="O155" s="356">
        <v>0</v>
      </c>
      <c r="P155" s="356">
        <v>0</v>
      </c>
      <c r="Q155" s="356">
        <v>0</v>
      </c>
      <c r="R155" s="356">
        <v>0</v>
      </c>
      <c r="S155" s="356">
        <v>0</v>
      </c>
    </row>
    <row r="156" spans="1:19" ht="25.5" x14ac:dyDescent="0.2">
      <c r="A156" s="355" t="s">
        <v>1051</v>
      </c>
      <c r="B156" s="356">
        <v>0</v>
      </c>
      <c r="C156" s="356">
        <v>0</v>
      </c>
      <c r="D156" s="356">
        <v>0</v>
      </c>
      <c r="E156" s="356">
        <v>0</v>
      </c>
      <c r="F156" s="356">
        <v>0</v>
      </c>
      <c r="G156" s="356">
        <v>0</v>
      </c>
      <c r="H156" s="356">
        <v>0</v>
      </c>
      <c r="I156" s="356">
        <v>0</v>
      </c>
      <c r="J156" s="356">
        <v>0</v>
      </c>
      <c r="K156" s="356">
        <v>0</v>
      </c>
      <c r="L156" s="356">
        <v>0</v>
      </c>
      <c r="M156" s="356">
        <v>0</v>
      </c>
      <c r="N156" s="356">
        <v>0</v>
      </c>
      <c r="O156" s="356">
        <v>0</v>
      </c>
      <c r="P156" s="356">
        <v>0</v>
      </c>
      <c r="Q156" s="356">
        <v>0</v>
      </c>
      <c r="R156" s="356">
        <v>0</v>
      </c>
      <c r="S156" s="356">
        <v>0</v>
      </c>
    </row>
    <row r="157" spans="1:19" ht="38.25" x14ac:dyDescent="0.2">
      <c r="A157" s="355" t="s">
        <v>1052</v>
      </c>
      <c r="B157" s="356">
        <v>0</v>
      </c>
      <c r="C157" s="356">
        <v>0</v>
      </c>
      <c r="D157" s="356">
        <v>0</v>
      </c>
      <c r="E157" s="356">
        <v>0</v>
      </c>
      <c r="F157" s="356">
        <v>0</v>
      </c>
      <c r="G157" s="356">
        <v>0</v>
      </c>
      <c r="H157" s="356">
        <v>0</v>
      </c>
      <c r="I157" s="356">
        <v>0</v>
      </c>
      <c r="J157" s="356">
        <v>0</v>
      </c>
      <c r="K157" s="356">
        <v>0</v>
      </c>
      <c r="L157" s="356">
        <v>0</v>
      </c>
      <c r="M157" s="356">
        <v>0</v>
      </c>
      <c r="N157" s="356">
        <v>0</v>
      </c>
      <c r="O157" s="356">
        <v>0</v>
      </c>
      <c r="P157" s="356">
        <v>0</v>
      </c>
      <c r="Q157" s="356">
        <v>0</v>
      </c>
      <c r="R157" s="356">
        <v>0</v>
      </c>
      <c r="S157" s="356">
        <v>0</v>
      </c>
    </row>
    <row r="158" spans="1:19" ht="25.5" x14ac:dyDescent="0.2">
      <c r="A158" s="355" t="s">
        <v>1053</v>
      </c>
      <c r="B158" s="356">
        <v>0</v>
      </c>
      <c r="C158" s="356">
        <v>0</v>
      </c>
      <c r="D158" s="356">
        <v>0</v>
      </c>
      <c r="E158" s="356">
        <v>0</v>
      </c>
      <c r="F158" s="356">
        <v>0</v>
      </c>
      <c r="G158" s="356">
        <v>0</v>
      </c>
      <c r="H158" s="356">
        <v>0</v>
      </c>
      <c r="I158" s="356">
        <v>0</v>
      </c>
      <c r="J158" s="356">
        <v>0</v>
      </c>
      <c r="K158" s="356">
        <v>0</v>
      </c>
      <c r="L158" s="356">
        <v>0</v>
      </c>
      <c r="M158" s="356">
        <v>0</v>
      </c>
      <c r="N158" s="356">
        <v>0</v>
      </c>
      <c r="O158" s="356">
        <v>0</v>
      </c>
      <c r="P158" s="356">
        <v>0</v>
      </c>
      <c r="Q158" s="356">
        <v>0</v>
      </c>
      <c r="R158" s="356">
        <v>0</v>
      </c>
      <c r="S158" s="356">
        <v>0</v>
      </c>
    </row>
    <row r="159" spans="1:19" ht="25.5" x14ac:dyDescent="0.2">
      <c r="A159" s="355" t="s">
        <v>1054</v>
      </c>
      <c r="B159" s="356">
        <v>0</v>
      </c>
      <c r="C159" s="356">
        <v>0</v>
      </c>
      <c r="D159" s="356">
        <v>0</v>
      </c>
      <c r="E159" s="356">
        <v>0</v>
      </c>
      <c r="F159" s="356">
        <v>0</v>
      </c>
      <c r="G159" s="356">
        <v>0</v>
      </c>
      <c r="H159" s="356">
        <v>0</v>
      </c>
      <c r="I159" s="356">
        <v>0</v>
      </c>
      <c r="J159" s="356">
        <v>0</v>
      </c>
      <c r="K159" s="356">
        <v>0</v>
      </c>
      <c r="L159" s="356">
        <v>0</v>
      </c>
      <c r="M159" s="356">
        <v>0</v>
      </c>
      <c r="N159" s="356">
        <v>0</v>
      </c>
      <c r="O159" s="356">
        <v>0</v>
      </c>
      <c r="P159" s="356">
        <v>0</v>
      </c>
      <c r="Q159" s="356">
        <v>0</v>
      </c>
      <c r="R159" s="356">
        <v>0</v>
      </c>
      <c r="S159" s="356">
        <v>0</v>
      </c>
    </row>
    <row r="160" spans="1:19" ht="12.75" x14ac:dyDescent="0.2">
      <c r="A160" s="355" t="s">
        <v>1055</v>
      </c>
      <c r="B160" s="356">
        <v>0</v>
      </c>
      <c r="C160" s="356">
        <v>0</v>
      </c>
      <c r="D160" s="356">
        <v>0</v>
      </c>
      <c r="E160" s="356">
        <v>0</v>
      </c>
      <c r="F160" s="356">
        <v>0</v>
      </c>
      <c r="G160" s="356">
        <v>0</v>
      </c>
      <c r="H160" s="356">
        <v>0</v>
      </c>
      <c r="I160" s="356">
        <v>0</v>
      </c>
      <c r="J160" s="356">
        <v>0</v>
      </c>
      <c r="K160" s="356">
        <v>0</v>
      </c>
      <c r="L160" s="356">
        <v>0</v>
      </c>
      <c r="M160" s="356">
        <v>0</v>
      </c>
      <c r="N160" s="356">
        <v>0</v>
      </c>
      <c r="O160" s="356">
        <v>0</v>
      </c>
      <c r="P160" s="356">
        <v>0</v>
      </c>
      <c r="Q160" s="356">
        <v>0</v>
      </c>
      <c r="R160" s="356">
        <v>0</v>
      </c>
      <c r="S160" s="356">
        <v>0</v>
      </c>
    </row>
    <row r="161" spans="1:19" ht="25.5" x14ac:dyDescent="0.2">
      <c r="A161" s="355" t="s">
        <v>1056</v>
      </c>
      <c r="B161" s="356">
        <v>5362798</v>
      </c>
      <c r="C161" s="356">
        <v>0</v>
      </c>
      <c r="D161" s="356">
        <v>0</v>
      </c>
      <c r="E161" s="356">
        <v>0</v>
      </c>
      <c r="F161" s="356">
        <v>5362798</v>
      </c>
      <c r="G161" s="356">
        <v>0</v>
      </c>
      <c r="H161" s="356">
        <v>0</v>
      </c>
      <c r="I161" s="356">
        <v>0</v>
      </c>
      <c r="J161" s="356">
        <v>0</v>
      </c>
      <c r="K161" s="356">
        <v>0</v>
      </c>
      <c r="L161" s="356">
        <v>0</v>
      </c>
      <c r="M161" s="356">
        <v>0</v>
      </c>
      <c r="N161" s="356">
        <v>0</v>
      </c>
      <c r="O161" s="356">
        <v>0</v>
      </c>
      <c r="P161" s="356">
        <v>0</v>
      </c>
      <c r="Q161" s="356">
        <v>0</v>
      </c>
      <c r="R161" s="356">
        <v>0</v>
      </c>
      <c r="S161" s="356">
        <v>0</v>
      </c>
    </row>
    <row r="162" spans="1:19" ht="25.5" x14ac:dyDescent="0.2">
      <c r="A162" s="355" t="s">
        <v>1057</v>
      </c>
      <c r="B162" s="356">
        <v>415342</v>
      </c>
      <c r="C162" s="356">
        <v>0</v>
      </c>
      <c r="D162" s="356">
        <v>0</v>
      </c>
      <c r="E162" s="356">
        <v>0</v>
      </c>
      <c r="F162" s="356">
        <v>415342</v>
      </c>
      <c r="G162" s="356">
        <v>0</v>
      </c>
      <c r="H162" s="356">
        <v>0</v>
      </c>
      <c r="I162" s="356">
        <v>0</v>
      </c>
      <c r="J162" s="356">
        <v>0</v>
      </c>
      <c r="K162" s="356">
        <v>0</v>
      </c>
      <c r="L162" s="356">
        <v>0</v>
      </c>
      <c r="M162" s="356">
        <v>0</v>
      </c>
      <c r="N162" s="356">
        <v>0</v>
      </c>
      <c r="O162" s="356">
        <v>0</v>
      </c>
      <c r="P162" s="356">
        <v>0</v>
      </c>
      <c r="Q162" s="356">
        <v>0</v>
      </c>
      <c r="R162" s="356">
        <v>0</v>
      </c>
      <c r="S162" s="356">
        <v>0</v>
      </c>
    </row>
    <row r="163" spans="1:19" ht="25.5" x14ac:dyDescent="0.2">
      <c r="A163" s="355" t="s">
        <v>1058</v>
      </c>
      <c r="B163" s="356">
        <v>0</v>
      </c>
      <c r="C163" s="356">
        <v>0</v>
      </c>
      <c r="D163" s="356">
        <v>0</v>
      </c>
      <c r="E163" s="356">
        <v>0</v>
      </c>
      <c r="F163" s="356">
        <v>0</v>
      </c>
      <c r="G163" s="356">
        <v>0</v>
      </c>
      <c r="H163" s="356">
        <v>0</v>
      </c>
      <c r="I163" s="356">
        <v>0</v>
      </c>
      <c r="J163" s="356">
        <v>0</v>
      </c>
      <c r="K163" s="356">
        <v>0</v>
      </c>
      <c r="L163" s="356">
        <v>0</v>
      </c>
      <c r="M163" s="356">
        <v>0</v>
      </c>
      <c r="N163" s="356">
        <v>0</v>
      </c>
      <c r="O163" s="356">
        <v>0</v>
      </c>
      <c r="P163" s="356">
        <v>0</v>
      </c>
      <c r="Q163" s="356">
        <v>0</v>
      </c>
      <c r="R163" s="356">
        <v>0</v>
      </c>
      <c r="S163" s="356">
        <v>0</v>
      </c>
    </row>
    <row r="164" spans="1:19" ht="25.5" x14ac:dyDescent="0.2">
      <c r="A164" s="355" t="s">
        <v>1059</v>
      </c>
      <c r="B164" s="356">
        <v>0</v>
      </c>
      <c r="C164" s="356">
        <v>0</v>
      </c>
      <c r="D164" s="356">
        <v>0</v>
      </c>
      <c r="E164" s="356">
        <v>0</v>
      </c>
      <c r="F164" s="356">
        <v>0</v>
      </c>
      <c r="G164" s="356">
        <v>0</v>
      </c>
      <c r="H164" s="356">
        <v>0</v>
      </c>
      <c r="I164" s="356">
        <v>0</v>
      </c>
      <c r="J164" s="356">
        <v>0</v>
      </c>
      <c r="K164" s="356">
        <v>0</v>
      </c>
      <c r="L164" s="356">
        <v>0</v>
      </c>
      <c r="M164" s="356">
        <v>0</v>
      </c>
      <c r="N164" s="356">
        <v>0</v>
      </c>
      <c r="O164" s="356">
        <v>0</v>
      </c>
      <c r="P164" s="356">
        <v>0</v>
      </c>
      <c r="Q164" s="356">
        <v>0</v>
      </c>
      <c r="R164" s="356">
        <v>0</v>
      </c>
      <c r="S164" s="356">
        <v>0</v>
      </c>
    </row>
    <row r="165" spans="1:19" ht="38.25" x14ac:dyDescent="0.2">
      <c r="A165" s="355" t="s">
        <v>1544</v>
      </c>
      <c r="B165" s="356">
        <v>0</v>
      </c>
      <c r="C165" s="356">
        <v>0</v>
      </c>
      <c r="D165" s="356">
        <v>0</v>
      </c>
      <c r="E165" s="356">
        <v>0</v>
      </c>
      <c r="F165" s="356">
        <v>0</v>
      </c>
      <c r="G165" s="356">
        <v>0</v>
      </c>
      <c r="H165" s="356">
        <v>0</v>
      </c>
      <c r="I165" s="356">
        <v>0</v>
      </c>
      <c r="J165" s="356">
        <v>0</v>
      </c>
      <c r="K165" s="356">
        <v>0</v>
      </c>
      <c r="L165" s="356">
        <v>0</v>
      </c>
      <c r="M165" s="356">
        <v>0</v>
      </c>
      <c r="N165" s="356">
        <v>0</v>
      </c>
      <c r="O165" s="356">
        <v>0</v>
      </c>
      <c r="P165" s="356">
        <v>0</v>
      </c>
      <c r="Q165" s="356">
        <v>0</v>
      </c>
      <c r="R165" s="356">
        <v>0</v>
      </c>
      <c r="S165" s="356">
        <v>0</v>
      </c>
    </row>
    <row r="166" spans="1:19" ht="38.25" x14ac:dyDescent="0.2">
      <c r="A166" s="355" t="s">
        <v>1060</v>
      </c>
      <c r="B166" s="356">
        <v>0</v>
      </c>
      <c r="C166" s="356">
        <v>0</v>
      </c>
      <c r="D166" s="356">
        <v>0</v>
      </c>
      <c r="E166" s="356">
        <v>0</v>
      </c>
      <c r="F166" s="356">
        <v>0</v>
      </c>
      <c r="G166" s="356">
        <v>0</v>
      </c>
      <c r="H166" s="356">
        <v>0</v>
      </c>
      <c r="I166" s="356">
        <v>0</v>
      </c>
      <c r="J166" s="356">
        <v>0</v>
      </c>
      <c r="K166" s="356">
        <v>0</v>
      </c>
      <c r="L166" s="356">
        <v>0</v>
      </c>
      <c r="M166" s="356">
        <v>0</v>
      </c>
      <c r="N166" s="356">
        <v>0</v>
      </c>
      <c r="O166" s="356">
        <v>0</v>
      </c>
      <c r="P166" s="356">
        <v>0</v>
      </c>
      <c r="Q166" s="356">
        <v>0</v>
      </c>
      <c r="R166" s="356">
        <v>0</v>
      </c>
      <c r="S166" s="356">
        <v>0</v>
      </c>
    </row>
    <row r="167" spans="1:19" ht="38.25" x14ac:dyDescent="0.2">
      <c r="A167" s="355" t="s">
        <v>1545</v>
      </c>
      <c r="B167" s="356">
        <v>0</v>
      </c>
      <c r="C167" s="356">
        <v>0</v>
      </c>
      <c r="D167" s="356">
        <v>0</v>
      </c>
      <c r="E167" s="356">
        <v>0</v>
      </c>
      <c r="F167" s="356">
        <v>0</v>
      </c>
      <c r="G167" s="356">
        <v>0</v>
      </c>
      <c r="H167" s="356">
        <v>0</v>
      </c>
      <c r="I167" s="356">
        <v>0</v>
      </c>
      <c r="J167" s="356">
        <v>0</v>
      </c>
      <c r="K167" s="356">
        <v>0</v>
      </c>
      <c r="L167" s="356">
        <v>0</v>
      </c>
      <c r="M167" s="356">
        <v>0</v>
      </c>
      <c r="N167" s="356">
        <v>0</v>
      </c>
      <c r="O167" s="356">
        <v>0</v>
      </c>
      <c r="P167" s="356">
        <v>0</v>
      </c>
      <c r="Q167" s="356">
        <v>0</v>
      </c>
      <c r="R167" s="356">
        <v>0</v>
      </c>
      <c r="S167" s="356">
        <v>0</v>
      </c>
    </row>
    <row r="168" spans="1:19" ht="12.75" x14ac:dyDescent="0.2">
      <c r="A168" s="355" t="s">
        <v>1061</v>
      </c>
      <c r="B168" s="356">
        <v>0</v>
      </c>
      <c r="C168" s="356">
        <v>0</v>
      </c>
      <c r="D168" s="356">
        <v>0</v>
      </c>
      <c r="E168" s="356">
        <v>0</v>
      </c>
      <c r="F168" s="356">
        <v>0</v>
      </c>
      <c r="G168" s="356">
        <v>0</v>
      </c>
      <c r="H168" s="356">
        <v>0</v>
      </c>
      <c r="I168" s="356">
        <v>0</v>
      </c>
      <c r="J168" s="356">
        <v>0</v>
      </c>
      <c r="K168" s="356">
        <v>0</v>
      </c>
      <c r="L168" s="356">
        <v>0</v>
      </c>
      <c r="M168" s="356">
        <v>0</v>
      </c>
      <c r="N168" s="356">
        <v>0</v>
      </c>
      <c r="O168" s="356">
        <v>0</v>
      </c>
      <c r="P168" s="356">
        <v>0</v>
      </c>
      <c r="Q168" s="356">
        <v>0</v>
      </c>
      <c r="R168" s="356">
        <v>0</v>
      </c>
      <c r="S168" s="356">
        <v>0</v>
      </c>
    </row>
    <row r="169" spans="1:19" ht="12.75" x14ac:dyDescent="0.2">
      <c r="A169" s="355" t="s">
        <v>1062</v>
      </c>
      <c r="B169" s="356">
        <v>0</v>
      </c>
      <c r="C169" s="356">
        <v>0</v>
      </c>
      <c r="D169" s="356">
        <v>0</v>
      </c>
      <c r="E169" s="356">
        <v>0</v>
      </c>
      <c r="F169" s="356">
        <v>0</v>
      </c>
      <c r="G169" s="356">
        <v>0</v>
      </c>
      <c r="H169" s="356">
        <v>0</v>
      </c>
      <c r="I169" s="356">
        <v>0</v>
      </c>
      <c r="J169" s="356">
        <v>0</v>
      </c>
      <c r="K169" s="356">
        <v>0</v>
      </c>
      <c r="L169" s="356">
        <v>0</v>
      </c>
      <c r="M169" s="356">
        <v>0</v>
      </c>
      <c r="N169" s="356">
        <v>0</v>
      </c>
      <c r="O169" s="356">
        <v>0</v>
      </c>
      <c r="P169" s="356">
        <v>0</v>
      </c>
      <c r="Q169" s="356">
        <v>0</v>
      </c>
      <c r="R169" s="356">
        <v>0</v>
      </c>
      <c r="S169" s="356">
        <v>0</v>
      </c>
    </row>
    <row r="170" spans="1:19" ht="12.75" x14ac:dyDescent="0.2">
      <c r="A170" s="355" t="s">
        <v>1063</v>
      </c>
      <c r="B170" s="356">
        <v>0</v>
      </c>
      <c r="C170" s="356">
        <v>0</v>
      </c>
      <c r="D170" s="356">
        <v>0</v>
      </c>
      <c r="E170" s="356">
        <v>0</v>
      </c>
      <c r="F170" s="356">
        <v>0</v>
      </c>
      <c r="G170" s="356">
        <v>0</v>
      </c>
      <c r="H170" s="356">
        <v>0</v>
      </c>
      <c r="I170" s="356">
        <v>0</v>
      </c>
      <c r="J170" s="356">
        <v>0</v>
      </c>
      <c r="K170" s="356">
        <v>0</v>
      </c>
      <c r="L170" s="356">
        <v>0</v>
      </c>
      <c r="M170" s="356">
        <v>0</v>
      </c>
      <c r="N170" s="356">
        <v>0</v>
      </c>
      <c r="O170" s="356">
        <v>0</v>
      </c>
      <c r="P170" s="356">
        <v>0</v>
      </c>
      <c r="Q170" s="356">
        <v>0</v>
      </c>
      <c r="R170" s="356">
        <v>0</v>
      </c>
      <c r="S170" s="356">
        <v>0</v>
      </c>
    </row>
    <row r="171" spans="1:19" ht="12.75" x14ac:dyDescent="0.2">
      <c r="A171" s="355" t="s">
        <v>1064</v>
      </c>
      <c r="B171" s="356">
        <v>0</v>
      </c>
      <c r="C171" s="356">
        <v>0</v>
      </c>
      <c r="D171" s="356">
        <v>0</v>
      </c>
      <c r="E171" s="356">
        <v>0</v>
      </c>
      <c r="F171" s="356">
        <v>0</v>
      </c>
      <c r="G171" s="356">
        <v>0</v>
      </c>
      <c r="H171" s="356">
        <v>0</v>
      </c>
      <c r="I171" s="356">
        <v>0</v>
      </c>
      <c r="J171" s="356">
        <v>0</v>
      </c>
      <c r="K171" s="356">
        <v>0</v>
      </c>
      <c r="L171" s="356">
        <v>0</v>
      </c>
      <c r="M171" s="356">
        <v>0</v>
      </c>
      <c r="N171" s="356">
        <v>0</v>
      </c>
      <c r="O171" s="356">
        <v>0</v>
      </c>
      <c r="P171" s="356">
        <v>0</v>
      </c>
      <c r="Q171" s="356">
        <v>0</v>
      </c>
      <c r="R171" s="356">
        <v>0</v>
      </c>
      <c r="S171" s="356">
        <v>0</v>
      </c>
    </row>
    <row r="172" spans="1:19" ht="12.75" x14ac:dyDescent="0.2">
      <c r="A172" s="355" t="s">
        <v>1065</v>
      </c>
      <c r="B172" s="356">
        <v>0</v>
      </c>
      <c r="C172" s="356">
        <v>0</v>
      </c>
      <c r="D172" s="356">
        <v>0</v>
      </c>
      <c r="E172" s="356">
        <v>0</v>
      </c>
      <c r="F172" s="356">
        <v>0</v>
      </c>
      <c r="G172" s="356">
        <v>0</v>
      </c>
      <c r="H172" s="356">
        <v>0</v>
      </c>
      <c r="I172" s="356">
        <v>0</v>
      </c>
      <c r="J172" s="356">
        <v>0</v>
      </c>
      <c r="K172" s="356">
        <v>0</v>
      </c>
      <c r="L172" s="356">
        <v>0</v>
      </c>
      <c r="M172" s="356">
        <v>0</v>
      </c>
      <c r="N172" s="356">
        <v>0</v>
      </c>
      <c r="O172" s="356">
        <v>0</v>
      </c>
      <c r="P172" s="356">
        <v>0</v>
      </c>
      <c r="Q172" s="356">
        <v>0</v>
      </c>
      <c r="R172" s="356">
        <v>0</v>
      </c>
      <c r="S172" s="356">
        <v>0</v>
      </c>
    </row>
    <row r="173" spans="1:19" ht="25.5" x14ac:dyDescent="0.2">
      <c r="A173" s="355" t="s">
        <v>1066</v>
      </c>
      <c r="B173" s="356">
        <v>0</v>
      </c>
      <c r="C173" s="356">
        <v>0</v>
      </c>
      <c r="D173" s="356">
        <v>0</v>
      </c>
      <c r="E173" s="356">
        <v>0</v>
      </c>
      <c r="F173" s="356">
        <v>0</v>
      </c>
      <c r="G173" s="356">
        <v>0</v>
      </c>
      <c r="H173" s="356">
        <v>0</v>
      </c>
      <c r="I173" s="356">
        <v>0</v>
      </c>
      <c r="J173" s="356">
        <v>0</v>
      </c>
      <c r="K173" s="356">
        <v>0</v>
      </c>
      <c r="L173" s="356">
        <v>0</v>
      </c>
      <c r="M173" s="356">
        <v>0</v>
      </c>
      <c r="N173" s="356">
        <v>0</v>
      </c>
      <c r="O173" s="356">
        <v>0</v>
      </c>
      <c r="P173" s="356">
        <v>0</v>
      </c>
      <c r="Q173" s="356">
        <v>0</v>
      </c>
      <c r="R173" s="356">
        <v>0</v>
      </c>
      <c r="S173" s="356">
        <v>0</v>
      </c>
    </row>
    <row r="174" spans="1:19" ht="25.5" x14ac:dyDescent="0.2">
      <c r="A174" s="355" t="s">
        <v>1067</v>
      </c>
      <c r="B174" s="356">
        <v>0</v>
      </c>
      <c r="C174" s="356">
        <v>0</v>
      </c>
      <c r="D174" s="356">
        <v>0</v>
      </c>
      <c r="E174" s="356">
        <v>0</v>
      </c>
      <c r="F174" s="356">
        <v>0</v>
      </c>
      <c r="G174" s="356">
        <v>0</v>
      </c>
      <c r="H174" s="356">
        <v>0</v>
      </c>
      <c r="I174" s="356">
        <v>0</v>
      </c>
      <c r="J174" s="356">
        <v>0</v>
      </c>
      <c r="K174" s="356">
        <v>0</v>
      </c>
      <c r="L174" s="356">
        <v>0</v>
      </c>
      <c r="M174" s="356">
        <v>0</v>
      </c>
      <c r="N174" s="356">
        <v>0</v>
      </c>
      <c r="O174" s="356">
        <v>0</v>
      </c>
      <c r="P174" s="356">
        <v>0</v>
      </c>
      <c r="Q174" s="356">
        <v>0</v>
      </c>
      <c r="R174" s="356">
        <v>0</v>
      </c>
      <c r="S174" s="356">
        <v>0</v>
      </c>
    </row>
    <row r="175" spans="1:19" ht="12.75" x14ac:dyDescent="0.2">
      <c r="A175" s="355" t="s">
        <v>1068</v>
      </c>
      <c r="B175" s="356">
        <v>0</v>
      </c>
      <c r="C175" s="356">
        <v>0</v>
      </c>
      <c r="D175" s="356">
        <v>0</v>
      </c>
      <c r="E175" s="356">
        <v>0</v>
      </c>
      <c r="F175" s="356">
        <v>0</v>
      </c>
      <c r="G175" s="356">
        <v>0</v>
      </c>
      <c r="H175" s="356">
        <v>0</v>
      </c>
      <c r="I175" s="356">
        <v>0</v>
      </c>
      <c r="J175" s="356">
        <v>0</v>
      </c>
      <c r="K175" s="356">
        <v>0</v>
      </c>
      <c r="L175" s="356">
        <v>0</v>
      </c>
      <c r="M175" s="356">
        <v>0</v>
      </c>
      <c r="N175" s="356">
        <v>0</v>
      </c>
      <c r="O175" s="356">
        <v>0</v>
      </c>
      <c r="P175" s="356">
        <v>0</v>
      </c>
      <c r="Q175" s="356">
        <v>0</v>
      </c>
      <c r="R175" s="356">
        <v>0</v>
      </c>
      <c r="S175" s="356">
        <v>0</v>
      </c>
    </row>
    <row r="176" spans="1:19" ht="12.75" x14ac:dyDescent="0.2">
      <c r="A176" s="355" t="s">
        <v>1069</v>
      </c>
      <c r="B176" s="356">
        <v>0</v>
      </c>
      <c r="C176" s="356">
        <v>0</v>
      </c>
      <c r="D176" s="356">
        <v>0</v>
      </c>
      <c r="E176" s="356">
        <v>0</v>
      </c>
      <c r="F176" s="356">
        <v>0</v>
      </c>
      <c r="G176" s="356">
        <v>0</v>
      </c>
      <c r="H176" s="356">
        <v>0</v>
      </c>
      <c r="I176" s="356">
        <v>0</v>
      </c>
      <c r="J176" s="356">
        <v>0</v>
      </c>
      <c r="K176" s="356">
        <v>0</v>
      </c>
      <c r="L176" s="356">
        <v>0</v>
      </c>
      <c r="M176" s="356">
        <v>0</v>
      </c>
      <c r="N176" s="356">
        <v>0</v>
      </c>
      <c r="O176" s="356">
        <v>0</v>
      </c>
      <c r="P176" s="356">
        <v>0</v>
      </c>
      <c r="Q176" s="356">
        <v>0</v>
      </c>
      <c r="R176" s="356">
        <v>0</v>
      </c>
      <c r="S176" s="356">
        <v>0</v>
      </c>
    </row>
    <row r="177" spans="1:19" ht="25.5" x14ac:dyDescent="0.2">
      <c r="A177" s="355" t="s">
        <v>1070</v>
      </c>
      <c r="B177" s="356">
        <v>0</v>
      </c>
      <c r="C177" s="356">
        <v>0</v>
      </c>
      <c r="D177" s="356">
        <v>0</v>
      </c>
      <c r="E177" s="356">
        <v>0</v>
      </c>
      <c r="F177" s="356">
        <v>0</v>
      </c>
      <c r="G177" s="356">
        <v>0</v>
      </c>
      <c r="H177" s="356">
        <v>0</v>
      </c>
      <c r="I177" s="356">
        <v>0</v>
      </c>
      <c r="J177" s="356">
        <v>0</v>
      </c>
      <c r="K177" s="356">
        <v>0</v>
      </c>
      <c r="L177" s="356">
        <v>0</v>
      </c>
      <c r="M177" s="356">
        <v>0</v>
      </c>
      <c r="N177" s="356">
        <v>0</v>
      </c>
      <c r="O177" s="356">
        <v>0</v>
      </c>
      <c r="P177" s="356">
        <v>0</v>
      </c>
      <c r="Q177" s="356">
        <v>0</v>
      </c>
      <c r="R177" s="356">
        <v>0</v>
      </c>
      <c r="S177" s="356">
        <v>0</v>
      </c>
    </row>
    <row r="178" spans="1:19" ht="12.75" x14ac:dyDescent="0.2">
      <c r="A178" s="355" t="s">
        <v>1071</v>
      </c>
      <c r="B178" s="356">
        <v>0</v>
      </c>
      <c r="C178" s="356">
        <v>0</v>
      </c>
      <c r="D178" s="356">
        <v>0</v>
      </c>
      <c r="E178" s="356">
        <v>0</v>
      </c>
      <c r="F178" s="356">
        <v>0</v>
      </c>
      <c r="G178" s="356">
        <v>0</v>
      </c>
      <c r="H178" s="356">
        <v>0</v>
      </c>
      <c r="I178" s="356">
        <v>0</v>
      </c>
      <c r="J178" s="356">
        <v>0</v>
      </c>
      <c r="K178" s="356">
        <v>0</v>
      </c>
      <c r="L178" s="356">
        <v>0</v>
      </c>
      <c r="M178" s="356">
        <v>0</v>
      </c>
      <c r="N178" s="356">
        <v>0</v>
      </c>
      <c r="O178" s="356">
        <v>0</v>
      </c>
      <c r="P178" s="356">
        <v>0</v>
      </c>
      <c r="Q178" s="356">
        <v>0</v>
      </c>
      <c r="R178" s="356">
        <v>0</v>
      </c>
      <c r="S178" s="356">
        <v>0</v>
      </c>
    </row>
    <row r="179" spans="1:19" ht="12.75" x14ac:dyDescent="0.2">
      <c r="A179" s="355" t="s">
        <v>1072</v>
      </c>
      <c r="B179" s="356">
        <v>0</v>
      </c>
      <c r="C179" s="356">
        <v>0</v>
      </c>
      <c r="D179" s="356">
        <v>0</v>
      </c>
      <c r="E179" s="356">
        <v>0</v>
      </c>
      <c r="F179" s="356">
        <v>0</v>
      </c>
      <c r="G179" s="356">
        <v>0</v>
      </c>
      <c r="H179" s="356">
        <v>0</v>
      </c>
      <c r="I179" s="356">
        <v>0</v>
      </c>
      <c r="J179" s="356">
        <v>0</v>
      </c>
      <c r="K179" s="356">
        <v>0</v>
      </c>
      <c r="L179" s="356">
        <v>0</v>
      </c>
      <c r="M179" s="356">
        <v>0</v>
      </c>
      <c r="N179" s="356">
        <v>0</v>
      </c>
      <c r="O179" s="356">
        <v>0</v>
      </c>
      <c r="P179" s="356">
        <v>0</v>
      </c>
      <c r="Q179" s="356">
        <v>0</v>
      </c>
      <c r="R179" s="356">
        <v>0</v>
      </c>
      <c r="S179" s="356">
        <v>0</v>
      </c>
    </row>
    <row r="180" spans="1:19" ht="12.75" x14ac:dyDescent="0.2">
      <c r="A180" s="355" t="s">
        <v>1073</v>
      </c>
      <c r="B180" s="356">
        <v>0</v>
      </c>
      <c r="C180" s="356">
        <v>0</v>
      </c>
      <c r="D180" s="356">
        <v>0</v>
      </c>
      <c r="E180" s="356">
        <v>0</v>
      </c>
      <c r="F180" s="356">
        <v>0</v>
      </c>
      <c r="G180" s="356">
        <v>0</v>
      </c>
      <c r="H180" s="356">
        <v>0</v>
      </c>
      <c r="I180" s="356">
        <v>0</v>
      </c>
      <c r="J180" s="356">
        <v>0</v>
      </c>
      <c r="K180" s="356">
        <v>0</v>
      </c>
      <c r="L180" s="356">
        <v>0</v>
      </c>
      <c r="M180" s="356">
        <v>0</v>
      </c>
      <c r="N180" s="356">
        <v>0</v>
      </c>
      <c r="O180" s="356">
        <v>0</v>
      </c>
      <c r="P180" s="356">
        <v>0</v>
      </c>
      <c r="Q180" s="356">
        <v>0</v>
      </c>
      <c r="R180" s="356">
        <v>0</v>
      </c>
      <c r="S180" s="356">
        <v>0</v>
      </c>
    </row>
    <row r="181" spans="1:19" ht="25.5" x14ac:dyDescent="0.2">
      <c r="A181" s="355" t="s">
        <v>1074</v>
      </c>
      <c r="B181" s="356">
        <v>0</v>
      </c>
      <c r="C181" s="356">
        <v>0</v>
      </c>
      <c r="D181" s="356">
        <v>0</v>
      </c>
      <c r="E181" s="356">
        <v>0</v>
      </c>
      <c r="F181" s="356">
        <v>0</v>
      </c>
      <c r="G181" s="356">
        <v>0</v>
      </c>
      <c r="H181" s="356">
        <v>0</v>
      </c>
      <c r="I181" s="356">
        <v>0</v>
      </c>
      <c r="J181" s="356">
        <v>0</v>
      </c>
      <c r="K181" s="356">
        <v>0</v>
      </c>
      <c r="L181" s="356">
        <v>0</v>
      </c>
      <c r="M181" s="356">
        <v>0</v>
      </c>
      <c r="N181" s="356">
        <v>0</v>
      </c>
      <c r="O181" s="356">
        <v>0</v>
      </c>
      <c r="P181" s="356">
        <v>0</v>
      </c>
      <c r="Q181" s="356">
        <v>0</v>
      </c>
      <c r="R181" s="356">
        <v>0</v>
      </c>
      <c r="S181" s="356">
        <v>0</v>
      </c>
    </row>
    <row r="182" spans="1:19" ht="38.25" x14ac:dyDescent="0.2">
      <c r="A182" s="355" t="s">
        <v>1546</v>
      </c>
      <c r="B182" s="356">
        <v>370000</v>
      </c>
      <c r="C182" s="356">
        <v>300000</v>
      </c>
      <c r="D182" s="356">
        <v>0</v>
      </c>
      <c r="E182" s="356">
        <v>0</v>
      </c>
      <c r="F182" s="356">
        <v>0</v>
      </c>
      <c r="G182" s="356">
        <v>0</v>
      </c>
      <c r="H182" s="356">
        <v>0</v>
      </c>
      <c r="I182" s="356">
        <v>0</v>
      </c>
      <c r="J182" s="356">
        <v>0</v>
      </c>
      <c r="K182" s="356">
        <v>0</v>
      </c>
      <c r="L182" s="356">
        <v>0</v>
      </c>
      <c r="M182" s="356">
        <v>0</v>
      </c>
      <c r="N182" s="356">
        <v>0</v>
      </c>
      <c r="O182" s="356">
        <v>0</v>
      </c>
      <c r="P182" s="356">
        <v>70000</v>
      </c>
      <c r="Q182" s="356">
        <v>0</v>
      </c>
      <c r="R182" s="356">
        <v>0</v>
      </c>
      <c r="S182" s="356">
        <v>0</v>
      </c>
    </row>
    <row r="183" spans="1:19" ht="12.75" x14ac:dyDescent="0.2">
      <c r="A183" s="355" t="s">
        <v>1075</v>
      </c>
      <c r="B183" s="356">
        <v>0</v>
      </c>
      <c r="C183" s="356">
        <v>0</v>
      </c>
      <c r="D183" s="356">
        <v>0</v>
      </c>
      <c r="E183" s="356">
        <v>0</v>
      </c>
      <c r="F183" s="356">
        <v>0</v>
      </c>
      <c r="G183" s="356">
        <v>0</v>
      </c>
      <c r="H183" s="356">
        <v>0</v>
      </c>
      <c r="I183" s="356">
        <v>0</v>
      </c>
      <c r="J183" s="356">
        <v>0</v>
      </c>
      <c r="K183" s="356">
        <v>0</v>
      </c>
      <c r="L183" s="356">
        <v>0</v>
      </c>
      <c r="M183" s="356">
        <v>0</v>
      </c>
      <c r="N183" s="356">
        <v>0</v>
      </c>
      <c r="O183" s="356">
        <v>0</v>
      </c>
      <c r="P183" s="356">
        <v>0</v>
      </c>
      <c r="Q183" s="356">
        <v>0</v>
      </c>
      <c r="R183" s="356">
        <v>0</v>
      </c>
      <c r="S183" s="356">
        <v>0</v>
      </c>
    </row>
    <row r="184" spans="1:19" ht="12.75" x14ac:dyDescent="0.2">
      <c r="A184" s="355" t="s">
        <v>1076</v>
      </c>
      <c r="B184" s="356">
        <v>0</v>
      </c>
      <c r="C184" s="356">
        <v>0</v>
      </c>
      <c r="D184" s="356">
        <v>0</v>
      </c>
      <c r="E184" s="356">
        <v>0</v>
      </c>
      <c r="F184" s="356">
        <v>0</v>
      </c>
      <c r="G184" s="356">
        <v>0</v>
      </c>
      <c r="H184" s="356">
        <v>0</v>
      </c>
      <c r="I184" s="356">
        <v>0</v>
      </c>
      <c r="J184" s="356">
        <v>0</v>
      </c>
      <c r="K184" s="356">
        <v>0</v>
      </c>
      <c r="L184" s="356">
        <v>0</v>
      </c>
      <c r="M184" s="356">
        <v>0</v>
      </c>
      <c r="N184" s="356">
        <v>0</v>
      </c>
      <c r="O184" s="356">
        <v>0</v>
      </c>
      <c r="P184" s="356">
        <v>0</v>
      </c>
      <c r="Q184" s="356">
        <v>0</v>
      </c>
      <c r="R184" s="356">
        <v>0</v>
      </c>
      <c r="S184" s="356">
        <v>0</v>
      </c>
    </row>
    <row r="185" spans="1:19" ht="12.75" x14ac:dyDescent="0.2">
      <c r="A185" s="355" t="s">
        <v>1077</v>
      </c>
      <c r="B185" s="356">
        <v>0</v>
      </c>
      <c r="C185" s="356">
        <v>0</v>
      </c>
      <c r="D185" s="356">
        <v>0</v>
      </c>
      <c r="E185" s="356">
        <v>0</v>
      </c>
      <c r="F185" s="356">
        <v>0</v>
      </c>
      <c r="G185" s="356">
        <v>0</v>
      </c>
      <c r="H185" s="356">
        <v>0</v>
      </c>
      <c r="I185" s="356">
        <v>0</v>
      </c>
      <c r="J185" s="356">
        <v>0</v>
      </c>
      <c r="K185" s="356">
        <v>0</v>
      </c>
      <c r="L185" s="356">
        <v>0</v>
      </c>
      <c r="M185" s="356">
        <v>0</v>
      </c>
      <c r="N185" s="356">
        <v>0</v>
      </c>
      <c r="O185" s="356">
        <v>0</v>
      </c>
      <c r="P185" s="356">
        <v>0</v>
      </c>
      <c r="Q185" s="356">
        <v>0</v>
      </c>
      <c r="R185" s="356">
        <v>0</v>
      </c>
      <c r="S185" s="356">
        <v>0</v>
      </c>
    </row>
    <row r="186" spans="1:19" ht="12.75" x14ac:dyDescent="0.2">
      <c r="A186" s="355" t="s">
        <v>1078</v>
      </c>
      <c r="B186" s="356">
        <v>370000</v>
      </c>
      <c r="C186" s="356">
        <v>300000</v>
      </c>
      <c r="D186" s="356">
        <v>0</v>
      </c>
      <c r="E186" s="356">
        <v>0</v>
      </c>
      <c r="F186" s="356">
        <v>0</v>
      </c>
      <c r="G186" s="356">
        <v>0</v>
      </c>
      <c r="H186" s="356">
        <v>0</v>
      </c>
      <c r="I186" s="356">
        <v>0</v>
      </c>
      <c r="J186" s="356">
        <v>0</v>
      </c>
      <c r="K186" s="356">
        <v>0</v>
      </c>
      <c r="L186" s="356">
        <v>0</v>
      </c>
      <c r="M186" s="356">
        <v>0</v>
      </c>
      <c r="N186" s="356">
        <v>0</v>
      </c>
      <c r="O186" s="356">
        <v>0</v>
      </c>
      <c r="P186" s="356">
        <v>70000</v>
      </c>
      <c r="Q186" s="356">
        <v>0</v>
      </c>
      <c r="R186" s="356">
        <v>0</v>
      </c>
      <c r="S186" s="356">
        <v>0</v>
      </c>
    </row>
    <row r="187" spans="1:19" ht="12.75" x14ac:dyDescent="0.2">
      <c r="A187" s="355" t="s">
        <v>1079</v>
      </c>
      <c r="B187" s="356">
        <v>0</v>
      </c>
      <c r="C187" s="356">
        <v>0</v>
      </c>
      <c r="D187" s="356">
        <v>0</v>
      </c>
      <c r="E187" s="356">
        <v>0</v>
      </c>
      <c r="F187" s="356">
        <v>0</v>
      </c>
      <c r="G187" s="356">
        <v>0</v>
      </c>
      <c r="H187" s="356">
        <v>0</v>
      </c>
      <c r="I187" s="356">
        <v>0</v>
      </c>
      <c r="J187" s="356">
        <v>0</v>
      </c>
      <c r="K187" s="356">
        <v>0</v>
      </c>
      <c r="L187" s="356">
        <v>0</v>
      </c>
      <c r="M187" s="356">
        <v>0</v>
      </c>
      <c r="N187" s="356">
        <v>0</v>
      </c>
      <c r="O187" s="356">
        <v>0</v>
      </c>
      <c r="P187" s="356">
        <v>0</v>
      </c>
      <c r="Q187" s="356">
        <v>0</v>
      </c>
      <c r="R187" s="356">
        <v>0</v>
      </c>
      <c r="S187" s="356">
        <v>0</v>
      </c>
    </row>
    <row r="188" spans="1:19" ht="25.5" x14ac:dyDescent="0.2">
      <c r="A188" s="355" t="s">
        <v>1080</v>
      </c>
      <c r="B188" s="356">
        <v>0</v>
      </c>
      <c r="C188" s="356">
        <v>0</v>
      </c>
      <c r="D188" s="356">
        <v>0</v>
      </c>
      <c r="E188" s="356">
        <v>0</v>
      </c>
      <c r="F188" s="356">
        <v>0</v>
      </c>
      <c r="G188" s="356">
        <v>0</v>
      </c>
      <c r="H188" s="356">
        <v>0</v>
      </c>
      <c r="I188" s="356">
        <v>0</v>
      </c>
      <c r="J188" s="356">
        <v>0</v>
      </c>
      <c r="K188" s="356">
        <v>0</v>
      </c>
      <c r="L188" s="356">
        <v>0</v>
      </c>
      <c r="M188" s="356">
        <v>0</v>
      </c>
      <c r="N188" s="356">
        <v>0</v>
      </c>
      <c r="O188" s="356">
        <v>0</v>
      </c>
      <c r="P188" s="356">
        <v>0</v>
      </c>
      <c r="Q188" s="356">
        <v>0</v>
      </c>
      <c r="R188" s="356">
        <v>0</v>
      </c>
      <c r="S188" s="356">
        <v>0</v>
      </c>
    </row>
    <row r="189" spans="1:19" ht="25.5" x14ac:dyDescent="0.2">
      <c r="A189" s="355" t="s">
        <v>1081</v>
      </c>
      <c r="B189" s="356">
        <v>0</v>
      </c>
      <c r="C189" s="356">
        <v>0</v>
      </c>
      <c r="D189" s="356">
        <v>0</v>
      </c>
      <c r="E189" s="356">
        <v>0</v>
      </c>
      <c r="F189" s="356">
        <v>0</v>
      </c>
      <c r="G189" s="356">
        <v>0</v>
      </c>
      <c r="H189" s="356">
        <v>0</v>
      </c>
      <c r="I189" s="356">
        <v>0</v>
      </c>
      <c r="J189" s="356">
        <v>0</v>
      </c>
      <c r="K189" s="356">
        <v>0</v>
      </c>
      <c r="L189" s="356">
        <v>0</v>
      </c>
      <c r="M189" s="356">
        <v>0</v>
      </c>
      <c r="N189" s="356">
        <v>0</v>
      </c>
      <c r="O189" s="356">
        <v>0</v>
      </c>
      <c r="P189" s="356">
        <v>0</v>
      </c>
      <c r="Q189" s="356">
        <v>0</v>
      </c>
      <c r="R189" s="356">
        <v>0</v>
      </c>
      <c r="S189" s="356">
        <v>0</v>
      </c>
    </row>
    <row r="190" spans="1:19" ht="12.75" x14ac:dyDescent="0.2">
      <c r="A190" s="355" t="s">
        <v>1082</v>
      </c>
      <c r="B190" s="356">
        <v>0</v>
      </c>
      <c r="C190" s="356">
        <v>0</v>
      </c>
      <c r="D190" s="356">
        <v>0</v>
      </c>
      <c r="E190" s="356">
        <v>0</v>
      </c>
      <c r="F190" s="356">
        <v>0</v>
      </c>
      <c r="G190" s="356">
        <v>0</v>
      </c>
      <c r="H190" s="356">
        <v>0</v>
      </c>
      <c r="I190" s="356">
        <v>0</v>
      </c>
      <c r="J190" s="356">
        <v>0</v>
      </c>
      <c r="K190" s="356">
        <v>0</v>
      </c>
      <c r="L190" s="356">
        <v>0</v>
      </c>
      <c r="M190" s="356">
        <v>0</v>
      </c>
      <c r="N190" s="356">
        <v>0</v>
      </c>
      <c r="O190" s="356">
        <v>0</v>
      </c>
      <c r="P190" s="356">
        <v>0</v>
      </c>
      <c r="Q190" s="356">
        <v>0</v>
      </c>
      <c r="R190" s="356">
        <v>0</v>
      </c>
      <c r="S190" s="356">
        <v>0</v>
      </c>
    </row>
    <row r="191" spans="1:19" ht="25.5" x14ac:dyDescent="0.2">
      <c r="A191" s="355" t="s">
        <v>1083</v>
      </c>
      <c r="B191" s="356">
        <v>0</v>
      </c>
      <c r="C191" s="356">
        <v>0</v>
      </c>
      <c r="D191" s="356">
        <v>0</v>
      </c>
      <c r="E191" s="356">
        <v>0</v>
      </c>
      <c r="F191" s="356">
        <v>0</v>
      </c>
      <c r="G191" s="356">
        <v>0</v>
      </c>
      <c r="H191" s="356">
        <v>0</v>
      </c>
      <c r="I191" s="356">
        <v>0</v>
      </c>
      <c r="J191" s="356">
        <v>0</v>
      </c>
      <c r="K191" s="356">
        <v>0</v>
      </c>
      <c r="L191" s="356">
        <v>0</v>
      </c>
      <c r="M191" s="356">
        <v>0</v>
      </c>
      <c r="N191" s="356">
        <v>0</v>
      </c>
      <c r="O191" s="356">
        <v>0</v>
      </c>
      <c r="P191" s="356">
        <v>0</v>
      </c>
      <c r="Q191" s="356">
        <v>0</v>
      </c>
      <c r="R191" s="356">
        <v>0</v>
      </c>
      <c r="S191" s="356">
        <v>0</v>
      </c>
    </row>
    <row r="192" spans="1:19" ht="12.75" x14ac:dyDescent="0.2">
      <c r="A192" s="355" t="s">
        <v>1084</v>
      </c>
      <c r="B192" s="356">
        <v>0</v>
      </c>
      <c r="C192" s="356">
        <v>0</v>
      </c>
      <c r="D192" s="356">
        <v>0</v>
      </c>
      <c r="E192" s="356">
        <v>0</v>
      </c>
      <c r="F192" s="356">
        <v>0</v>
      </c>
      <c r="G192" s="356">
        <v>0</v>
      </c>
      <c r="H192" s="356">
        <v>0</v>
      </c>
      <c r="I192" s="356">
        <v>0</v>
      </c>
      <c r="J192" s="356">
        <v>0</v>
      </c>
      <c r="K192" s="356">
        <v>0</v>
      </c>
      <c r="L192" s="356">
        <v>0</v>
      </c>
      <c r="M192" s="356">
        <v>0</v>
      </c>
      <c r="N192" s="356">
        <v>0</v>
      </c>
      <c r="O192" s="356">
        <v>0</v>
      </c>
      <c r="P192" s="356">
        <v>0</v>
      </c>
      <c r="Q192" s="356">
        <v>0</v>
      </c>
      <c r="R192" s="356">
        <v>0</v>
      </c>
      <c r="S192" s="356">
        <v>0</v>
      </c>
    </row>
    <row r="193" spans="1:19" ht="12.75" x14ac:dyDescent="0.2">
      <c r="A193" s="355" t="s">
        <v>1085</v>
      </c>
      <c r="B193" s="356">
        <v>0</v>
      </c>
      <c r="C193" s="356">
        <v>0</v>
      </c>
      <c r="D193" s="356">
        <v>0</v>
      </c>
      <c r="E193" s="356">
        <v>0</v>
      </c>
      <c r="F193" s="356">
        <v>0</v>
      </c>
      <c r="G193" s="356">
        <v>0</v>
      </c>
      <c r="H193" s="356">
        <v>0</v>
      </c>
      <c r="I193" s="356">
        <v>0</v>
      </c>
      <c r="J193" s="356">
        <v>0</v>
      </c>
      <c r="K193" s="356">
        <v>0</v>
      </c>
      <c r="L193" s="356">
        <v>0</v>
      </c>
      <c r="M193" s="356">
        <v>0</v>
      </c>
      <c r="N193" s="356">
        <v>0</v>
      </c>
      <c r="O193" s="356">
        <v>0</v>
      </c>
      <c r="P193" s="356">
        <v>0</v>
      </c>
      <c r="Q193" s="356">
        <v>0</v>
      </c>
      <c r="R193" s="356">
        <v>0</v>
      </c>
      <c r="S193" s="356">
        <v>0</v>
      </c>
    </row>
    <row r="194" spans="1:19" ht="36" x14ac:dyDescent="0.2">
      <c r="A194" s="357" t="s">
        <v>1547</v>
      </c>
      <c r="B194" s="358">
        <v>6184140</v>
      </c>
      <c r="C194" s="358">
        <v>300000</v>
      </c>
      <c r="D194" s="358">
        <v>0</v>
      </c>
      <c r="E194" s="358">
        <v>36000</v>
      </c>
      <c r="F194" s="358">
        <v>5778140</v>
      </c>
      <c r="G194" s="358">
        <v>0</v>
      </c>
      <c r="H194" s="358">
        <v>0</v>
      </c>
      <c r="I194" s="358">
        <v>0</v>
      </c>
      <c r="J194" s="358">
        <v>0</v>
      </c>
      <c r="K194" s="358">
        <v>0</v>
      </c>
      <c r="L194" s="358">
        <v>0</v>
      </c>
      <c r="M194" s="358">
        <v>0</v>
      </c>
      <c r="N194" s="358">
        <v>0</v>
      </c>
      <c r="O194" s="358">
        <v>0</v>
      </c>
      <c r="P194" s="358">
        <v>70000</v>
      </c>
      <c r="Q194" s="358">
        <v>0</v>
      </c>
      <c r="R194" s="358">
        <v>0</v>
      </c>
      <c r="S194" s="358">
        <v>0</v>
      </c>
    </row>
    <row r="195" spans="1:19" ht="25.5" x14ac:dyDescent="0.2">
      <c r="A195" s="355" t="s">
        <v>1086</v>
      </c>
      <c r="B195" s="356">
        <v>0</v>
      </c>
      <c r="C195" s="356">
        <v>0</v>
      </c>
      <c r="D195" s="356">
        <v>0</v>
      </c>
      <c r="E195" s="356">
        <v>0</v>
      </c>
      <c r="F195" s="356">
        <v>0</v>
      </c>
      <c r="G195" s="356">
        <v>0</v>
      </c>
      <c r="H195" s="356">
        <v>0</v>
      </c>
      <c r="I195" s="356">
        <v>0</v>
      </c>
      <c r="J195" s="356">
        <v>0</v>
      </c>
      <c r="K195" s="356">
        <v>0</v>
      </c>
      <c r="L195" s="356">
        <v>0</v>
      </c>
      <c r="M195" s="356">
        <v>0</v>
      </c>
      <c r="N195" s="356">
        <v>0</v>
      </c>
      <c r="O195" s="356">
        <v>0</v>
      </c>
      <c r="P195" s="356">
        <v>0</v>
      </c>
      <c r="Q195" s="356">
        <v>0</v>
      </c>
      <c r="R195" s="356">
        <v>0</v>
      </c>
      <c r="S195" s="356">
        <v>0</v>
      </c>
    </row>
    <row r="196" spans="1:19" ht="25.5" x14ac:dyDescent="0.2">
      <c r="A196" s="355" t="s">
        <v>1548</v>
      </c>
      <c r="B196" s="356">
        <v>0</v>
      </c>
      <c r="C196" s="356">
        <v>0</v>
      </c>
      <c r="D196" s="356">
        <v>0</v>
      </c>
      <c r="E196" s="356">
        <v>0</v>
      </c>
      <c r="F196" s="356">
        <v>0</v>
      </c>
      <c r="G196" s="356">
        <v>0</v>
      </c>
      <c r="H196" s="356">
        <v>0</v>
      </c>
      <c r="I196" s="356">
        <v>0</v>
      </c>
      <c r="J196" s="356">
        <v>0</v>
      </c>
      <c r="K196" s="356">
        <v>0</v>
      </c>
      <c r="L196" s="356">
        <v>0</v>
      </c>
      <c r="M196" s="356">
        <v>0</v>
      </c>
      <c r="N196" s="356">
        <v>0</v>
      </c>
      <c r="O196" s="356">
        <v>0</v>
      </c>
      <c r="P196" s="356">
        <v>0</v>
      </c>
      <c r="Q196" s="356">
        <v>0</v>
      </c>
      <c r="R196" s="356">
        <v>0</v>
      </c>
      <c r="S196" s="356">
        <v>0</v>
      </c>
    </row>
    <row r="197" spans="1:19" ht="12.75" x14ac:dyDescent="0.2">
      <c r="A197" s="355" t="s">
        <v>1087</v>
      </c>
      <c r="B197" s="356">
        <v>0</v>
      </c>
      <c r="C197" s="356">
        <v>0</v>
      </c>
      <c r="D197" s="356">
        <v>0</v>
      </c>
      <c r="E197" s="356">
        <v>0</v>
      </c>
      <c r="F197" s="356">
        <v>0</v>
      </c>
      <c r="G197" s="356">
        <v>0</v>
      </c>
      <c r="H197" s="356">
        <v>0</v>
      </c>
      <c r="I197" s="356">
        <v>0</v>
      </c>
      <c r="J197" s="356">
        <v>0</v>
      </c>
      <c r="K197" s="356">
        <v>0</v>
      </c>
      <c r="L197" s="356">
        <v>0</v>
      </c>
      <c r="M197" s="356">
        <v>0</v>
      </c>
      <c r="N197" s="356">
        <v>0</v>
      </c>
      <c r="O197" s="356">
        <v>0</v>
      </c>
      <c r="P197" s="356">
        <v>0</v>
      </c>
      <c r="Q197" s="356">
        <v>0</v>
      </c>
      <c r="R197" s="356">
        <v>0</v>
      </c>
      <c r="S197" s="356">
        <v>0</v>
      </c>
    </row>
    <row r="198" spans="1:19" ht="25.5" x14ac:dyDescent="0.2">
      <c r="A198" s="355" t="s">
        <v>1088</v>
      </c>
      <c r="B198" s="356">
        <v>0</v>
      </c>
      <c r="C198" s="356">
        <v>0</v>
      </c>
      <c r="D198" s="356">
        <v>0</v>
      </c>
      <c r="E198" s="356">
        <v>0</v>
      </c>
      <c r="F198" s="356">
        <v>0</v>
      </c>
      <c r="G198" s="356">
        <v>0</v>
      </c>
      <c r="H198" s="356">
        <v>0</v>
      </c>
      <c r="I198" s="356">
        <v>0</v>
      </c>
      <c r="J198" s="356">
        <v>0</v>
      </c>
      <c r="K198" s="356">
        <v>0</v>
      </c>
      <c r="L198" s="356">
        <v>0</v>
      </c>
      <c r="M198" s="356">
        <v>0</v>
      </c>
      <c r="N198" s="356">
        <v>0</v>
      </c>
      <c r="O198" s="356">
        <v>0</v>
      </c>
      <c r="P198" s="356">
        <v>0</v>
      </c>
      <c r="Q198" s="356">
        <v>0</v>
      </c>
      <c r="R198" s="356">
        <v>0</v>
      </c>
      <c r="S198" s="356">
        <v>0</v>
      </c>
    </row>
    <row r="199" spans="1:19" ht="25.5" x14ac:dyDescent="0.2">
      <c r="A199" s="355" t="s">
        <v>1089</v>
      </c>
      <c r="B199" s="356">
        <v>363970</v>
      </c>
      <c r="C199" s="356">
        <v>0</v>
      </c>
      <c r="D199" s="356">
        <v>0</v>
      </c>
      <c r="E199" s="356">
        <v>0</v>
      </c>
      <c r="F199" s="356">
        <v>0</v>
      </c>
      <c r="G199" s="356">
        <v>0</v>
      </c>
      <c r="H199" s="356">
        <v>0</v>
      </c>
      <c r="I199" s="356">
        <v>0</v>
      </c>
      <c r="J199" s="356">
        <v>0</v>
      </c>
      <c r="K199" s="356">
        <v>0</v>
      </c>
      <c r="L199" s="356">
        <v>0</v>
      </c>
      <c r="M199" s="356">
        <v>0</v>
      </c>
      <c r="N199" s="356">
        <v>363970</v>
      </c>
      <c r="O199" s="356">
        <v>0</v>
      </c>
      <c r="P199" s="356">
        <v>0</v>
      </c>
      <c r="Q199" s="356">
        <v>0</v>
      </c>
      <c r="R199" s="356">
        <v>0</v>
      </c>
      <c r="S199" s="356">
        <v>0</v>
      </c>
    </row>
    <row r="200" spans="1:19" ht="12.75" x14ac:dyDescent="0.2">
      <c r="A200" s="355" t="s">
        <v>1090</v>
      </c>
      <c r="B200" s="356">
        <v>0</v>
      </c>
      <c r="C200" s="356">
        <v>0</v>
      </c>
      <c r="D200" s="356">
        <v>0</v>
      </c>
      <c r="E200" s="356">
        <v>0</v>
      </c>
      <c r="F200" s="356">
        <v>0</v>
      </c>
      <c r="G200" s="356">
        <v>0</v>
      </c>
      <c r="H200" s="356">
        <v>0</v>
      </c>
      <c r="I200" s="356">
        <v>0</v>
      </c>
      <c r="J200" s="356">
        <v>0</v>
      </c>
      <c r="K200" s="356">
        <v>0</v>
      </c>
      <c r="L200" s="356">
        <v>0</v>
      </c>
      <c r="M200" s="356">
        <v>0</v>
      </c>
      <c r="N200" s="356">
        <v>0</v>
      </c>
      <c r="O200" s="356">
        <v>0</v>
      </c>
      <c r="P200" s="356">
        <v>0</v>
      </c>
      <c r="Q200" s="356">
        <v>0</v>
      </c>
      <c r="R200" s="356">
        <v>0</v>
      </c>
      <c r="S200" s="356">
        <v>0</v>
      </c>
    </row>
    <row r="201" spans="1:19" ht="25.5" x14ac:dyDescent="0.2">
      <c r="A201" s="355" t="s">
        <v>1091</v>
      </c>
      <c r="B201" s="356">
        <v>0</v>
      </c>
      <c r="C201" s="356">
        <v>0</v>
      </c>
      <c r="D201" s="356">
        <v>0</v>
      </c>
      <c r="E201" s="356">
        <v>0</v>
      </c>
      <c r="F201" s="356">
        <v>0</v>
      </c>
      <c r="G201" s="356">
        <v>0</v>
      </c>
      <c r="H201" s="356">
        <v>0</v>
      </c>
      <c r="I201" s="356">
        <v>0</v>
      </c>
      <c r="J201" s="356">
        <v>0</v>
      </c>
      <c r="K201" s="356">
        <v>0</v>
      </c>
      <c r="L201" s="356">
        <v>0</v>
      </c>
      <c r="M201" s="356">
        <v>0</v>
      </c>
      <c r="N201" s="356">
        <v>0</v>
      </c>
      <c r="O201" s="356">
        <v>0</v>
      </c>
      <c r="P201" s="356">
        <v>0</v>
      </c>
      <c r="Q201" s="356">
        <v>0</v>
      </c>
      <c r="R201" s="356">
        <v>0</v>
      </c>
      <c r="S201" s="356">
        <v>0</v>
      </c>
    </row>
    <row r="202" spans="1:19" ht="25.5" x14ac:dyDescent="0.2">
      <c r="A202" s="355" t="s">
        <v>1092</v>
      </c>
      <c r="B202" s="356">
        <v>98270</v>
      </c>
      <c r="C202" s="356">
        <v>0</v>
      </c>
      <c r="D202" s="356">
        <v>0</v>
      </c>
      <c r="E202" s="356">
        <v>0</v>
      </c>
      <c r="F202" s="356">
        <v>0</v>
      </c>
      <c r="G202" s="356">
        <v>0</v>
      </c>
      <c r="H202" s="356">
        <v>0</v>
      </c>
      <c r="I202" s="356">
        <v>0</v>
      </c>
      <c r="J202" s="356">
        <v>0</v>
      </c>
      <c r="K202" s="356">
        <v>0</v>
      </c>
      <c r="L202" s="356">
        <v>0</v>
      </c>
      <c r="M202" s="356">
        <v>0</v>
      </c>
      <c r="N202" s="356">
        <v>98270</v>
      </c>
      <c r="O202" s="356">
        <v>0</v>
      </c>
      <c r="P202" s="356">
        <v>0</v>
      </c>
      <c r="Q202" s="356">
        <v>0</v>
      </c>
      <c r="R202" s="356">
        <v>0</v>
      </c>
      <c r="S202" s="356">
        <v>0</v>
      </c>
    </row>
    <row r="203" spans="1:19" ht="12.75" x14ac:dyDescent="0.2">
      <c r="A203" s="357" t="s">
        <v>1549</v>
      </c>
      <c r="B203" s="358">
        <v>462240</v>
      </c>
      <c r="C203" s="358">
        <v>0</v>
      </c>
      <c r="D203" s="358">
        <v>0</v>
      </c>
      <c r="E203" s="358">
        <v>0</v>
      </c>
      <c r="F203" s="358">
        <v>0</v>
      </c>
      <c r="G203" s="358">
        <v>0</v>
      </c>
      <c r="H203" s="358">
        <v>0</v>
      </c>
      <c r="I203" s="358">
        <v>0</v>
      </c>
      <c r="J203" s="358">
        <v>0</v>
      </c>
      <c r="K203" s="358">
        <v>0</v>
      </c>
      <c r="L203" s="358">
        <v>0</v>
      </c>
      <c r="M203" s="358">
        <v>0</v>
      </c>
      <c r="N203" s="358">
        <v>462240</v>
      </c>
      <c r="O203" s="358">
        <v>0</v>
      </c>
      <c r="P203" s="358">
        <v>0</v>
      </c>
      <c r="Q203" s="358">
        <v>0</v>
      </c>
      <c r="R203" s="358">
        <v>0</v>
      </c>
      <c r="S203" s="358">
        <v>0</v>
      </c>
    </row>
    <row r="204" spans="1:19" ht="12.75" x14ac:dyDescent="0.2">
      <c r="A204" s="355" t="s">
        <v>1093</v>
      </c>
      <c r="B204" s="356">
        <v>0</v>
      </c>
      <c r="C204" s="356">
        <v>0</v>
      </c>
      <c r="D204" s="356">
        <v>0</v>
      </c>
      <c r="E204" s="356">
        <v>0</v>
      </c>
      <c r="F204" s="356">
        <v>0</v>
      </c>
      <c r="G204" s="356">
        <v>0</v>
      </c>
      <c r="H204" s="356">
        <v>0</v>
      </c>
      <c r="I204" s="356">
        <v>0</v>
      </c>
      <c r="J204" s="356">
        <v>0</v>
      </c>
      <c r="K204" s="356">
        <v>0</v>
      </c>
      <c r="L204" s="356">
        <v>0</v>
      </c>
      <c r="M204" s="356">
        <v>0</v>
      </c>
      <c r="N204" s="356">
        <v>0</v>
      </c>
      <c r="O204" s="356">
        <v>0</v>
      </c>
      <c r="P204" s="356">
        <v>0</v>
      </c>
      <c r="Q204" s="356">
        <v>0</v>
      </c>
      <c r="R204" s="356">
        <v>0</v>
      </c>
      <c r="S204" s="356">
        <v>0</v>
      </c>
    </row>
    <row r="205" spans="1:19" ht="12.75" x14ac:dyDescent="0.2">
      <c r="A205" s="355" t="s">
        <v>1094</v>
      </c>
      <c r="B205" s="356">
        <v>0</v>
      </c>
      <c r="C205" s="356">
        <v>0</v>
      </c>
      <c r="D205" s="356">
        <v>0</v>
      </c>
      <c r="E205" s="356">
        <v>0</v>
      </c>
      <c r="F205" s="356">
        <v>0</v>
      </c>
      <c r="G205" s="356">
        <v>0</v>
      </c>
      <c r="H205" s="356">
        <v>0</v>
      </c>
      <c r="I205" s="356">
        <v>0</v>
      </c>
      <c r="J205" s="356">
        <v>0</v>
      </c>
      <c r="K205" s="356">
        <v>0</v>
      </c>
      <c r="L205" s="356">
        <v>0</v>
      </c>
      <c r="M205" s="356">
        <v>0</v>
      </c>
      <c r="N205" s="356">
        <v>0</v>
      </c>
      <c r="O205" s="356">
        <v>0</v>
      </c>
      <c r="P205" s="356">
        <v>0</v>
      </c>
      <c r="Q205" s="356">
        <v>0</v>
      </c>
      <c r="R205" s="356">
        <v>0</v>
      </c>
      <c r="S205" s="356">
        <v>0</v>
      </c>
    </row>
    <row r="206" spans="1:19" ht="12.75" x14ac:dyDescent="0.2">
      <c r="A206" s="355" t="s">
        <v>1095</v>
      </c>
      <c r="B206" s="356">
        <v>0</v>
      </c>
      <c r="C206" s="356">
        <v>0</v>
      </c>
      <c r="D206" s="356">
        <v>0</v>
      </c>
      <c r="E206" s="356">
        <v>0</v>
      </c>
      <c r="F206" s="356">
        <v>0</v>
      </c>
      <c r="G206" s="356">
        <v>0</v>
      </c>
      <c r="H206" s="356">
        <v>0</v>
      </c>
      <c r="I206" s="356">
        <v>0</v>
      </c>
      <c r="J206" s="356">
        <v>0</v>
      </c>
      <c r="K206" s="356">
        <v>0</v>
      </c>
      <c r="L206" s="356">
        <v>0</v>
      </c>
      <c r="M206" s="356">
        <v>0</v>
      </c>
      <c r="N206" s="356">
        <v>0</v>
      </c>
      <c r="O206" s="356">
        <v>0</v>
      </c>
      <c r="P206" s="356">
        <v>0</v>
      </c>
      <c r="Q206" s="356">
        <v>0</v>
      </c>
      <c r="R206" s="356">
        <v>0</v>
      </c>
      <c r="S206" s="356">
        <v>0</v>
      </c>
    </row>
    <row r="207" spans="1:19" ht="25.5" x14ac:dyDescent="0.2">
      <c r="A207" s="355" t="s">
        <v>1096</v>
      </c>
      <c r="B207" s="356">
        <v>0</v>
      </c>
      <c r="C207" s="356">
        <v>0</v>
      </c>
      <c r="D207" s="356">
        <v>0</v>
      </c>
      <c r="E207" s="356">
        <v>0</v>
      </c>
      <c r="F207" s="356">
        <v>0</v>
      </c>
      <c r="G207" s="356">
        <v>0</v>
      </c>
      <c r="H207" s="356">
        <v>0</v>
      </c>
      <c r="I207" s="356">
        <v>0</v>
      </c>
      <c r="J207" s="356">
        <v>0</v>
      </c>
      <c r="K207" s="356">
        <v>0</v>
      </c>
      <c r="L207" s="356">
        <v>0</v>
      </c>
      <c r="M207" s="356">
        <v>0</v>
      </c>
      <c r="N207" s="356">
        <v>0</v>
      </c>
      <c r="O207" s="356">
        <v>0</v>
      </c>
      <c r="P207" s="356">
        <v>0</v>
      </c>
      <c r="Q207" s="356">
        <v>0</v>
      </c>
      <c r="R207" s="356">
        <v>0</v>
      </c>
      <c r="S207" s="356">
        <v>0</v>
      </c>
    </row>
    <row r="208" spans="1:19" ht="12.75" x14ac:dyDescent="0.2">
      <c r="A208" s="357" t="s">
        <v>1550</v>
      </c>
      <c r="B208" s="358">
        <v>0</v>
      </c>
      <c r="C208" s="358">
        <v>0</v>
      </c>
      <c r="D208" s="358">
        <v>0</v>
      </c>
      <c r="E208" s="358">
        <v>0</v>
      </c>
      <c r="F208" s="358">
        <v>0</v>
      </c>
      <c r="G208" s="358">
        <v>0</v>
      </c>
      <c r="H208" s="358">
        <v>0</v>
      </c>
      <c r="I208" s="358">
        <v>0</v>
      </c>
      <c r="J208" s="358">
        <v>0</v>
      </c>
      <c r="K208" s="358">
        <v>0</v>
      </c>
      <c r="L208" s="358">
        <v>0</v>
      </c>
      <c r="M208" s="358">
        <v>0</v>
      </c>
      <c r="N208" s="358">
        <v>0</v>
      </c>
      <c r="O208" s="358">
        <v>0</v>
      </c>
      <c r="P208" s="358">
        <v>0</v>
      </c>
      <c r="Q208" s="358">
        <v>0</v>
      </c>
      <c r="R208" s="358">
        <v>0</v>
      </c>
      <c r="S208" s="358">
        <v>0</v>
      </c>
    </row>
    <row r="209" spans="1:19" ht="38.25" x14ac:dyDescent="0.2">
      <c r="A209" s="355" t="s">
        <v>1097</v>
      </c>
      <c r="B209" s="356">
        <v>0</v>
      </c>
      <c r="C209" s="356">
        <v>0</v>
      </c>
      <c r="D209" s="356">
        <v>0</v>
      </c>
      <c r="E209" s="356">
        <v>0</v>
      </c>
      <c r="F209" s="356">
        <v>0</v>
      </c>
      <c r="G209" s="356">
        <v>0</v>
      </c>
      <c r="H209" s="356">
        <v>0</v>
      </c>
      <c r="I209" s="356">
        <v>0</v>
      </c>
      <c r="J209" s="356">
        <v>0</v>
      </c>
      <c r="K209" s="356">
        <v>0</v>
      </c>
      <c r="L209" s="356">
        <v>0</v>
      </c>
      <c r="M209" s="356">
        <v>0</v>
      </c>
      <c r="N209" s="356">
        <v>0</v>
      </c>
      <c r="O209" s="356">
        <v>0</v>
      </c>
      <c r="P209" s="356">
        <v>0</v>
      </c>
      <c r="Q209" s="356">
        <v>0</v>
      </c>
      <c r="R209" s="356">
        <v>0</v>
      </c>
      <c r="S209" s="356">
        <v>0</v>
      </c>
    </row>
    <row r="210" spans="1:19" ht="38.25" x14ac:dyDescent="0.2">
      <c r="A210" s="355" t="s">
        <v>1551</v>
      </c>
      <c r="B210" s="356">
        <v>0</v>
      </c>
      <c r="C210" s="356">
        <v>0</v>
      </c>
      <c r="D210" s="356">
        <v>0</v>
      </c>
      <c r="E210" s="356">
        <v>0</v>
      </c>
      <c r="F210" s="356">
        <v>0</v>
      </c>
      <c r="G210" s="356">
        <v>0</v>
      </c>
      <c r="H210" s="356">
        <v>0</v>
      </c>
      <c r="I210" s="356">
        <v>0</v>
      </c>
      <c r="J210" s="356">
        <v>0</v>
      </c>
      <c r="K210" s="356">
        <v>0</v>
      </c>
      <c r="L210" s="356">
        <v>0</v>
      </c>
      <c r="M210" s="356">
        <v>0</v>
      </c>
      <c r="N210" s="356">
        <v>0</v>
      </c>
      <c r="O210" s="356">
        <v>0</v>
      </c>
      <c r="P210" s="356">
        <v>0</v>
      </c>
      <c r="Q210" s="356">
        <v>0</v>
      </c>
      <c r="R210" s="356">
        <v>0</v>
      </c>
      <c r="S210" s="356">
        <v>0</v>
      </c>
    </row>
    <row r="211" spans="1:19" ht="12.75" x14ac:dyDescent="0.2">
      <c r="A211" s="355" t="s">
        <v>1098</v>
      </c>
      <c r="B211" s="356">
        <v>0</v>
      </c>
      <c r="C211" s="356">
        <v>0</v>
      </c>
      <c r="D211" s="356">
        <v>0</v>
      </c>
      <c r="E211" s="356">
        <v>0</v>
      </c>
      <c r="F211" s="356">
        <v>0</v>
      </c>
      <c r="G211" s="356">
        <v>0</v>
      </c>
      <c r="H211" s="356">
        <v>0</v>
      </c>
      <c r="I211" s="356">
        <v>0</v>
      </c>
      <c r="J211" s="356">
        <v>0</v>
      </c>
      <c r="K211" s="356">
        <v>0</v>
      </c>
      <c r="L211" s="356">
        <v>0</v>
      </c>
      <c r="M211" s="356">
        <v>0</v>
      </c>
      <c r="N211" s="356">
        <v>0</v>
      </c>
      <c r="O211" s="356">
        <v>0</v>
      </c>
      <c r="P211" s="356">
        <v>0</v>
      </c>
      <c r="Q211" s="356">
        <v>0</v>
      </c>
      <c r="R211" s="356">
        <v>0</v>
      </c>
      <c r="S211" s="356">
        <v>0</v>
      </c>
    </row>
    <row r="212" spans="1:19" ht="12.75" x14ac:dyDescent="0.2">
      <c r="A212" s="355" t="s">
        <v>1099</v>
      </c>
      <c r="B212" s="356">
        <v>0</v>
      </c>
      <c r="C212" s="356">
        <v>0</v>
      </c>
      <c r="D212" s="356">
        <v>0</v>
      </c>
      <c r="E212" s="356">
        <v>0</v>
      </c>
      <c r="F212" s="356">
        <v>0</v>
      </c>
      <c r="G212" s="356">
        <v>0</v>
      </c>
      <c r="H212" s="356">
        <v>0</v>
      </c>
      <c r="I212" s="356">
        <v>0</v>
      </c>
      <c r="J212" s="356">
        <v>0</v>
      </c>
      <c r="K212" s="356">
        <v>0</v>
      </c>
      <c r="L212" s="356">
        <v>0</v>
      </c>
      <c r="M212" s="356">
        <v>0</v>
      </c>
      <c r="N212" s="356">
        <v>0</v>
      </c>
      <c r="O212" s="356">
        <v>0</v>
      </c>
      <c r="P212" s="356">
        <v>0</v>
      </c>
      <c r="Q212" s="356">
        <v>0</v>
      </c>
      <c r="R212" s="356">
        <v>0</v>
      </c>
      <c r="S212" s="356">
        <v>0</v>
      </c>
    </row>
    <row r="213" spans="1:19" ht="38.25" x14ac:dyDescent="0.2">
      <c r="A213" s="355" t="s">
        <v>1100</v>
      </c>
      <c r="B213" s="356">
        <v>0</v>
      </c>
      <c r="C213" s="356">
        <v>0</v>
      </c>
      <c r="D213" s="356">
        <v>0</v>
      </c>
      <c r="E213" s="356">
        <v>0</v>
      </c>
      <c r="F213" s="356">
        <v>0</v>
      </c>
      <c r="G213" s="356">
        <v>0</v>
      </c>
      <c r="H213" s="356">
        <v>0</v>
      </c>
      <c r="I213" s="356">
        <v>0</v>
      </c>
      <c r="J213" s="356">
        <v>0</v>
      </c>
      <c r="K213" s="356">
        <v>0</v>
      </c>
      <c r="L213" s="356">
        <v>0</v>
      </c>
      <c r="M213" s="356">
        <v>0</v>
      </c>
      <c r="N213" s="356">
        <v>0</v>
      </c>
      <c r="O213" s="356">
        <v>0</v>
      </c>
      <c r="P213" s="356">
        <v>0</v>
      </c>
      <c r="Q213" s="356">
        <v>0</v>
      </c>
      <c r="R213" s="356">
        <v>0</v>
      </c>
      <c r="S213" s="356">
        <v>0</v>
      </c>
    </row>
    <row r="214" spans="1:19" ht="25.5" x14ac:dyDescent="0.2">
      <c r="A214" s="355" t="s">
        <v>1101</v>
      </c>
      <c r="B214" s="356">
        <v>0</v>
      </c>
      <c r="C214" s="356">
        <v>0</v>
      </c>
      <c r="D214" s="356">
        <v>0</v>
      </c>
      <c r="E214" s="356">
        <v>0</v>
      </c>
      <c r="F214" s="356">
        <v>0</v>
      </c>
      <c r="G214" s="356">
        <v>0</v>
      </c>
      <c r="H214" s="356">
        <v>0</v>
      </c>
      <c r="I214" s="356">
        <v>0</v>
      </c>
      <c r="J214" s="356">
        <v>0</v>
      </c>
      <c r="K214" s="356">
        <v>0</v>
      </c>
      <c r="L214" s="356">
        <v>0</v>
      </c>
      <c r="M214" s="356">
        <v>0</v>
      </c>
      <c r="N214" s="356">
        <v>0</v>
      </c>
      <c r="O214" s="356">
        <v>0</v>
      </c>
      <c r="P214" s="356">
        <v>0</v>
      </c>
      <c r="Q214" s="356">
        <v>0</v>
      </c>
      <c r="R214" s="356">
        <v>0</v>
      </c>
      <c r="S214" s="356">
        <v>0</v>
      </c>
    </row>
    <row r="215" spans="1:19" ht="25.5" x14ac:dyDescent="0.2">
      <c r="A215" s="355" t="s">
        <v>1102</v>
      </c>
      <c r="B215" s="356">
        <v>0</v>
      </c>
      <c r="C215" s="356">
        <v>0</v>
      </c>
      <c r="D215" s="356">
        <v>0</v>
      </c>
      <c r="E215" s="356">
        <v>0</v>
      </c>
      <c r="F215" s="356">
        <v>0</v>
      </c>
      <c r="G215" s="356">
        <v>0</v>
      </c>
      <c r="H215" s="356">
        <v>0</v>
      </c>
      <c r="I215" s="356">
        <v>0</v>
      </c>
      <c r="J215" s="356">
        <v>0</v>
      </c>
      <c r="K215" s="356">
        <v>0</v>
      </c>
      <c r="L215" s="356">
        <v>0</v>
      </c>
      <c r="M215" s="356">
        <v>0</v>
      </c>
      <c r="N215" s="356">
        <v>0</v>
      </c>
      <c r="O215" s="356">
        <v>0</v>
      </c>
      <c r="P215" s="356">
        <v>0</v>
      </c>
      <c r="Q215" s="356">
        <v>0</v>
      </c>
      <c r="R215" s="356">
        <v>0</v>
      </c>
      <c r="S215" s="356">
        <v>0</v>
      </c>
    </row>
    <row r="216" spans="1:19" ht="12.75" x14ac:dyDescent="0.2">
      <c r="A216" s="355" t="s">
        <v>1103</v>
      </c>
      <c r="B216" s="356">
        <v>0</v>
      </c>
      <c r="C216" s="356">
        <v>0</v>
      </c>
      <c r="D216" s="356">
        <v>0</v>
      </c>
      <c r="E216" s="356">
        <v>0</v>
      </c>
      <c r="F216" s="356">
        <v>0</v>
      </c>
      <c r="G216" s="356">
        <v>0</v>
      </c>
      <c r="H216" s="356">
        <v>0</v>
      </c>
      <c r="I216" s="356">
        <v>0</v>
      </c>
      <c r="J216" s="356">
        <v>0</v>
      </c>
      <c r="K216" s="356">
        <v>0</v>
      </c>
      <c r="L216" s="356">
        <v>0</v>
      </c>
      <c r="M216" s="356">
        <v>0</v>
      </c>
      <c r="N216" s="356">
        <v>0</v>
      </c>
      <c r="O216" s="356">
        <v>0</v>
      </c>
      <c r="P216" s="356">
        <v>0</v>
      </c>
      <c r="Q216" s="356">
        <v>0</v>
      </c>
      <c r="R216" s="356">
        <v>0</v>
      </c>
      <c r="S216" s="356">
        <v>0</v>
      </c>
    </row>
    <row r="217" spans="1:19" ht="25.5" x14ac:dyDescent="0.2">
      <c r="A217" s="355" t="s">
        <v>1104</v>
      </c>
      <c r="B217" s="356">
        <v>0</v>
      </c>
      <c r="C217" s="356">
        <v>0</v>
      </c>
      <c r="D217" s="356">
        <v>0</v>
      </c>
      <c r="E217" s="356">
        <v>0</v>
      </c>
      <c r="F217" s="356">
        <v>0</v>
      </c>
      <c r="G217" s="356">
        <v>0</v>
      </c>
      <c r="H217" s="356">
        <v>0</v>
      </c>
      <c r="I217" s="356">
        <v>0</v>
      </c>
      <c r="J217" s="356">
        <v>0</v>
      </c>
      <c r="K217" s="356">
        <v>0</v>
      </c>
      <c r="L217" s="356">
        <v>0</v>
      </c>
      <c r="M217" s="356">
        <v>0</v>
      </c>
      <c r="N217" s="356">
        <v>0</v>
      </c>
      <c r="O217" s="356">
        <v>0</v>
      </c>
      <c r="P217" s="356">
        <v>0</v>
      </c>
      <c r="Q217" s="356">
        <v>0</v>
      </c>
      <c r="R217" s="356">
        <v>0</v>
      </c>
      <c r="S217" s="356">
        <v>0</v>
      </c>
    </row>
    <row r="218" spans="1:19" ht="25.5" x14ac:dyDescent="0.2">
      <c r="A218" s="355" t="s">
        <v>1105</v>
      </c>
      <c r="B218" s="356">
        <v>0</v>
      </c>
      <c r="C218" s="356">
        <v>0</v>
      </c>
      <c r="D218" s="356">
        <v>0</v>
      </c>
      <c r="E218" s="356">
        <v>0</v>
      </c>
      <c r="F218" s="356">
        <v>0</v>
      </c>
      <c r="G218" s="356">
        <v>0</v>
      </c>
      <c r="H218" s="356">
        <v>0</v>
      </c>
      <c r="I218" s="356">
        <v>0</v>
      </c>
      <c r="J218" s="356">
        <v>0</v>
      </c>
      <c r="K218" s="356">
        <v>0</v>
      </c>
      <c r="L218" s="356">
        <v>0</v>
      </c>
      <c r="M218" s="356">
        <v>0</v>
      </c>
      <c r="N218" s="356">
        <v>0</v>
      </c>
      <c r="O218" s="356">
        <v>0</v>
      </c>
      <c r="P218" s="356">
        <v>0</v>
      </c>
      <c r="Q218" s="356">
        <v>0</v>
      </c>
      <c r="R218" s="356">
        <v>0</v>
      </c>
      <c r="S218" s="356">
        <v>0</v>
      </c>
    </row>
    <row r="219" spans="1:19" ht="25.5" x14ac:dyDescent="0.2">
      <c r="A219" s="355" t="s">
        <v>1106</v>
      </c>
      <c r="B219" s="356">
        <v>0</v>
      </c>
      <c r="C219" s="356">
        <v>0</v>
      </c>
      <c r="D219" s="356">
        <v>0</v>
      </c>
      <c r="E219" s="356">
        <v>0</v>
      </c>
      <c r="F219" s="356">
        <v>0</v>
      </c>
      <c r="G219" s="356">
        <v>0</v>
      </c>
      <c r="H219" s="356">
        <v>0</v>
      </c>
      <c r="I219" s="356">
        <v>0</v>
      </c>
      <c r="J219" s="356">
        <v>0</v>
      </c>
      <c r="K219" s="356">
        <v>0</v>
      </c>
      <c r="L219" s="356">
        <v>0</v>
      </c>
      <c r="M219" s="356">
        <v>0</v>
      </c>
      <c r="N219" s="356">
        <v>0</v>
      </c>
      <c r="O219" s="356">
        <v>0</v>
      </c>
      <c r="P219" s="356">
        <v>0</v>
      </c>
      <c r="Q219" s="356">
        <v>0</v>
      </c>
      <c r="R219" s="356">
        <v>0</v>
      </c>
      <c r="S219" s="356">
        <v>0</v>
      </c>
    </row>
    <row r="220" spans="1:19" ht="25.5" x14ac:dyDescent="0.2">
      <c r="A220" s="355" t="s">
        <v>1107</v>
      </c>
      <c r="B220" s="356">
        <v>0</v>
      </c>
      <c r="C220" s="356">
        <v>0</v>
      </c>
      <c r="D220" s="356">
        <v>0</v>
      </c>
      <c r="E220" s="356">
        <v>0</v>
      </c>
      <c r="F220" s="356">
        <v>0</v>
      </c>
      <c r="G220" s="356">
        <v>0</v>
      </c>
      <c r="H220" s="356">
        <v>0</v>
      </c>
      <c r="I220" s="356">
        <v>0</v>
      </c>
      <c r="J220" s="356">
        <v>0</v>
      </c>
      <c r="K220" s="356">
        <v>0</v>
      </c>
      <c r="L220" s="356">
        <v>0</v>
      </c>
      <c r="M220" s="356">
        <v>0</v>
      </c>
      <c r="N220" s="356">
        <v>0</v>
      </c>
      <c r="O220" s="356">
        <v>0</v>
      </c>
      <c r="P220" s="356">
        <v>0</v>
      </c>
      <c r="Q220" s="356">
        <v>0</v>
      </c>
      <c r="R220" s="356">
        <v>0</v>
      </c>
      <c r="S220" s="356">
        <v>0</v>
      </c>
    </row>
    <row r="221" spans="1:19" ht="38.25" x14ac:dyDescent="0.2">
      <c r="A221" s="355" t="s">
        <v>1552</v>
      </c>
      <c r="B221" s="356">
        <v>0</v>
      </c>
      <c r="C221" s="356">
        <v>0</v>
      </c>
      <c r="D221" s="356">
        <v>0</v>
      </c>
      <c r="E221" s="356">
        <v>0</v>
      </c>
      <c r="F221" s="356">
        <v>0</v>
      </c>
      <c r="G221" s="356">
        <v>0</v>
      </c>
      <c r="H221" s="356">
        <v>0</v>
      </c>
      <c r="I221" s="356">
        <v>0</v>
      </c>
      <c r="J221" s="356">
        <v>0</v>
      </c>
      <c r="K221" s="356">
        <v>0</v>
      </c>
      <c r="L221" s="356">
        <v>0</v>
      </c>
      <c r="M221" s="356">
        <v>0</v>
      </c>
      <c r="N221" s="356">
        <v>0</v>
      </c>
      <c r="O221" s="356">
        <v>0</v>
      </c>
      <c r="P221" s="356">
        <v>0</v>
      </c>
      <c r="Q221" s="356">
        <v>0</v>
      </c>
      <c r="R221" s="356">
        <v>0</v>
      </c>
      <c r="S221" s="356">
        <v>0</v>
      </c>
    </row>
    <row r="222" spans="1:19" ht="12.75" x14ac:dyDescent="0.2">
      <c r="A222" s="355" t="s">
        <v>1108</v>
      </c>
      <c r="B222" s="356">
        <v>0</v>
      </c>
      <c r="C222" s="356">
        <v>0</v>
      </c>
      <c r="D222" s="356">
        <v>0</v>
      </c>
      <c r="E222" s="356">
        <v>0</v>
      </c>
      <c r="F222" s="356">
        <v>0</v>
      </c>
      <c r="G222" s="356">
        <v>0</v>
      </c>
      <c r="H222" s="356">
        <v>0</v>
      </c>
      <c r="I222" s="356">
        <v>0</v>
      </c>
      <c r="J222" s="356">
        <v>0</v>
      </c>
      <c r="K222" s="356">
        <v>0</v>
      </c>
      <c r="L222" s="356">
        <v>0</v>
      </c>
      <c r="M222" s="356">
        <v>0</v>
      </c>
      <c r="N222" s="356">
        <v>0</v>
      </c>
      <c r="O222" s="356">
        <v>0</v>
      </c>
      <c r="P222" s="356">
        <v>0</v>
      </c>
      <c r="Q222" s="356">
        <v>0</v>
      </c>
      <c r="R222" s="356">
        <v>0</v>
      </c>
      <c r="S222" s="356">
        <v>0</v>
      </c>
    </row>
    <row r="223" spans="1:19" ht="12.75" x14ac:dyDescent="0.2">
      <c r="A223" s="355" t="s">
        <v>1109</v>
      </c>
      <c r="B223" s="356">
        <v>0</v>
      </c>
      <c r="C223" s="356">
        <v>0</v>
      </c>
      <c r="D223" s="356">
        <v>0</v>
      </c>
      <c r="E223" s="356">
        <v>0</v>
      </c>
      <c r="F223" s="356">
        <v>0</v>
      </c>
      <c r="G223" s="356">
        <v>0</v>
      </c>
      <c r="H223" s="356">
        <v>0</v>
      </c>
      <c r="I223" s="356">
        <v>0</v>
      </c>
      <c r="J223" s="356">
        <v>0</v>
      </c>
      <c r="K223" s="356">
        <v>0</v>
      </c>
      <c r="L223" s="356">
        <v>0</v>
      </c>
      <c r="M223" s="356">
        <v>0</v>
      </c>
      <c r="N223" s="356">
        <v>0</v>
      </c>
      <c r="O223" s="356">
        <v>0</v>
      </c>
      <c r="P223" s="356">
        <v>0</v>
      </c>
      <c r="Q223" s="356">
        <v>0</v>
      </c>
      <c r="R223" s="356">
        <v>0</v>
      </c>
      <c r="S223" s="356">
        <v>0</v>
      </c>
    </row>
    <row r="224" spans="1:19" ht="38.25" x14ac:dyDescent="0.2">
      <c r="A224" s="355" t="s">
        <v>1110</v>
      </c>
      <c r="B224" s="356">
        <v>0</v>
      </c>
      <c r="C224" s="356">
        <v>0</v>
      </c>
      <c r="D224" s="356">
        <v>0</v>
      </c>
      <c r="E224" s="356">
        <v>0</v>
      </c>
      <c r="F224" s="356">
        <v>0</v>
      </c>
      <c r="G224" s="356">
        <v>0</v>
      </c>
      <c r="H224" s="356">
        <v>0</v>
      </c>
      <c r="I224" s="356">
        <v>0</v>
      </c>
      <c r="J224" s="356">
        <v>0</v>
      </c>
      <c r="K224" s="356">
        <v>0</v>
      </c>
      <c r="L224" s="356">
        <v>0</v>
      </c>
      <c r="M224" s="356">
        <v>0</v>
      </c>
      <c r="N224" s="356">
        <v>0</v>
      </c>
      <c r="O224" s="356">
        <v>0</v>
      </c>
      <c r="P224" s="356">
        <v>0</v>
      </c>
      <c r="Q224" s="356">
        <v>0</v>
      </c>
      <c r="R224" s="356">
        <v>0</v>
      </c>
      <c r="S224" s="356">
        <v>0</v>
      </c>
    </row>
    <row r="225" spans="1:19" ht="25.5" x14ac:dyDescent="0.2">
      <c r="A225" s="355" t="s">
        <v>1111</v>
      </c>
      <c r="B225" s="356">
        <v>0</v>
      </c>
      <c r="C225" s="356">
        <v>0</v>
      </c>
      <c r="D225" s="356">
        <v>0</v>
      </c>
      <c r="E225" s="356">
        <v>0</v>
      </c>
      <c r="F225" s="356">
        <v>0</v>
      </c>
      <c r="G225" s="356">
        <v>0</v>
      </c>
      <c r="H225" s="356">
        <v>0</v>
      </c>
      <c r="I225" s="356">
        <v>0</v>
      </c>
      <c r="J225" s="356">
        <v>0</v>
      </c>
      <c r="K225" s="356">
        <v>0</v>
      </c>
      <c r="L225" s="356">
        <v>0</v>
      </c>
      <c r="M225" s="356">
        <v>0</v>
      </c>
      <c r="N225" s="356">
        <v>0</v>
      </c>
      <c r="O225" s="356">
        <v>0</v>
      </c>
      <c r="P225" s="356">
        <v>0</v>
      </c>
      <c r="Q225" s="356">
        <v>0</v>
      </c>
      <c r="R225" s="356">
        <v>0</v>
      </c>
      <c r="S225" s="356">
        <v>0</v>
      </c>
    </row>
    <row r="226" spans="1:19" ht="25.5" x14ac:dyDescent="0.2">
      <c r="A226" s="355" t="s">
        <v>1112</v>
      </c>
      <c r="B226" s="356">
        <v>0</v>
      </c>
      <c r="C226" s="356">
        <v>0</v>
      </c>
      <c r="D226" s="356">
        <v>0</v>
      </c>
      <c r="E226" s="356">
        <v>0</v>
      </c>
      <c r="F226" s="356">
        <v>0</v>
      </c>
      <c r="G226" s="356">
        <v>0</v>
      </c>
      <c r="H226" s="356">
        <v>0</v>
      </c>
      <c r="I226" s="356">
        <v>0</v>
      </c>
      <c r="J226" s="356">
        <v>0</v>
      </c>
      <c r="K226" s="356">
        <v>0</v>
      </c>
      <c r="L226" s="356">
        <v>0</v>
      </c>
      <c r="M226" s="356">
        <v>0</v>
      </c>
      <c r="N226" s="356">
        <v>0</v>
      </c>
      <c r="O226" s="356">
        <v>0</v>
      </c>
      <c r="P226" s="356">
        <v>0</v>
      </c>
      <c r="Q226" s="356">
        <v>0</v>
      </c>
      <c r="R226" s="356">
        <v>0</v>
      </c>
      <c r="S226" s="356">
        <v>0</v>
      </c>
    </row>
    <row r="227" spans="1:19" ht="12.75" x14ac:dyDescent="0.2">
      <c r="A227" s="355" t="s">
        <v>1113</v>
      </c>
      <c r="B227" s="356">
        <v>0</v>
      </c>
      <c r="C227" s="356">
        <v>0</v>
      </c>
      <c r="D227" s="356">
        <v>0</v>
      </c>
      <c r="E227" s="356">
        <v>0</v>
      </c>
      <c r="F227" s="356">
        <v>0</v>
      </c>
      <c r="G227" s="356">
        <v>0</v>
      </c>
      <c r="H227" s="356">
        <v>0</v>
      </c>
      <c r="I227" s="356">
        <v>0</v>
      </c>
      <c r="J227" s="356">
        <v>0</v>
      </c>
      <c r="K227" s="356">
        <v>0</v>
      </c>
      <c r="L227" s="356">
        <v>0</v>
      </c>
      <c r="M227" s="356">
        <v>0</v>
      </c>
      <c r="N227" s="356">
        <v>0</v>
      </c>
      <c r="O227" s="356">
        <v>0</v>
      </c>
      <c r="P227" s="356">
        <v>0</v>
      </c>
      <c r="Q227" s="356">
        <v>0</v>
      </c>
      <c r="R227" s="356">
        <v>0</v>
      </c>
      <c r="S227" s="356">
        <v>0</v>
      </c>
    </row>
    <row r="228" spans="1:19" ht="25.5" x14ac:dyDescent="0.2">
      <c r="A228" s="355" t="s">
        <v>1114</v>
      </c>
      <c r="B228" s="356">
        <v>0</v>
      </c>
      <c r="C228" s="356">
        <v>0</v>
      </c>
      <c r="D228" s="356">
        <v>0</v>
      </c>
      <c r="E228" s="356">
        <v>0</v>
      </c>
      <c r="F228" s="356">
        <v>0</v>
      </c>
      <c r="G228" s="356">
        <v>0</v>
      </c>
      <c r="H228" s="356">
        <v>0</v>
      </c>
      <c r="I228" s="356">
        <v>0</v>
      </c>
      <c r="J228" s="356">
        <v>0</v>
      </c>
      <c r="K228" s="356">
        <v>0</v>
      </c>
      <c r="L228" s="356">
        <v>0</v>
      </c>
      <c r="M228" s="356">
        <v>0</v>
      </c>
      <c r="N228" s="356">
        <v>0</v>
      </c>
      <c r="O228" s="356">
        <v>0</v>
      </c>
      <c r="P228" s="356">
        <v>0</v>
      </c>
      <c r="Q228" s="356">
        <v>0</v>
      </c>
      <c r="R228" s="356">
        <v>0</v>
      </c>
      <c r="S228" s="356">
        <v>0</v>
      </c>
    </row>
    <row r="229" spans="1:19" ht="25.5" x14ac:dyDescent="0.2">
      <c r="A229" s="355" t="s">
        <v>1115</v>
      </c>
      <c r="B229" s="356">
        <v>0</v>
      </c>
      <c r="C229" s="356">
        <v>0</v>
      </c>
      <c r="D229" s="356">
        <v>0</v>
      </c>
      <c r="E229" s="356">
        <v>0</v>
      </c>
      <c r="F229" s="356">
        <v>0</v>
      </c>
      <c r="G229" s="356">
        <v>0</v>
      </c>
      <c r="H229" s="356">
        <v>0</v>
      </c>
      <c r="I229" s="356">
        <v>0</v>
      </c>
      <c r="J229" s="356">
        <v>0</v>
      </c>
      <c r="K229" s="356">
        <v>0</v>
      </c>
      <c r="L229" s="356">
        <v>0</v>
      </c>
      <c r="M229" s="356">
        <v>0</v>
      </c>
      <c r="N229" s="356">
        <v>0</v>
      </c>
      <c r="O229" s="356">
        <v>0</v>
      </c>
      <c r="P229" s="356">
        <v>0</v>
      </c>
      <c r="Q229" s="356">
        <v>0</v>
      </c>
      <c r="R229" s="356">
        <v>0</v>
      </c>
      <c r="S229" s="356">
        <v>0</v>
      </c>
    </row>
    <row r="230" spans="1:19" ht="25.5" x14ac:dyDescent="0.2">
      <c r="A230" s="355" t="s">
        <v>1116</v>
      </c>
      <c r="B230" s="356">
        <v>0</v>
      </c>
      <c r="C230" s="356">
        <v>0</v>
      </c>
      <c r="D230" s="356">
        <v>0</v>
      </c>
      <c r="E230" s="356">
        <v>0</v>
      </c>
      <c r="F230" s="356">
        <v>0</v>
      </c>
      <c r="G230" s="356">
        <v>0</v>
      </c>
      <c r="H230" s="356">
        <v>0</v>
      </c>
      <c r="I230" s="356">
        <v>0</v>
      </c>
      <c r="J230" s="356">
        <v>0</v>
      </c>
      <c r="K230" s="356">
        <v>0</v>
      </c>
      <c r="L230" s="356">
        <v>0</v>
      </c>
      <c r="M230" s="356">
        <v>0</v>
      </c>
      <c r="N230" s="356">
        <v>0</v>
      </c>
      <c r="O230" s="356">
        <v>0</v>
      </c>
      <c r="P230" s="356">
        <v>0</v>
      </c>
      <c r="Q230" s="356">
        <v>0</v>
      </c>
      <c r="R230" s="356">
        <v>0</v>
      </c>
      <c r="S230" s="356">
        <v>0</v>
      </c>
    </row>
    <row r="231" spans="1:19" ht="25.5" x14ac:dyDescent="0.2">
      <c r="A231" s="355" t="s">
        <v>1117</v>
      </c>
      <c r="B231" s="356">
        <v>0</v>
      </c>
      <c r="C231" s="356">
        <v>0</v>
      </c>
      <c r="D231" s="356">
        <v>0</v>
      </c>
      <c r="E231" s="356">
        <v>0</v>
      </c>
      <c r="F231" s="356">
        <v>0</v>
      </c>
      <c r="G231" s="356">
        <v>0</v>
      </c>
      <c r="H231" s="356">
        <v>0</v>
      </c>
      <c r="I231" s="356">
        <v>0</v>
      </c>
      <c r="J231" s="356">
        <v>0</v>
      </c>
      <c r="K231" s="356">
        <v>0</v>
      </c>
      <c r="L231" s="356">
        <v>0</v>
      </c>
      <c r="M231" s="356">
        <v>0</v>
      </c>
      <c r="N231" s="356">
        <v>0</v>
      </c>
      <c r="O231" s="356">
        <v>0</v>
      </c>
      <c r="P231" s="356">
        <v>0</v>
      </c>
      <c r="Q231" s="356">
        <v>0</v>
      </c>
      <c r="R231" s="356">
        <v>0</v>
      </c>
      <c r="S231" s="356">
        <v>0</v>
      </c>
    </row>
    <row r="232" spans="1:19" ht="25.5" x14ac:dyDescent="0.2">
      <c r="A232" s="355" t="s">
        <v>1553</v>
      </c>
      <c r="B232" s="356">
        <v>0</v>
      </c>
      <c r="C232" s="356">
        <v>0</v>
      </c>
      <c r="D232" s="356">
        <v>0</v>
      </c>
      <c r="E232" s="356">
        <v>0</v>
      </c>
      <c r="F232" s="356">
        <v>0</v>
      </c>
      <c r="G232" s="356">
        <v>0</v>
      </c>
      <c r="H232" s="356">
        <v>0</v>
      </c>
      <c r="I232" s="356">
        <v>0</v>
      </c>
      <c r="J232" s="356">
        <v>0</v>
      </c>
      <c r="K232" s="356">
        <v>0</v>
      </c>
      <c r="L232" s="356">
        <v>0</v>
      </c>
      <c r="M232" s="356">
        <v>0</v>
      </c>
      <c r="N232" s="356">
        <v>0</v>
      </c>
      <c r="O232" s="356">
        <v>0</v>
      </c>
      <c r="P232" s="356">
        <v>0</v>
      </c>
      <c r="Q232" s="356">
        <v>0</v>
      </c>
      <c r="R232" s="356">
        <v>0</v>
      </c>
      <c r="S232" s="356">
        <v>0</v>
      </c>
    </row>
    <row r="233" spans="1:19" ht="12.75" x14ac:dyDescent="0.2">
      <c r="A233" s="355" t="s">
        <v>1118</v>
      </c>
      <c r="B233" s="356">
        <v>0</v>
      </c>
      <c r="C233" s="356">
        <v>0</v>
      </c>
      <c r="D233" s="356">
        <v>0</v>
      </c>
      <c r="E233" s="356">
        <v>0</v>
      </c>
      <c r="F233" s="356">
        <v>0</v>
      </c>
      <c r="G233" s="356">
        <v>0</v>
      </c>
      <c r="H233" s="356">
        <v>0</v>
      </c>
      <c r="I233" s="356">
        <v>0</v>
      </c>
      <c r="J233" s="356">
        <v>0</v>
      </c>
      <c r="K233" s="356">
        <v>0</v>
      </c>
      <c r="L233" s="356">
        <v>0</v>
      </c>
      <c r="M233" s="356">
        <v>0</v>
      </c>
      <c r="N233" s="356">
        <v>0</v>
      </c>
      <c r="O233" s="356">
        <v>0</v>
      </c>
      <c r="P233" s="356">
        <v>0</v>
      </c>
      <c r="Q233" s="356">
        <v>0</v>
      </c>
      <c r="R233" s="356">
        <v>0</v>
      </c>
      <c r="S233" s="356">
        <v>0</v>
      </c>
    </row>
    <row r="234" spans="1:19" ht="12.75" x14ac:dyDescent="0.2">
      <c r="A234" s="355" t="s">
        <v>1119</v>
      </c>
      <c r="B234" s="356">
        <v>0</v>
      </c>
      <c r="C234" s="356">
        <v>0</v>
      </c>
      <c r="D234" s="356">
        <v>0</v>
      </c>
      <c r="E234" s="356">
        <v>0</v>
      </c>
      <c r="F234" s="356">
        <v>0</v>
      </c>
      <c r="G234" s="356">
        <v>0</v>
      </c>
      <c r="H234" s="356">
        <v>0</v>
      </c>
      <c r="I234" s="356">
        <v>0</v>
      </c>
      <c r="J234" s="356">
        <v>0</v>
      </c>
      <c r="K234" s="356">
        <v>0</v>
      </c>
      <c r="L234" s="356">
        <v>0</v>
      </c>
      <c r="M234" s="356">
        <v>0</v>
      </c>
      <c r="N234" s="356">
        <v>0</v>
      </c>
      <c r="O234" s="356">
        <v>0</v>
      </c>
      <c r="P234" s="356">
        <v>0</v>
      </c>
      <c r="Q234" s="356">
        <v>0</v>
      </c>
      <c r="R234" s="356">
        <v>0</v>
      </c>
      <c r="S234" s="356">
        <v>0</v>
      </c>
    </row>
    <row r="235" spans="1:19" ht="38.25" x14ac:dyDescent="0.2">
      <c r="A235" s="355" t="s">
        <v>1120</v>
      </c>
      <c r="B235" s="356">
        <v>0</v>
      </c>
      <c r="C235" s="356">
        <v>0</v>
      </c>
      <c r="D235" s="356">
        <v>0</v>
      </c>
      <c r="E235" s="356">
        <v>0</v>
      </c>
      <c r="F235" s="356">
        <v>0</v>
      </c>
      <c r="G235" s="356">
        <v>0</v>
      </c>
      <c r="H235" s="356">
        <v>0</v>
      </c>
      <c r="I235" s="356">
        <v>0</v>
      </c>
      <c r="J235" s="356">
        <v>0</v>
      </c>
      <c r="K235" s="356">
        <v>0</v>
      </c>
      <c r="L235" s="356">
        <v>0</v>
      </c>
      <c r="M235" s="356">
        <v>0</v>
      </c>
      <c r="N235" s="356">
        <v>0</v>
      </c>
      <c r="O235" s="356">
        <v>0</v>
      </c>
      <c r="P235" s="356">
        <v>0</v>
      </c>
      <c r="Q235" s="356">
        <v>0</v>
      </c>
      <c r="R235" s="356">
        <v>0</v>
      </c>
      <c r="S235" s="356">
        <v>0</v>
      </c>
    </row>
    <row r="236" spans="1:19" ht="25.5" x14ac:dyDescent="0.2">
      <c r="A236" s="355" t="s">
        <v>1121</v>
      </c>
      <c r="B236" s="356">
        <v>0</v>
      </c>
      <c r="C236" s="356">
        <v>0</v>
      </c>
      <c r="D236" s="356">
        <v>0</v>
      </c>
      <c r="E236" s="356">
        <v>0</v>
      </c>
      <c r="F236" s="356">
        <v>0</v>
      </c>
      <c r="G236" s="356">
        <v>0</v>
      </c>
      <c r="H236" s="356">
        <v>0</v>
      </c>
      <c r="I236" s="356">
        <v>0</v>
      </c>
      <c r="J236" s="356">
        <v>0</v>
      </c>
      <c r="K236" s="356">
        <v>0</v>
      </c>
      <c r="L236" s="356">
        <v>0</v>
      </c>
      <c r="M236" s="356">
        <v>0</v>
      </c>
      <c r="N236" s="356">
        <v>0</v>
      </c>
      <c r="O236" s="356">
        <v>0</v>
      </c>
      <c r="P236" s="356">
        <v>0</v>
      </c>
      <c r="Q236" s="356">
        <v>0</v>
      </c>
      <c r="R236" s="356">
        <v>0</v>
      </c>
      <c r="S236" s="356">
        <v>0</v>
      </c>
    </row>
    <row r="237" spans="1:19" ht="25.5" x14ac:dyDescent="0.2">
      <c r="A237" s="355" t="s">
        <v>1122</v>
      </c>
      <c r="B237" s="356">
        <v>0</v>
      </c>
      <c r="C237" s="356">
        <v>0</v>
      </c>
      <c r="D237" s="356">
        <v>0</v>
      </c>
      <c r="E237" s="356">
        <v>0</v>
      </c>
      <c r="F237" s="356">
        <v>0</v>
      </c>
      <c r="G237" s="356">
        <v>0</v>
      </c>
      <c r="H237" s="356">
        <v>0</v>
      </c>
      <c r="I237" s="356">
        <v>0</v>
      </c>
      <c r="J237" s="356">
        <v>0</v>
      </c>
      <c r="K237" s="356">
        <v>0</v>
      </c>
      <c r="L237" s="356">
        <v>0</v>
      </c>
      <c r="M237" s="356">
        <v>0</v>
      </c>
      <c r="N237" s="356">
        <v>0</v>
      </c>
      <c r="O237" s="356">
        <v>0</v>
      </c>
      <c r="P237" s="356">
        <v>0</v>
      </c>
      <c r="Q237" s="356">
        <v>0</v>
      </c>
      <c r="R237" s="356">
        <v>0</v>
      </c>
      <c r="S237" s="356">
        <v>0</v>
      </c>
    </row>
    <row r="238" spans="1:19" ht="12.75" x14ac:dyDescent="0.2">
      <c r="A238" s="355" t="s">
        <v>1123</v>
      </c>
      <c r="B238" s="356">
        <v>0</v>
      </c>
      <c r="C238" s="356">
        <v>0</v>
      </c>
      <c r="D238" s="356">
        <v>0</v>
      </c>
      <c r="E238" s="356">
        <v>0</v>
      </c>
      <c r="F238" s="356">
        <v>0</v>
      </c>
      <c r="G238" s="356">
        <v>0</v>
      </c>
      <c r="H238" s="356">
        <v>0</v>
      </c>
      <c r="I238" s="356">
        <v>0</v>
      </c>
      <c r="J238" s="356">
        <v>0</v>
      </c>
      <c r="K238" s="356">
        <v>0</v>
      </c>
      <c r="L238" s="356">
        <v>0</v>
      </c>
      <c r="M238" s="356">
        <v>0</v>
      </c>
      <c r="N238" s="356">
        <v>0</v>
      </c>
      <c r="O238" s="356">
        <v>0</v>
      </c>
      <c r="P238" s="356">
        <v>0</v>
      </c>
      <c r="Q238" s="356">
        <v>0</v>
      </c>
      <c r="R238" s="356">
        <v>0</v>
      </c>
      <c r="S238" s="356">
        <v>0</v>
      </c>
    </row>
    <row r="239" spans="1:19" ht="25.5" x14ac:dyDescent="0.2">
      <c r="A239" s="355" t="s">
        <v>1124</v>
      </c>
      <c r="B239" s="356">
        <v>0</v>
      </c>
      <c r="C239" s="356">
        <v>0</v>
      </c>
      <c r="D239" s="356">
        <v>0</v>
      </c>
      <c r="E239" s="356">
        <v>0</v>
      </c>
      <c r="F239" s="356">
        <v>0</v>
      </c>
      <c r="G239" s="356">
        <v>0</v>
      </c>
      <c r="H239" s="356">
        <v>0</v>
      </c>
      <c r="I239" s="356">
        <v>0</v>
      </c>
      <c r="J239" s="356">
        <v>0</v>
      </c>
      <c r="K239" s="356">
        <v>0</v>
      </c>
      <c r="L239" s="356">
        <v>0</v>
      </c>
      <c r="M239" s="356">
        <v>0</v>
      </c>
      <c r="N239" s="356">
        <v>0</v>
      </c>
      <c r="O239" s="356">
        <v>0</v>
      </c>
      <c r="P239" s="356">
        <v>0</v>
      </c>
      <c r="Q239" s="356">
        <v>0</v>
      </c>
      <c r="R239" s="356">
        <v>0</v>
      </c>
      <c r="S239" s="356">
        <v>0</v>
      </c>
    </row>
    <row r="240" spans="1:19" ht="25.5" x14ac:dyDescent="0.2">
      <c r="A240" s="355" t="s">
        <v>1125</v>
      </c>
      <c r="B240" s="356">
        <v>0</v>
      </c>
      <c r="C240" s="356">
        <v>0</v>
      </c>
      <c r="D240" s="356">
        <v>0</v>
      </c>
      <c r="E240" s="356">
        <v>0</v>
      </c>
      <c r="F240" s="356">
        <v>0</v>
      </c>
      <c r="G240" s="356">
        <v>0</v>
      </c>
      <c r="H240" s="356">
        <v>0</v>
      </c>
      <c r="I240" s="356">
        <v>0</v>
      </c>
      <c r="J240" s="356">
        <v>0</v>
      </c>
      <c r="K240" s="356">
        <v>0</v>
      </c>
      <c r="L240" s="356">
        <v>0</v>
      </c>
      <c r="M240" s="356">
        <v>0</v>
      </c>
      <c r="N240" s="356">
        <v>0</v>
      </c>
      <c r="O240" s="356">
        <v>0</v>
      </c>
      <c r="P240" s="356">
        <v>0</v>
      </c>
      <c r="Q240" s="356">
        <v>0</v>
      </c>
      <c r="R240" s="356">
        <v>0</v>
      </c>
      <c r="S240" s="356">
        <v>0</v>
      </c>
    </row>
    <row r="241" spans="1:19" ht="25.5" x14ac:dyDescent="0.2">
      <c r="A241" s="355" t="s">
        <v>1126</v>
      </c>
      <c r="B241" s="356">
        <v>0</v>
      </c>
      <c r="C241" s="356">
        <v>0</v>
      </c>
      <c r="D241" s="356">
        <v>0</v>
      </c>
      <c r="E241" s="356">
        <v>0</v>
      </c>
      <c r="F241" s="356">
        <v>0</v>
      </c>
      <c r="G241" s="356">
        <v>0</v>
      </c>
      <c r="H241" s="356">
        <v>0</v>
      </c>
      <c r="I241" s="356">
        <v>0</v>
      </c>
      <c r="J241" s="356">
        <v>0</v>
      </c>
      <c r="K241" s="356">
        <v>0</v>
      </c>
      <c r="L241" s="356">
        <v>0</v>
      </c>
      <c r="M241" s="356">
        <v>0</v>
      </c>
      <c r="N241" s="356">
        <v>0</v>
      </c>
      <c r="O241" s="356">
        <v>0</v>
      </c>
      <c r="P241" s="356">
        <v>0</v>
      </c>
      <c r="Q241" s="356">
        <v>0</v>
      </c>
      <c r="R241" s="356">
        <v>0</v>
      </c>
      <c r="S241" s="356">
        <v>0</v>
      </c>
    </row>
    <row r="242" spans="1:19" ht="25.5" x14ac:dyDescent="0.2">
      <c r="A242" s="355" t="s">
        <v>1127</v>
      </c>
      <c r="B242" s="356">
        <v>0</v>
      </c>
      <c r="C242" s="356">
        <v>0</v>
      </c>
      <c r="D242" s="356">
        <v>0</v>
      </c>
      <c r="E242" s="356">
        <v>0</v>
      </c>
      <c r="F242" s="356">
        <v>0</v>
      </c>
      <c r="G242" s="356">
        <v>0</v>
      </c>
      <c r="H242" s="356">
        <v>0</v>
      </c>
      <c r="I242" s="356">
        <v>0</v>
      </c>
      <c r="J242" s="356">
        <v>0</v>
      </c>
      <c r="K242" s="356">
        <v>0</v>
      </c>
      <c r="L242" s="356">
        <v>0</v>
      </c>
      <c r="M242" s="356">
        <v>0</v>
      </c>
      <c r="N242" s="356">
        <v>0</v>
      </c>
      <c r="O242" s="356">
        <v>0</v>
      </c>
      <c r="P242" s="356">
        <v>0</v>
      </c>
      <c r="Q242" s="356">
        <v>0</v>
      </c>
      <c r="R242" s="356">
        <v>0</v>
      </c>
      <c r="S242" s="356">
        <v>0</v>
      </c>
    </row>
    <row r="243" spans="1:19" ht="38.25" x14ac:dyDescent="0.2">
      <c r="A243" s="355" t="s">
        <v>1554</v>
      </c>
      <c r="B243" s="356">
        <v>0</v>
      </c>
      <c r="C243" s="356">
        <v>0</v>
      </c>
      <c r="D243" s="356">
        <v>0</v>
      </c>
      <c r="E243" s="356">
        <v>0</v>
      </c>
      <c r="F243" s="356">
        <v>0</v>
      </c>
      <c r="G243" s="356">
        <v>0</v>
      </c>
      <c r="H243" s="356">
        <v>0</v>
      </c>
      <c r="I243" s="356">
        <v>0</v>
      </c>
      <c r="J243" s="356">
        <v>0</v>
      </c>
      <c r="K243" s="356">
        <v>0</v>
      </c>
      <c r="L243" s="356">
        <v>0</v>
      </c>
      <c r="M243" s="356">
        <v>0</v>
      </c>
      <c r="N243" s="356">
        <v>0</v>
      </c>
      <c r="O243" s="356">
        <v>0</v>
      </c>
      <c r="P243" s="356">
        <v>0</v>
      </c>
      <c r="Q243" s="356">
        <v>0</v>
      </c>
      <c r="R243" s="356">
        <v>0</v>
      </c>
      <c r="S243" s="356">
        <v>0</v>
      </c>
    </row>
    <row r="244" spans="1:19" ht="38.25" x14ac:dyDescent="0.2">
      <c r="A244" s="355" t="s">
        <v>1128</v>
      </c>
      <c r="B244" s="356">
        <v>0</v>
      </c>
      <c r="C244" s="356">
        <v>0</v>
      </c>
      <c r="D244" s="356">
        <v>0</v>
      </c>
      <c r="E244" s="356">
        <v>0</v>
      </c>
      <c r="F244" s="356">
        <v>0</v>
      </c>
      <c r="G244" s="356">
        <v>0</v>
      </c>
      <c r="H244" s="356">
        <v>0</v>
      </c>
      <c r="I244" s="356">
        <v>0</v>
      </c>
      <c r="J244" s="356">
        <v>0</v>
      </c>
      <c r="K244" s="356">
        <v>0</v>
      </c>
      <c r="L244" s="356">
        <v>0</v>
      </c>
      <c r="M244" s="356">
        <v>0</v>
      </c>
      <c r="N244" s="356">
        <v>0</v>
      </c>
      <c r="O244" s="356">
        <v>0</v>
      </c>
      <c r="P244" s="356">
        <v>0</v>
      </c>
      <c r="Q244" s="356">
        <v>0</v>
      </c>
      <c r="R244" s="356">
        <v>0</v>
      </c>
      <c r="S244" s="356">
        <v>0</v>
      </c>
    </row>
    <row r="245" spans="1:19" ht="38.25" x14ac:dyDescent="0.2">
      <c r="A245" s="355" t="s">
        <v>1555</v>
      </c>
      <c r="B245" s="356">
        <v>0</v>
      </c>
      <c r="C245" s="356">
        <v>0</v>
      </c>
      <c r="D245" s="356">
        <v>0</v>
      </c>
      <c r="E245" s="356">
        <v>0</v>
      </c>
      <c r="F245" s="356">
        <v>0</v>
      </c>
      <c r="G245" s="356">
        <v>0</v>
      </c>
      <c r="H245" s="356">
        <v>0</v>
      </c>
      <c r="I245" s="356">
        <v>0</v>
      </c>
      <c r="J245" s="356">
        <v>0</v>
      </c>
      <c r="K245" s="356">
        <v>0</v>
      </c>
      <c r="L245" s="356">
        <v>0</v>
      </c>
      <c r="M245" s="356">
        <v>0</v>
      </c>
      <c r="N245" s="356">
        <v>0</v>
      </c>
      <c r="O245" s="356">
        <v>0</v>
      </c>
      <c r="P245" s="356">
        <v>0</v>
      </c>
      <c r="Q245" s="356">
        <v>0</v>
      </c>
      <c r="R245" s="356">
        <v>0</v>
      </c>
      <c r="S245" s="356">
        <v>0</v>
      </c>
    </row>
    <row r="246" spans="1:19" ht="12.75" x14ac:dyDescent="0.2">
      <c r="A246" s="355" t="s">
        <v>1129</v>
      </c>
      <c r="B246" s="356">
        <v>0</v>
      </c>
      <c r="C246" s="356">
        <v>0</v>
      </c>
      <c r="D246" s="356">
        <v>0</v>
      </c>
      <c r="E246" s="356">
        <v>0</v>
      </c>
      <c r="F246" s="356">
        <v>0</v>
      </c>
      <c r="G246" s="356">
        <v>0</v>
      </c>
      <c r="H246" s="356">
        <v>0</v>
      </c>
      <c r="I246" s="356">
        <v>0</v>
      </c>
      <c r="J246" s="356">
        <v>0</v>
      </c>
      <c r="K246" s="356">
        <v>0</v>
      </c>
      <c r="L246" s="356">
        <v>0</v>
      </c>
      <c r="M246" s="356">
        <v>0</v>
      </c>
      <c r="N246" s="356">
        <v>0</v>
      </c>
      <c r="O246" s="356">
        <v>0</v>
      </c>
      <c r="P246" s="356">
        <v>0</v>
      </c>
      <c r="Q246" s="356">
        <v>0</v>
      </c>
      <c r="R246" s="356">
        <v>0</v>
      </c>
      <c r="S246" s="356">
        <v>0</v>
      </c>
    </row>
    <row r="247" spans="1:19" ht="12.75" x14ac:dyDescent="0.2">
      <c r="A247" s="355" t="s">
        <v>1130</v>
      </c>
      <c r="B247" s="356">
        <v>0</v>
      </c>
      <c r="C247" s="356">
        <v>0</v>
      </c>
      <c r="D247" s="356">
        <v>0</v>
      </c>
      <c r="E247" s="356">
        <v>0</v>
      </c>
      <c r="F247" s="356">
        <v>0</v>
      </c>
      <c r="G247" s="356">
        <v>0</v>
      </c>
      <c r="H247" s="356">
        <v>0</v>
      </c>
      <c r="I247" s="356">
        <v>0</v>
      </c>
      <c r="J247" s="356">
        <v>0</v>
      </c>
      <c r="K247" s="356">
        <v>0</v>
      </c>
      <c r="L247" s="356">
        <v>0</v>
      </c>
      <c r="M247" s="356">
        <v>0</v>
      </c>
      <c r="N247" s="356">
        <v>0</v>
      </c>
      <c r="O247" s="356">
        <v>0</v>
      </c>
      <c r="P247" s="356">
        <v>0</v>
      </c>
      <c r="Q247" s="356">
        <v>0</v>
      </c>
      <c r="R247" s="356">
        <v>0</v>
      </c>
      <c r="S247" s="356">
        <v>0</v>
      </c>
    </row>
    <row r="248" spans="1:19" ht="12.75" x14ac:dyDescent="0.2">
      <c r="A248" s="355" t="s">
        <v>1131</v>
      </c>
      <c r="B248" s="356">
        <v>0</v>
      </c>
      <c r="C248" s="356">
        <v>0</v>
      </c>
      <c r="D248" s="356">
        <v>0</v>
      </c>
      <c r="E248" s="356">
        <v>0</v>
      </c>
      <c r="F248" s="356">
        <v>0</v>
      </c>
      <c r="G248" s="356">
        <v>0</v>
      </c>
      <c r="H248" s="356">
        <v>0</v>
      </c>
      <c r="I248" s="356">
        <v>0</v>
      </c>
      <c r="J248" s="356">
        <v>0</v>
      </c>
      <c r="K248" s="356">
        <v>0</v>
      </c>
      <c r="L248" s="356">
        <v>0</v>
      </c>
      <c r="M248" s="356">
        <v>0</v>
      </c>
      <c r="N248" s="356">
        <v>0</v>
      </c>
      <c r="O248" s="356">
        <v>0</v>
      </c>
      <c r="P248" s="356">
        <v>0</v>
      </c>
      <c r="Q248" s="356">
        <v>0</v>
      </c>
      <c r="R248" s="356">
        <v>0</v>
      </c>
      <c r="S248" s="356">
        <v>0</v>
      </c>
    </row>
    <row r="249" spans="1:19" ht="12.75" x14ac:dyDescent="0.2">
      <c r="A249" s="355" t="s">
        <v>1132</v>
      </c>
      <c r="B249" s="356">
        <v>0</v>
      </c>
      <c r="C249" s="356">
        <v>0</v>
      </c>
      <c r="D249" s="356">
        <v>0</v>
      </c>
      <c r="E249" s="356">
        <v>0</v>
      </c>
      <c r="F249" s="356">
        <v>0</v>
      </c>
      <c r="G249" s="356">
        <v>0</v>
      </c>
      <c r="H249" s="356">
        <v>0</v>
      </c>
      <c r="I249" s="356">
        <v>0</v>
      </c>
      <c r="J249" s="356">
        <v>0</v>
      </c>
      <c r="K249" s="356">
        <v>0</v>
      </c>
      <c r="L249" s="356">
        <v>0</v>
      </c>
      <c r="M249" s="356">
        <v>0</v>
      </c>
      <c r="N249" s="356">
        <v>0</v>
      </c>
      <c r="O249" s="356">
        <v>0</v>
      </c>
      <c r="P249" s="356">
        <v>0</v>
      </c>
      <c r="Q249" s="356">
        <v>0</v>
      </c>
      <c r="R249" s="356">
        <v>0</v>
      </c>
      <c r="S249" s="356">
        <v>0</v>
      </c>
    </row>
    <row r="250" spans="1:19" ht="12.75" x14ac:dyDescent="0.2">
      <c r="A250" s="355" t="s">
        <v>1133</v>
      </c>
      <c r="B250" s="356">
        <v>0</v>
      </c>
      <c r="C250" s="356">
        <v>0</v>
      </c>
      <c r="D250" s="356">
        <v>0</v>
      </c>
      <c r="E250" s="356">
        <v>0</v>
      </c>
      <c r="F250" s="356">
        <v>0</v>
      </c>
      <c r="G250" s="356">
        <v>0</v>
      </c>
      <c r="H250" s="356">
        <v>0</v>
      </c>
      <c r="I250" s="356">
        <v>0</v>
      </c>
      <c r="J250" s="356">
        <v>0</v>
      </c>
      <c r="K250" s="356">
        <v>0</v>
      </c>
      <c r="L250" s="356">
        <v>0</v>
      </c>
      <c r="M250" s="356">
        <v>0</v>
      </c>
      <c r="N250" s="356">
        <v>0</v>
      </c>
      <c r="O250" s="356">
        <v>0</v>
      </c>
      <c r="P250" s="356">
        <v>0</v>
      </c>
      <c r="Q250" s="356">
        <v>0</v>
      </c>
      <c r="R250" s="356">
        <v>0</v>
      </c>
      <c r="S250" s="356">
        <v>0</v>
      </c>
    </row>
    <row r="251" spans="1:19" ht="25.5" x14ac:dyDescent="0.2">
      <c r="A251" s="355" t="s">
        <v>1134</v>
      </c>
      <c r="B251" s="356">
        <v>0</v>
      </c>
      <c r="C251" s="356">
        <v>0</v>
      </c>
      <c r="D251" s="356">
        <v>0</v>
      </c>
      <c r="E251" s="356">
        <v>0</v>
      </c>
      <c r="F251" s="356">
        <v>0</v>
      </c>
      <c r="G251" s="356">
        <v>0</v>
      </c>
      <c r="H251" s="356">
        <v>0</v>
      </c>
      <c r="I251" s="356">
        <v>0</v>
      </c>
      <c r="J251" s="356">
        <v>0</v>
      </c>
      <c r="K251" s="356">
        <v>0</v>
      </c>
      <c r="L251" s="356">
        <v>0</v>
      </c>
      <c r="M251" s="356">
        <v>0</v>
      </c>
      <c r="N251" s="356">
        <v>0</v>
      </c>
      <c r="O251" s="356">
        <v>0</v>
      </c>
      <c r="P251" s="356">
        <v>0</v>
      </c>
      <c r="Q251" s="356">
        <v>0</v>
      </c>
      <c r="R251" s="356">
        <v>0</v>
      </c>
      <c r="S251" s="356">
        <v>0</v>
      </c>
    </row>
    <row r="252" spans="1:19" ht="25.5" x14ac:dyDescent="0.2">
      <c r="A252" s="355" t="s">
        <v>1135</v>
      </c>
      <c r="B252" s="356">
        <v>0</v>
      </c>
      <c r="C252" s="356">
        <v>0</v>
      </c>
      <c r="D252" s="356">
        <v>0</v>
      </c>
      <c r="E252" s="356">
        <v>0</v>
      </c>
      <c r="F252" s="356">
        <v>0</v>
      </c>
      <c r="G252" s="356">
        <v>0</v>
      </c>
      <c r="H252" s="356">
        <v>0</v>
      </c>
      <c r="I252" s="356">
        <v>0</v>
      </c>
      <c r="J252" s="356">
        <v>0</v>
      </c>
      <c r="K252" s="356">
        <v>0</v>
      </c>
      <c r="L252" s="356">
        <v>0</v>
      </c>
      <c r="M252" s="356">
        <v>0</v>
      </c>
      <c r="N252" s="356">
        <v>0</v>
      </c>
      <c r="O252" s="356">
        <v>0</v>
      </c>
      <c r="P252" s="356">
        <v>0</v>
      </c>
      <c r="Q252" s="356">
        <v>0</v>
      </c>
      <c r="R252" s="356">
        <v>0</v>
      </c>
      <c r="S252" s="356">
        <v>0</v>
      </c>
    </row>
    <row r="253" spans="1:19" ht="12.75" x14ac:dyDescent="0.2">
      <c r="A253" s="355" t="s">
        <v>1136</v>
      </c>
      <c r="B253" s="356">
        <v>0</v>
      </c>
      <c r="C253" s="356">
        <v>0</v>
      </c>
      <c r="D253" s="356">
        <v>0</v>
      </c>
      <c r="E253" s="356">
        <v>0</v>
      </c>
      <c r="F253" s="356">
        <v>0</v>
      </c>
      <c r="G253" s="356">
        <v>0</v>
      </c>
      <c r="H253" s="356">
        <v>0</v>
      </c>
      <c r="I253" s="356">
        <v>0</v>
      </c>
      <c r="J253" s="356">
        <v>0</v>
      </c>
      <c r="K253" s="356">
        <v>0</v>
      </c>
      <c r="L253" s="356">
        <v>0</v>
      </c>
      <c r="M253" s="356">
        <v>0</v>
      </c>
      <c r="N253" s="356">
        <v>0</v>
      </c>
      <c r="O253" s="356">
        <v>0</v>
      </c>
      <c r="P253" s="356">
        <v>0</v>
      </c>
      <c r="Q253" s="356">
        <v>0</v>
      </c>
      <c r="R253" s="356">
        <v>0</v>
      </c>
      <c r="S253" s="356">
        <v>0</v>
      </c>
    </row>
    <row r="254" spans="1:19" ht="12.75" x14ac:dyDescent="0.2">
      <c r="A254" s="355" t="s">
        <v>1137</v>
      </c>
      <c r="B254" s="356">
        <v>0</v>
      </c>
      <c r="C254" s="356">
        <v>0</v>
      </c>
      <c r="D254" s="356">
        <v>0</v>
      </c>
      <c r="E254" s="356">
        <v>0</v>
      </c>
      <c r="F254" s="356">
        <v>0</v>
      </c>
      <c r="G254" s="356">
        <v>0</v>
      </c>
      <c r="H254" s="356">
        <v>0</v>
      </c>
      <c r="I254" s="356">
        <v>0</v>
      </c>
      <c r="J254" s="356">
        <v>0</v>
      </c>
      <c r="K254" s="356">
        <v>0</v>
      </c>
      <c r="L254" s="356">
        <v>0</v>
      </c>
      <c r="M254" s="356">
        <v>0</v>
      </c>
      <c r="N254" s="356">
        <v>0</v>
      </c>
      <c r="O254" s="356">
        <v>0</v>
      </c>
      <c r="P254" s="356">
        <v>0</v>
      </c>
      <c r="Q254" s="356">
        <v>0</v>
      </c>
      <c r="R254" s="356">
        <v>0</v>
      </c>
      <c r="S254" s="356">
        <v>0</v>
      </c>
    </row>
    <row r="255" spans="1:19" ht="25.5" x14ac:dyDescent="0.2">
      <c r="A255" s="355" t="s">
        <v>1138</v>
      </c>
      <c r="B255" s="356">
        <v>0</v>
      </c>
      <c r="C255" s="356">
        <v>0</v>
      </c>
      <c r="D255" s="356">
        <v>0</v>
      </c>
      <c r="E255" s="356">
        <v>0</v>
      </c>
      <c r="F255" s="356">
        <v>0</v>
      </c>
      <c r="G255" s="356">
        <v>0</v>
      </c>
      <c r="H255" s="356">
        <v>0</v>
      </c>
      <c r="I255" s="356">
        <v>0</v>
      </c>
      <c r="J255" s="356">
        <v>0</v>
      </c>
      <c r="K255" s="356">
        <v>0</v>
      </c>
      <c r="L255" s="356">
        <v>0</v>
      </c>
      <c r="M255" s="356">
        <v>0</v>
      </c>
      <c r="N255" s="356">
        <v>0</v>
      </c>
      <c r="O255" s="356">
        <v>0</v>
      </c>
      <c r="P255" s="356">
        <v>0</v>
      </c>
      <c r="Q255" s="356">
        <v>0</v>
      </c>
      <c r="R255" s="356">
        <v>0</v>
      </c>
      <c r="S255" s="356">
        <v>0</v>
      </c>
    </row>
    <row r="256" spans="1:19" ht="12.75" x14ac:dyDescent="0.2">
      <c r="A256" s="355" t="s">
        <v>1139</v>
      </c>
      <c r="B256" s="356">
        <v>0</v>
      </c>
      <c r="C256" s="356">
        <v>0</v>
      </c>
      <c r="D256" s="356">
        <v>0</v>
      </c>
      <c r="E256" s="356">
        <v>0</v>
      </c>
      <c r="F256" s="356">
        <v>0</v>
      </c>
      <c r="G256" s="356">
        <v>0</v>
      </c>
      <c r="H256" s="356">
        <v>0</v>
      </c>
      <c r="I256" s="356">
        <v>0</v>
      </c>
      <c r="J256" s="356">
        <v>0</v>
      </c>
      <c r="K256" s="356">
        <v>0</v>
      </c>
      <c r="L256" s="356">
        <v>0</v>
      </c>
      <c r="M256" s="356">
        <v>0</v>
      </c>
      <c r="N256" s="356">
        <v>0</v>
      </c>
      <c r="O256" s="356">
        <v>0</v>
      </c>
      <c r="P256" s="356">
        <v>0</v>
      </c>
      <c r="Q256" s="356">
        <v>0</v>
      </c>
      <c r="R256" s="356">
        <v>0</v>
      </c>
      <c r="S256" s="356">
        <v>0</v>
      </c>
    </row>
    <row r="257" spans="1:19" ht="12.75" x14ac:dyDescent="0.2">
      <c r="A257" s="355" t="s">
        <v>1140</v>
      </c>
      <c r="B257" s="356">
        <v>0</v>
      </c>
      <c r="C257" s="356">
        <v>0</v>
      </c>
      <c r="D257" s="356">
        <v>0</v>
      </c>
      <c r="E257" s="356">
        <v>0</v>
      </c>
      <c r="F257" s="356">
        <v>0</v>
      </c>
      <c r="G257" s="356">
        <v>0</v>
      </c>
      <c r="H257" s="356">
        <v>0</v>
      </c>
      <c r="I257" s="356">
        <v>0</v>
      </c>
      <c r="J257" s="356">
        <v>0</v>
      </c>
      <c r="K257" s="356">
        <v>0</v>
      </c>
      <c r="L257" s="356">
        <v>0</v>
      </c>
      <c r="M257" s="356">
        <v>0</v>
      </c>
      <c r="N257" s="356">
        <v>0</v>
      </c>
      <c r="O257" s="356">
        <v>0</v>
      </c>
      <c r="P257" s="356">
        <v>0</v>
      </c>
      <c r="Q257" s="356">
        <v>0</v>
      </c>
      <c r="R257" s="356">
        <v>0</v>
      </c>
      <c r="S257" s="356">
        <v>0</v>
      </c>
    </row>
    <row r="258" spans="1:19" ht="25.5" x14ac:dyDescent="0.2">
      <c r="A258" s="355" t="s">
        <v>1141</v>
      </c>
      <c r="B258" s="356">
        <v>0</v>
      </c>
      <c r="C258" s="356">
        <v>0</v>
      </c>
      <c r="D258" s="356">
        <v>0</v>
      </c>
      <c r="E258" s="356">
        <v>0</v>
      </c>
      <c r="F258" s="356">
        <v>0</v>
      </c>
      <c r="G258" s="356">
        <v>0</v>
      </c>
      <c r="H258" s="356">
        <v>0</v>
      </c>
      <c r="I258" s="356">
        <v>0</v>
      </c>
      <c r="J258" s="356">
        <v>0</v>
      </c>
      <c r="K258" s="356">
        <v>0</v>
      </c>
      <c r="L258" s="356">
        <v>0</v>
      </c>
      <c r="M258" s="356">
        <v>0</v>
      </c>
      <c r="N258" s="356">
        <v>0</v>
      </c>
      <c r="O258" s="356">
        <v>0</v>
      </c>
      <c r="P258" s="356">
        <v>0</v>
      </c>
      <c r="Q258" s="356">
        <v>0</v>
      </c>
      <c r="R258" s="356">
        <v>0</v>
      </c>
      <c r="S258" s="356">
        <v>0</v>
      </c>
    </row>
    <row r="259" spans="1:19" ht="25.5" x14ac:dyDescent="0.2">
      <c r="A259" s="355" t="s">
        <v>1556</v>
      </c>
      <c r="B259" s="356">
        <v>0</v>
      </c>
      <c r="C259" s="356">
        <v>0</v>
      </c>
      <c r="D259" s="356">
        <v>0</v>
      </c>
      <c r="E259" s="356">
        <v>0</v>
      </c>
      <c r="F259" s="356">
        <v>0</v>
      </c>
      <c r="G259" s="356">
        <v>0</v>
      </c>
      <c r="H259" s="356">
        <v>0</v>
      </c>
      <c r="I259" s="356">
        <v>0</v>
      </c>
      <c r="J259" s="356">
        <v>0</v>
      </c>
      <c r="K259" s="356">
        <v>0</v>
      </c>
      <c r="L259" s="356">
        <v>0</v>
      </c>
      <c r="M259" s="356">
        <v>0</v>
      </c>
      <c r="N259" s="356">
        <v>0</v>
      </c>
      <c r="O259" s="356">
        <v>0</v>
      </c>
      <c r="P259" s="356">
        <v>0</v>
      </c>
      <c r="Q259" s="356">
        <v>0</v>
      </c>
      <c r="R259" s="356">
        <v>0</v>
      </c>
      <c r="S259" s="356">
        <v>0</v>
      </c>
    </row>
    <row r="260" spans="1:19" ht="12.75" x14ac:dyDescent="0.2">
      <c r="A260" s="355" t="s">
        <v>1142</v>
      </c>
      <c r="B260" s="356">
        <v>0</v>
      </c>
      <c r="C260" s="356">
        <v>0</v>
      </c>
      <c r="D260" s="356">
        <v>0</v>
      </c>
      <c r="E260" s="356">
        <v>0</v>
      </c>
      <c r="F260" s="356">
        <v>0</v>
      </c>
      <c r="G260" s="356">
        <v>0</v>
      </c>
      <c r="H260" s="356">
        <v>0</v>
      </c>
      <c r="I260" s="356">
        <v>0</v>
      </c>
      <c r="J260" s="356">
        <v>0</v>
      </c>
      <c r="K260" s="356">
        <v>0</v>
      </c>
      <c r="L260" s="356">
        <v>0</v>
      </c>
      <c r="M260" s="356">
        <v>0</v>
      </c>
      <c r="N260" s="356">
        <v>0</v>
      </c>
      <c r="O260" s="356">
        <v>0</v>
      </c>
      <c r="P260" s="356">
        <v>0</v>
      </c>
      <c r="Q260" s="356">
        <v>0</v>
      </c>
      <c r="R260" s="356">
        <v>0</v>
      </c>
      <c r="S260" s="356">
        <v>0</v>
      </c>
    </row>
    <row r="261" spans="1:19" ht="12.75" x14ac:dyDescent="0.2">
      <c r="A261" s="355" t="s">
        <v>1143</v>
      </c>
      <c r="B261" s="356">
        <v>0</v>
      </c>
      <c r="C261" s="356">
        <v>0</v>
      </c>
      <c r="D261" s="356">
        <v>0</v>
      </c>
      <c r="E261" s="356">
        <v>0</v>
      </c>
      <c r="F261" s="356">
        <v>0</v>
      </c>
      <c r="G261" s="356">
        <v>0</v>
      </c>
      <c r="H261" s="356">
        <v>0</v>
      </c>
      <c r="I261" s="356">
        <v>0</v>
      </c>
      <c r="J261" s="356">
        <v>0</v>
      </c>
      <c r="K261" s="356">
        <v>0</v>
      </c>
      <c r="L261" s="356">
        <v>0</v>
      </c>
      <c r="M261" s="356">
        <v>0</v>
      </c>
      <c r="N261" s="356">
        <v>0</v>
      </c>
      <c r="O261" s="356">
        <v>0</v>
      </c>
      <c r="P261" s="356">
        <v>0</v>
      </c>
      <c r="Q261" s="356">
        <v>0</v>
      </c>
      <c r="R261" s="356">
        <v>0</v>
      </c>
      <c r="S261" s="356">
        <v>0</v>
      </c>
    </row>
    <row r="262" spans="1:19" ht="12.75" x14ac:dyDescent="0.2">
      <c r="A262" s="355" t="s">
        <v>1144</v>
      </c>
      <c r="B262" s="356">
        <v>0</v>
      </c>
      <c r="C262" s="356">
        <v>0</v>
      </c>
      <c r="D262" s="356">
        <v>0</v>
      </c>
      <c r="E262" s="356">
        <v>0</v>
      </c>
      <c r="F262" s="356">
        <v>0</v>
      </c>
      <c r="G262" s="356">
        <v>0</v>
      </c>
      <c r="H262" s="356">
        <v>0</v>
      </c>
      <c r="I262" s="356">
        <v>0</v>
      </c>
      <c r="J262" s="356">
        <v>0</v>
      </c>
      <c r="K262" s="356">
        <v>0</v>
      </c>
      <c r="L262" s="356">
        <v>0</v>
      </c>
      <c r="M262" s="356">
        <v>0</v>
      </c>
      <c r="N262" s="356">
        <v>0</v>
      </c>
      <c r="O262" s="356">
        <v>0</v>
      </c>
      <c r="P262" s="356">
        <v>0</v>
      </c>
      <c r="Q262" s="356">
        <v>0</v>
      </c>
      <c r="R262" s="356">
        <v>0</v>
      </c>
      <c r="S262" s="356">
        <v>0</v>
      </c>
    </row>
    <row r="263" spans="1:19" ht="12.75" x14ac:dyDescent="0.2">
      <c r="A263" s="355" t="s">
        <v>1145</v>
      </c>
      <c r="B263" s="356">
        <v>0</v>
      </c>
      <c r="C263" s="356">
        <v>0</v>
      </c>
      <c r="D263" s="356">
        <v>0</v>
      </c>
      <c r="E263" s="356">
        <v>0</v>
      </c>
      <c r="F263" s="356">
        <v>0</v>
      </c>
      <c r="G263" s="356">
        <v>0</v>
      </c>
      <c r="H263" s="356">
        <v>0</v>
      </c>
      <c r="I263" s="356">
        <v>0</v>
      </c>
      <c r="J263" s="356">
        <v>0</v>
      </c>
      <c r="K263" s="356">
        <v>0</v>
      </c>
      <c r="L263" s="356">
        <v>0</v>
      </c>
      <c r="M263" s="356">
        <v>0</v>
      </c>
      <c r="N263" s="356">
        <v>0</v>
      </c>
      <c r="O263" s="356">
        <v>0</v>
      </c>
      <c r="P263" s="356">
        <v>0</v>
      </c>
      <c r="Q263" s="356">
        <v>0</v>
      </c>
      <c r="R263" s="356">
        <v>0</v>
      </c>
      <c r="S263" s="356">
        <v>0</v>
      </c>
    </row>
    <row r="264" spans="1:19" ht="12.75" x14ac:dyDescent="0.2">
      <c r="A264" s="355" t="s">
        <v>1146</v>
      </c>
      <c r="B264" s="356">
        <v>0</v>
      </c>
      <c r="C264" s="356">
        <v>0</v>
      </c>
      <c r="D264" s="356">
        <v>0</v>
      </c>
      <c r="E264" s="356">
        <v>0</v>
      </c>
      <c r="F264" s="356">
        <v>0</v>
      </c>
      <c r="G264" s="356">
        <v>0</v>
      </c>
      <c r="H264" s="356">
        <v>0</v>
      </c>
      <c r="I264" s="356">
        <v>0</v>
      </c>
      <c r="J264" s="356">
        <v>0</v>
      </c>
      <c r="K264" s="356">
        <v>0</v>
      </c>
      <c r="L264" s="356">
        <v>0</v>
      </c>
      <c r="M264" s="356">
        <v>0</v>
      </c>
      <c r="N264" s="356">
        <v>0</v>
      </c>
      <c r="O264" s="356">
        <v>0</v>
      </c>
      <c r="P264" s="356">
        <v>0</v>
      </c>
      <c r="Q264" s="356">
        <v>0</v>
      </c>
      <c r="R264" s="356">
        <v>0</v>
      </c>
      <c r="S264" s="356">
        <v>0</v>
      </c>
    </row>
    <row r="265" spans="1:19" ht="25.5" x14ac:dyDescent="0.2">
      <c r="A265" s="355" t="s">
        <v>1147</v>
      </c>
      <c r="B265" s="356">
        <v>0</v>
      </c>
      <c r="C265" s="356">
        <v>0</v>
      </c>
      <c r="D265" s="356">
        <v>0</v>
      </c>
      <c r="E265" s="356">
        <v>0</v>
      </c>
      <c r="F265" s="356">
        <v>0</v>
      </c>
      <c r="G265" s="356">
        <v>0</v>
      </c>
      <c r="H265" s="356">
        <v>0</v>
      </c>
      <c r="I265" s="356">
        <v>0</v>
      </c>
      <c r="J265" s="356">
        <v>0</v>
      </c>
      <c r="K265" s="356">
        <v>0</v>
      </c>
      <c r="L265" s="356">
        <v>0</v>
      </c>
      <c r="M265" s="356">
        <v>0</v>
      </c>
      <c r="N265" s="356">
        <v>0</v>
      </c>
      <c r="O265" s="356">
        <v>0</v>
      </c>
      <c r="P265" s="356">
        <v>0</v>
      </c>
      <c r="Q265" s="356">
        <v>0</v>
      </c>
      <c r="R265" s="356">
        <v>0</v>
      </c>
      <c r="S265" s="356">
        <v>0</v>
      </c>
    </row>
    <row r="266" spans="1:19" ht="25.5" x14ac:dyDescent="0.2">
      <c r="A266" s="355" t="s">
        <v>1148</v>
      </c>
      <c r="B266" s="356">
        <v>0</v>
      </c>
      <c r="C266" s="356">
        <v>0</v>
      </c>
      <c r="D266" s="356">
        <v>0</v>
      </c>
      <c r="E266" s="356">
        <v>0</v>
      </c>
      <c r="F266" s="356">
        <v>0</v>
      </c>
      <c r="G266" s="356">
        <v>0</v>
      </c>
      <c r="H266" s="356">
        <v>0</v>
      </c>
      <c r="I266" s="356">
        <v>0</v>
      </c>
      <c r="J266" s="356">
        <v>0</v>
      </c>
      <c r="K266" s="356">
        <v>0</v>
      </c>
      <c r="L266" s="356">
        <v>0</v>
      </c>
      <c r="M266" s="356">
        <v>0</v>
      </c>
      <c r="N266" s="356">
        <v>0</v>
      </c>
      <c r="O266" s="356">
        <v>0</v>
      </c>
      <c r="P266" s="356">
        <v>0</v>
      </c>
      <c r="Q266" s="356">
        <v>0</v>
      </c>
      <c r="R266" s="356">
        <v>0</v>
      </c>
      <c r="S266" s="356">
        <v>0</v>
      </c>
    </row>
    <row r="267" spans="1:19" ht="12.75" x14ac:dyDescent="0.2">
      <c r="A267" s="355" t="s">
        <v>1149</v>
      </c>
      <c r="B267" s="356">
        <v>0</v>
      </c>
      <c r="C267" s="356">
        <v>0</v>
      </c>
      <c r="D267" s="356">
        <v>0</v>
      </c>
      <c r="E267" s="356">
        <v>0</v>
      </c>
      <c r="F267" s="356">
        <v>0</v>
      </c>
      <c r="G267" s="356">
        <v>0</v>
      </c>
      <c r="H267" s="356">
        <v>0</v>
      </c>
      <c r="I267" s="356">
        <v>0</v>
      </c>
      <c r="J267" s="356">
        <v>0</v>
      </c>
      <c r="K267" s="356">
        <v>0</v>
      </c>
      <c r="L267" s="356">
        <v>0</v>
      </c>
      <c r="M267" s="356">
        <v>0</v>
      </c>
      <c r="N267" s="356">
        <v>0</v>
      </c>
      <c r="O267" s="356">
        <v>0</v>
      </c>
      <c r="P267" s="356">
        <v>0</v>
      </c>
      <c r="Q267" s="356">
        <v>0</v>
      </c>
      <c r="R267" s="356">
        <v>0</v>
      </c>
      <c r="S267" s="356">
        <v>0</v>
      </c>
    </row>
    <row r="268" spans="1:19" ht="25.5" x14ac:dyDescent="0.2">
      <c r="A268" s="355" t="s">
        <v>1150</v>
      </c>
      <c r="B268" s="356">
        <v>0</v>
      </c>
      <c r="C268" s="356">
        <v>0</v>
      </c>
      <c r="D268" s="356">
        <v>0</v>
      </c>
      <c r="E268" s="356">
        <v>0</v>
      </c>
      <c r="F268" s="356">
        <v>0</v>
      </c>
      <c r="G268" s="356">
        <v>0</v>
      </c>
      <c r="H268" s="356">
        <v>0</v>
      </c>
      <c r="I268" s="356">
        <v>0</v>
      </c>
      <c r="J268" s="356">
        <v>0</v>
      </c>
      <c r="K268" s="356">
        <v>0</v>
      </c>
      <c r="L268" s="356">
        <v>0</v>
      </c>
      <c r="M268" s="356">
        <v>0</v>
      </c>
      <c r="N268" s="356">
        <v>0</v>
      </c>
      <c r="O268" s="356">
        <v>0</v>
      </c>
      <c r="P268" s="356">
        <v>0</v>
      </c>
      <c r="Q268" s="356">
        <v>0</v>
      </c>
      <c r="R268" s="356">
        <v>0</v>
      </c>
      <c r="S268" s="356">
        <v>0</v>
      </c>
    </row>
    <row r="269" spans="1:19" ht="12.75" x14ac:dyDescent="0.2">
      <c r="A269" s="355" t="s">
        <v>1151</v>
      </c>
      <c r="B269" s="356">
        <v>0</v>
      </c>
      <c r="C269" s="356">
        <v>0</v>
      </c>
      <c r="D269" s="356">
        <v>0</v>
      </c>
      <c r="E269" s="356">
        <v>0</v>
      </c>
      <c r="F269" s="356">
        <v>0</v>
      </c>
      <c r="G269" s="356">
        <v>0</v>
      </c>
      <c r="H269" s="356">
        <v>0</v>
      </c>
      <c r="I269" s="356">
        <v>0</v>
      </c>
      <c r="J269" s="356">
        <v>0</v>
      </c>
      <c r="K269" s="356">
        <v>0</v>
      </c>
      <c r="L269" s="356">
        <v>0</v>
      </c>
      <c r="M269" s="356">
        <v>0</v>
      </c>
      <c r="N269" s="356">
        <v>0</v>
      </c>
      <c r="O269" s="356">
        <v>0</v>
      </c>
      <c r="P269" s="356">
        <v>0</v>
      </c>
      <c r="Q269" s="356">
        <v>0</v>
      </c>
      <c r="R269" s="356">
        <v>0</v>
      </c>
      <c r="S269" s="356">
        <v>0</v>
      </c>
    </row>
    <row r="270" spans="1:19" ht="36" x14ac:dyDescent="0.2">
      <c r="A270" s="357" t="s">
        <v>1557</v>
      </c>
      <c r="B270" s="358">
        <v>0</v>
      </c>
      <c r="C270" s="358">
        <v>0</v>
      </c>
      <c r="D270" s="358">
        <v>0</v>
      </c>
      <c r="E270" s="358">
        <v>0</v>
      </c>
      <c r="F270" s="358">
        <v>0</v>
      </c>
      <c r="G270" s="358">
        <v>0</v>
      </c>
      <c r="H270" s="358">
        <v>0</v>
      </c>
      <c r="I270" s="358">
        <v>0</v>
      </c>
      <c r="J270" s="358">
        <v>0</v>
      </c>
      <c r="K270" s="358">
        <v>0</v>
      </c>
      <c r="L270" s="358">
        <v>0</v>
      </c>
      <c r="M270" s="358">
        <v>0</v>
      </c>
      <c r="N270" s="358">
        <v>0</v>
      </c>
      <c r="O270" s="358">
        <v>0</v>
      </c>
      <c r="P270" s="358">
        <v>0</v>
      </c>
      <c r="Q270" s="358">
        <v>0</v>
      </c>
      <c r="R270" s="358">
        <v>0</v>
      </c>
      <c r="S270" s="358">
        <v>0</v>
      </c>
    </row>
    <row r="271" spans="1:19" ht="36" x14ac:dyDescent="0.2">
      <c r="A271" s="357" t="s">
        <v>1558</v>
      </c>
      <c r="B271" s="358">
        <v>34182124</v>
      </c>
      <c r="C271" s="358">
        <v>5499112</v>
      </c>
      <c r="D271" s="358">
        <v>14278</v>
      </c>
      <c r="E271" s="358">
        <v>36000</v>
      </c>
      <c r="F271" s="358">
        <v>5778140</v>
      </c>
      <c r="G271" s="358">
        <v>1901662</v>
      </c>
      <c r="H271" s="358">
        <v>482088</v>
      </c>
      <c r="I271" s="358">
        <v>3084231</v>
      </c>
      <c r="J271" s="358">
        <v>1070762</v>
      </c>
      <c r="K271" s="358">
        <v>5400126</v>
      </c>
      <c r="L271" s="358">
        <v>3700</v>
      </c>
      <c r="M271" s="358">
        <v>493980</v>
      </c>
      <c r="N271" s="358">
        <v>1790742</v>
      </c>
      <c r="O271" s="358">
        <v>261268</v>
      </c>
      <c r="P271" s="358">
        <v>70000</v>
      </c>
      <c r="Q271" s="358">
        <v>149042</v>
      </c>
      <c r="R271" s="358">
        <v>6624993</v>
      </c>
      <c r="S271" s="358">
        <v>1522000</v>
      </c>
    </row>
    <row r="272" spans="1:19" ht="38.25" x14ac:dyDescent="0.2">
      <c r="A272" s="355" t="s">
        <v>1559</v>
      </c>
      <c r="B272" s="356">
        <v>0</v>
      </c>
      <c r="C272" s="356">
        <v>0</v>
      </c>
      <c r="D272" s="356">
        <v>0</v>
      </c>
      <c r="E272" s="356">
        <v>0</v>
      </c>
      <c r="F272" s="356">
        <v>0</v>
      </c>
      <c r="G272" s="356">
        <v>0</v>
      </c>
      <c r="H272" s="356">
        <v>0</v>
      </c>
      <c r="I272" s="356">
        <v>0</v>
      </c>
      <c r="J272" s="356">
        <v>0</v>
      </c>
      <c r="K272" s="356">
        <v>0</v>
      </c>
      <c r="L272" s="356">
        <v>0</v>
      </c>
      <c r="M272" s="356">
        <v>0</v>
      </c>
      <c r="N272" s="356">
        <v>0</v>
      </c>
      <c r="O272" s="356">
        <v>0</v>
      </c>
      <c r="P272" s="356">
        <v>0</v>
      </c>
      <c r="Q272" s="356">
        <v>0</v>
      </c>
      <c r="R272" s="356">
        <v>0</v>
      </c>
      <c r="S272" s="356">
        <v>0</v>
      </c>
    </row>
    <row r="273" spans="1:19" ht="25.5" x14ac:dyDescent="0.2">
      <c r="A273" s="355" t="s">
        <v>1152</v>
      </c>
      <c r="B273" s="356">
        <v>0</v>
      </c>
      <c r="C273" s="356">
        <v>0</v>
      </c>
      <c r="D273" s="356">
        <v>0</v>
      </c>
      <c r="E273" s="356">
        <v>0</v>
      </c>
      <c r="F273" s="356">
        <v>0</v>
      </c>
      <c r="G273" s="356">
        <v>0</v>
      </c>
      <c r="H273" s="356">
        <v>0</v>
      </c>
      <c r="I273" s="356">
        <v>0</v>
      </c>
      <c r="J273" s="356">
        <v>0</v>
      </c>
      <c r="K273" s="356">
        <v>0</v>
      </c>
      <c r="L273" s="356">
        <v>0</v>
      </c>
      <c r="M273" s="356">
        <v>0</v>
      </c>
      <c r="N273" s="356">
        <v>0</v>
      </c>
      <c r="O273" s="356">
        <v>0</v>
      </c>
      <c r="P273" s="356">
        <v>0</v>
      </c>
      <c r="Q273" s="356">
        <v>0</v>
      </c>
      <c r="R273" s="356">
        <v>0</v>
      </c>
      <c r="S273" s="356">
        <v>0</v>
      </c>
    </row>
    <row r="274" spans="1:19" ht="25.5" x14ac:dyDescent="0.2">
      <c r="A274" s="355" t="s">
        <v>1153</v>
      </c>
      <c r="B274" s="356">
        <v>0</v>
      </c>
      <c r="C274" s="356">
        <v>0</v>
      </c>
      <c r="D274" s="356">
        <v>0</v>
      </c>
      <c r="E274" s="356">
        <v>0</v>
      </c>
      <c r="F274" s="356">
        <v>0</v>
      </c>
      <c r="G274" s="356">
        <v>0</v>
      </c>
      <c r="H274" s="356">
        <v>0</v>
      </c>
      <c r="I274" s="356">
        <v>0</v>
      </c>
      <c r="J274" s="356">
        <v>0</v>
      </c>
      <c r="K274" s="356">
        <v>0</v>
      </c>
      <c r="L274" s="356">
        <v>0</v>
      </c>
      <c r="M274" s="356">
        <v>0</v>
      </c>
      <c r="N274" s="356">
        <v>0</v>
      </c>
      <c r="O274" s="356">
        <v>0</v>
      </c>
      <c r="P274" s="356">
        <v>0</v>
      </c>
      <c r="Q274" s="356">
        <v>0</v>
      </c>
      <c r="R274" s="356">
        <v>0</v>
      </c>
      <c r="S274" s="356">
        <v>0</v>
      </c>
    </row>
    <row r="275" spans="1:19" ht="25.5" x14ac:dyDescent="0.2">
      <c r="A275" s="355" t="s">
        <v>1560</v>
      </c>
      <c r="B275" s="356">
        <v>0</v>
      </c>
      <c r="C275" s="356">
        <v>0</v>
      </c>
      <c r="D275" s="356">
        <v>0</v>
      </c>
      <c r="E275" s="356">
        <v>0</v>
      </c>
      <c r="F275" s="356">
        <v>0</v>
      </c>
      <c r="G275" s="356">
        <v>0</v>
      </c>
      <c r="H275" s="356">
        <v>0</v>
      </c>
      <c r="I275" s="356">
        <v>0</v>
      </c>
      <c r="J275" s="356">
        <v>0</v>
      </c>
      <c r="K275" s="356">
        <v>0</v>
      </c>
      <c r="L275" s="356">
        <v>0</v>
      </c>
      <c r="M275" s="356">
        <v>0</v>
      </c>
      <c r="N275" s="356">
        <v>0</v>
      </c>
      <c r="O275" s="356">
        <v>0</v>
      </c>
      <c r="P275" s="356">
        <v>0</v>
      </c>
      <c r="Q275" s="356">
        <v>0</v>
      </c>
      <c r="R275" s="356">
        <v>0</v>
      </c>
      <c r="S275" s="356">
        <v>0</v>
      </c>
    </row>
    <row r="276" spans="1:19" ht="25.5" x14ac:dyDescent="0.2">
      <c r="A276" s="355" t="s">
        <v>1154</v>
      </c>
      <c r="B276" s="356">
        <v>0</v>
      </c>
      <c r="C276" s="356">
        <v>0</v>
      </c>
      <c r="D276" s="356">
        <v>0</v>
      </c>
      <c r="E276" s="356">
        <v>0</v>
      </c>
      <c r="F276" s="356">
        <v>0</v>
      </c>
      <c r="G276" s="356">
        <v>0</v>
      </c>
      <c r="H276" s="356">
        <v>0</v>
      </c>
      <c r="I276" s="356">
        <v>0</v>
      </c>
      <c r="J276" s="356">
        <v>0</v>
      </c>
      <c r="K276" s="356">
        <v>0</v>
      </c>
      <c r="L276" s="356">
        <v>0</v>
      </c>
      <c r="M276" s="356">
        <v>0</v>
      </c>
      <c r="N276" s="356">
        <v>0</v>
      </c>
      <c r="O276" s="356">
        <v>0</v>
      </c>
      <c r="P276" s="356">
        <v>0</v>
      </c>
      <c r="Q276" s="356">
        <v>0</v>
      </c>
      <c r="R276" s="356">
        <v>0</v>
      </c>
      <c r="S276" s="356">
        <v>0</v>
      </c>
    </row>
    <row r="277" spans="1:19" ht="25.5" x14ac:dyDescent="0.2">
      <c r="A277" s="355" t="s">
        <v>1561</v>
      </c>
      <c r="B277" s="356">
        <v>0</v>
      </c>
      <c r="C277" s="356">
        <v>0</v>
      </c>
      <c r="D277" s="356">
        <v>0</v>
      </c>
      <c r="E277" s="356">
        <v>0</v>
      </c>
      <c r="F277" s="356">
        <v>0</v>
      </c>
      <c r="G277" s="356">
        <v>0</v>
      </c>
      <c r="H277" s="356">
        <v>0</v>
      </c>
      <c r="I277" s="356">
        <v>0</v>
      </c>
      <c r="J277" s="356">
        <v>0</v>
      </c>
      <c r="K277" s="356">
        <v>0</v>
      </c>
      <c r="L277" s="356">
        <v>0</v>
      </c>
      <c r="M277" s="356">
        <v>0</v>
      </c>
      <c r="N277" s="356">
        <v>0</v>
      </c>
      <c r="O277" s="356">
        <v>0</v>
      </c>
      <c r="P277" s="356">
        <v>0</v>
      </c>
      <c r="Q277" s="356">
        <v>0</v>
      </c>
      <c r="R277" s="356">
        <v>0</v>
      </c>
      <c r="S277" s="356">
        <v>0</v>
      </c>
    </row>
    <row r="278" spans="1:19" ht="25.5" x14ac:dyDescent="0.2">
      <c r="A278" s="355" t="s">
        <v>1562</v>
      </c>
      <c r="B278" s="356">
        <v>0</v>
      </c>
      <c r="C278" s="356">
        <v>0</v>
      </c>
      <c r="D278" s="356">
        <v>0</v>
      </c>
      <c r="E278" s="356">
        <v>0</v>
      </c>
      <c r="F278" s="356">
        <v>0</v>
      </c>
      <c r="G278" s="356">
        <v>0</v>
      </c>
      <c r="H278" s="356">
        <v>0</v>
      </c>
      <c r="I278" s="356">
        <v>0</v>
      </c>
      <c r="J278" s="356">
        <v>0</v>
      </c>
      <c r="K278" s="356">
        <v>0</v>
      </c>
      <c r="L278" s="356">
        <v>0</v>
      </c>
      <c r="M278" s="356">
        <v>0</v>
      </c>
      <c r="N278" s="356">
        <v>0</v>
      </c>
      <c r="O278" s="356">
        <v>0</v>
      </c>
      <c r="P278" s="356">
        <v>0</v>
      </c>
      <c r="Q278" s="356">
        <v>0</v>
      </c>
      <c r="R278" s="356">
        <v>0</v>
      </c>
      <c r="S278" s="356">
        <v>0</v>
      </c>
    </row>
    <row r="279" spans="1:19" ht="12.75" x14ac:dyDescent="0.2">
      <c r="A279" s="355" t="s">
        <v>1155</v>
      </c>
      <c r="B279" s="356">
        <v>0</v>
      </c>
      <c r="C279" s="356">
        <v>0</v>
      </c>
      <c r="D279" s="356">
        <v>0</v>
      </c>
      <c r="E279" s="356">
        <v>0</v>
      </c>
      <c r="F279" s="356">
        <v>0</v>
      </c>
      <c r="G279" s="356">
        <v>0</v>
      </c>
      <c r="H279" s="356">
        <v>0</v>
      </c>
      <c r="I279" s="356">
        <v>0</v>
      </c>
      <c r="J279" s="356">
        <v>0</v>
      </c>
      <c r="K279" s="356">
        <v>0</v>
      </c>
      <c r="L279" s="356">
        <v>0</v>
      </c>
      <c r="M279" s="356">
        <v>0</v>
      </c>
      <c r="N279" s="356">
        <v>0</v>
      </c>
      <c r="O279" s="356">
        <v>0</v>
      </c>
      <c r="P279" s="356">
        <v>0</v>
      </c>
      <c r="Q279" s="356">
        <v>0</v>
      </c>
      <c r="R279" s="356">
        <v>0</v>
      </c>
      <c r="S279" s="356">
        <v>0</v>
      </c>
    </row>
    <row r="280" spans="1:19" ht="12.75" x14ac:dyDescent="0.2">
      <c r="A280" s="355" t="s">
        <v>1156</v>
      </c>
      <c r="B280" s="356">
        <v>0</v>
      </c>
      <c r="C280" s="356">
        <v>0</v>
      </c>
      <c r="D280" s="356">
        <v>0</v>
      </c>
      <c r="E280" s="356">
        <v>0</v>
      </c>
      <c r="F280" s="356">
        <v>0</v>
      </c>
      <c r="G280" s="356">
        <v>0</v>
      </c>
      <c r="H280" s="356">
        <v>0</v>
      </c>
      <c r="I280" s="356">
        <v>0</v>
      </c>
      <c r="J280" s="356">
        <v>0</v>
      </c>
      <c r="K280" s="356">
        <v>0</v>
      </c>
      <c r="L280" s="356">
        <v>0</v>
      </c>
      <c r="M280" s="356">
        <v>0</v>
      </c>
      <c r="N280" s="356">
        <v>0</v>
      </c>
      <c r="O280" s="356">
        <v>0</v>
      </c>
      <c r="P280" s="356">
        <v>0</v>
      </c>
      <c r="Q280" s="356">
        <v>0</v>
      </c>
      <c r="R280" s="356">
        <v>0</v>
      </c>
      <c r="S280" s="356">
        <v>0</v>
      </c>
    </row>
    <row r="281" spans="1:19" ht="25.5" x14ac:dyDescent="0.2">
      <c r="A281" s="355" t="s">
        <v>1157</v>
      </c>
      <c r="B281" s="356">
        <v>0</v>
      </c>
      <c r="C281" s="356">
        <v>0</v>
      </c>
      <c r="D281" s="356">
        <v>0</v>
      </c>
      <c r="E281" s="356">
        <v>0</v>
      </c>
      <c r="F281" s="356">
        <v>0</v>
      </c>
      <c r="G281" s="356">
        <v>0</v>
      </c>
      <c r="H281" s="356">
        <v>0</v>
      </c>
      <c r="I281" s="356">
        <v>0</v>
      </c>
      <c r="J281" s="356">
        <v>0</v>
      </c>
      <c r="K281" s="356">
        <v>0</v>
      </c>
      <c r="L281" s="356">
        <v>0</v>
      </c>
      <c r="M281" s="356">
        <v>0</v>
      </c>
      <c r="N281" s="356">
        <v>0</v>
      </c>
      <c r="O281" s="356">
        <v>0</v>
      </c>
      <c r="P281" s="356">
        <v>0</v>
      </c>
      <c r="Q281" s="356">
        <v>0</v>
      </c>
      <c r="R281" s="356">
        <v>0</v>
      </c>
      <c r="S281" s="356">
        <v>0</v>
      </c>
    </row>
    <row r="282" spans="1:19" ht="12.75" x14ac:dyDescent="0.2">
      <c r="A282" s="355" t="s">
        <v>1158</v>
      </c>
      <c r="B282" s="356">
        <v>0</v>
      </c>
      <c r="C282" s="356">
        <v>0</v>
      </c>
      <c r="D282" s="356">
        <v>0</v>
      </c>
      <c r="E282" s="356">
        <v>0</v>
      </c>
      <c r="F282" s="356">
        <v>0</v>
      </c>
      <c r="G282" s="356">
        <v>0</v>
      </c>
      <c r="H282" s="356">
        <v>0</v>
      </c>
      <c r="I282" s="356">
        <v>0</v>
      </c>
      <c r="J282" s="356">
        <v>0</v>
      </c>
      <c r="K282" s="356">
        <v>0</v>
      </c>
      <c r="L282" s="356">
        <v>0</v>
      </c>
      <c r="M282" s="356">
        <v>0</v>
      </c>
      <c r="N282" s="356">
        <v>0</v>
      </c>
      <c r="O282" s="356">
        <v>0</v>
      </c>
      <c r="P282" s="356">
        <v>0</v>
      </c>
      <c r="Q282" s="356">
        <v>0</v>
      </c>
      <c r="R282" s="356">
        <v>0</v>
      </c>
      <c r="S282" s="356">
        <v>0</v>
      </c>
    </row>
    <row r="283" spans="1:19" ht="25.5" x14ac:dyDescent="0.2">
      <c r="A283" s="355" t="s">
        <v>1563</v>
      </c>
      <c r="B283" s="356">
        <v>0</v>
      </c>
      <c r="C283" s="356">
        <v>0</v>
      </c>
      <c r="D283" s="356">
        <v>0</v>
      </c>
      <c r="E283" s="356">
        <v>0</v>
      </c>
      <c r="F283" s="356">
        <v>0</v>
      </c>
      <c r="G283" s="356">
        <v>0</v>
      </c>
      <c r="H283" s="356">
        <v>0</v>
      </c>
      <c r="I283" s="356">
        <v>0</v>
      </c>
      <c r="J283" s="356">
        <v>0</v>
      </c>
      <c r="K283" s="356">
        <v>0</v>
      </c>
      <c r="L283" s="356">
        <v>0</v>
      </c>
      <c r="M283" s="356">
        <v>0</v>
      </c>
      <c r="N283" s="356">
        <v>0</v>
      </c>
      <c r="O283" s="356">
        <v>0</v>
      </c>
      <c r="P283" s="356">
        <v>0</v>
      </c>
      <c r="Q283" s="356">
        <v>0</v>
      </c>
      <c r="R283" s="356">
        <v>0</v>
      </c>
      <c r="S283" s="356">
        <v>0</v>
      </c>
    </row>
    <row r="284" spans="1:19" ht="25.5" x14ac:dyDescent="0.2">
      <c r="A284" s="355" t="s">
        <v>1159</v>
      </c>
      <c r="B284" s="356">
        <v>0</v>
      </c>
      <c r="C284" s="356">
        <v>0</v>
      </c>
      <c r="D284" s="356">
        <v>0</v>
      </c>
      <c r="E284" s="356">
        <v>0</v>
      </c>
      <c r="F284" s="356">
        <v>0</v>
      </c>
      <c r="G284" s="356">
        <v>0</v>
      </c>
      <c r="H284" s="356">
        <v>0</v>
      </c>
      <c r="I284" s="356">
        <v>0</v>
      </c>
      <c r="J284" s="356">
        <v>0</v>
      </c>
      <c r="K284" s="356">
        <v>0</v>
      </c>
      <c r="L284" s="356">
        <v>0</v>
      </c>
      <c r="M284" s="356">
        <v>0</v>
      </c>
      <c r="N284" s="356">
        <v>0</v>
      </c>
      <c r="O284" s="356">
        <v>0</v>
      </c>
      <c r="P284" s="356">
        <v>0</v>
      </c>
      <c r="Q284" s="356">
        <v>0</v>
      </c>
      <c r="R284" s="356">
        <v>0</v>
      </c>
      <c r="S284" s="356">
        <v>0</v>
      </c>
    </row>
    <row r="285" spans="1:19" ht="12.75" x14ac:dyDescent="0.2">
      <c r="A285" s="355" t="s">
        <v>1160</v>
      </c>
      <c r="B285" s="356">
        <v>0</v>
      </c>
      <c r="C285" s="356">
        <v>0</v>
      </c>
      <c r="D285" s="356">
        <v>0</v>
      </c>
      <c r="E285" s="356">
        <v>0</v>
      </c>
      <c r="F285" s="356">
        <v>0</v>
      </c>
      <c r="G285" s="356">
        <v>0</v>
      </c>
      <c r="H285" s="356">
        <v>0</v>
      </c>
      <c r="I285" s="356">
        <v>0</v>
      </c>
      <c r="J285" s="356">
        <v>0</v>
      </c>
      <c r="K285" s="356">
        <v>0</v>
      </c>
      <c r="L285" s="356">
        <v>0</v>
      </c>
      <c r="M285" s="356">
        <v>0</v>
      </c>
      <c r="N285" s="356">
        <v>0</v>
      </c>
      <c r="O285" s="356">
        <v>0</v>
      </c>
      <c r="P285" s="356">
        <v>0</v>
      </c>
      <c r="Q285" s="356">
        <v>0</v>
      </c>
      <c r="R285" s="356">
        <v>0</v>
      </c>
      <c r="S285" s="356">
        <v>0</v>
      </c>
    </row>
    <row r="286" spans="1:19" ht="12.75" x14ac:dyDescent="0.2">
      <c r="A286" s="355" t="s">
        <v>1161</v>
      </c>
      <c r="B286" s="356">
        <v>0</v>
      </c>
      <c r="C286" s="356">
        <v>0</v>
      </c>
      <c r="D286" s="356">
        <v>0</v>
      </c>
      <c r="E286" s="356">
        <v>0</v>
      </c>
      <c r="F286" s="356">
        <v>0</v>
      </c>
      <c r="G286" s="356">
        <v>0</v>
      </c>
      <c r="H286" s="356">
        <v>0</v>
      </c>
      <c r="I286" s="356">
        <v>0</v>
      </c>
      <c r="J286" s="356">
        <v>0</v>
      </c>
      <c r="K286" s="356">
        <v>0</v>
      </c>
      <c r="L286" s="356">
        <v>0</v>
      </c>
      <c r="M286" s="356">
        <v>0</v>
      </c>
      <c r="N286" s="356">
        <v>0</v>
      </c>
      <c r="O286" s="356">
        <v>0</v>
      </c>
      <c r="P286" s="356">
        <v>0</v>
      </c>
      <c r="Q286" s="356">
        <v>0</v>
      </c>
      <c r="R286" s="356">
        <v>0</v>
      </c>
      <c r="S286" s="356">
        <v>0</v>
      </c>
    </row>
    <row r="287" spans="1:19" ht="12.75" x14ac:dyDescent="0.2">
      <c r="A287" s="355" t="s">
        <v>1162</v>
      </c>
      <c r="B287" s="356">
        <v>0</v>
      </c>
      <c r="C287" s="356">
        <v>0</v>
      </c>
      <c r="D287" s="356">
        <v>0</v>
      </c>
      <c r="E287" s="356">
        <v>0</v>
      </c>
      <c r="F287" s="356">
        <v>0</v>
      </c>
      <c r="G287" s="356">
        <v>0</v>
      </c>
      <c r="H287" s="356">
        <v>0</v>
      </c>
      <c r="I287" s="356">
        <v>0</v>
      </c>
      <c r="J287" s="356">
        <v>0</v>
      </c>
      <c r="K287" s="356">
        <v>0</v>
      </c>
      <c r="L287" s="356">
        <v>0</v>
      </c>
      <c r="M287" s="356">
        <v>0</v>
      </c>
      <c r="N287" s="356">
        <v>0</v>
      </c>
      <c r="O287" s="356">
        <v>0</v>
      </c>
      <c r="P287" s="356">
        <v>0</v>
      </c>
      <c r="Q287" s="356">
        <v>0</v>
      </c>
      <c r="R287" s="356">
        <v>0</v>
      </c>
      <c r="S287" s="356">
        <v>0</v>
      </c>
    </row>
    <row r="288" spans="1:19" ht="25.5" x14ac:dyDescent="0.2">
      <c r="A288" s="355" t="s">
        <v>1564</v>
      </c>
      <c r="B288" s="356">
        <v>0</v>
      </c>
      <c r="C288" s="356">
        <v>0</v>
      </c>
      <c r="D288" s="356">
        <v>0</v>
      </c>
      <c r="E288" s="356">
        <v>0</v>
      </c>
      <c r="F288" s="356">
        <v>0</v>
      </c>
      <c r="G288" s="356">
        <v>0</v>
      </c>
      <c r="H288" s="356">
        <v>0</v>
      </c>
      <c r="I288" s="356">
        <v>0</v>
      </c>
      <c r="J288" s="356">
        <v>0</v>
      </c>
      <c r="K288" s="356">
        <v>0</v>
      </c>
      <c r="L288" s="356">
        <v>0</v>
      </c>
      <c r="M288" s="356">
        <v>0</v>
      </c>
      <c r="N288" s="356">
        <v>0</v>
      </c>
      <c r="O288" s="356">
        <v>0</v>
      </c>
      <c r="P288" s="356">
        <v>0</v>
      </c>
      <c r="Q288" s="356">
        <v>0</v>
      </c>
      <c r="R288" s="356">
        <v>0</v>
      </c>
      <c r="S288" s="356">
        <v>0</v>
      </c>
    </row>
    <row r="289" spans="1:19" ht="25.5" x14ac:dyDescent="0.2">
      <c r="A289" s="355" t="s">
        <v>1163</v>
      </c>
      <c r="B289" s="356">
        <v>0</v>
      </c>
      <c r="C289" s="356">
        <v>0</v>
      </c>
      <c r="D289" s="356">
        <v>0</v>
      </c>
      <c r="E289" s="356">
        <v>0</v>
      </c>
      <c r="F289" s="356">
        <v>0</v>
      </c>
      <c r="G289" s="356">
        <v>0</v>
      </c>
      <c r="H289" s="356">
        <v>0</v>
      </c>
      <c r="I289" s="356">
        <v>0</v>
      </c>
      <c r="J289" s="356">
        <v>0</v>
      </c>
      <c r="K289" s="356">
        <v>0</v>
      </c>
      <c r="L289" s="356">
        <v>0</v>
      </c>
      <c r="M289" s="356">
        <v>0</v>
      </c>
      <c r="N289" s="356">
        <v>0</v>
      </c>
      <c r="O289" s="356">
        <v>0</v>
      </c>
      <c r="P289" s="356">
        <v>0</v>
      </c>
      <c r="Q289" s="356">
        <v>0</v>
      </c>
      <c r="R289" s="356">
        <v>0</v>
      </c>
      <c r="S289" s="356">
        <v>0</v>
      </c>
    </row>
    <row r="290" spans="1:19" ht="25.5" x14ac:dyDescent="0.2">
      <c r="A290" s="355" t="s">
        <v>1565</v>
      </c>
      <c r="B290" s="356">
        <v>0</v>
      </c>
      <c r="C290" s="356">
        <v>0</v>
      </c>
      <c r="D290" s="356">
        <v>0</v>
      </c>
      <c r="E290" s="356">
        <v>0</v>
      </c>
      <c r="F290" s="356">
        <v>0</v>
      </c>
      <c r="G290" s="356">
        <v>0</v>
      </c>
      <c r="H290" s="356">
        <v>0</v>
      </c>
      <c r="I290" s="356">
        <v>0</v>
      </c>
      <c r="J290" s="356">
        <v>0</v>
      </c>
      <c r="K290" s="356">
        <v>0</v>
      </c>
      <c r="L290" s="356">
        <v>0</v>
      </c>
      <c r="M290" s="356">
        <v>0</v>
      </c>
      <c r="N290" s="356">
        <v>0</v>
      </c>
      <c r="O290" s="356">
        <v>0</v>
      </c>
      <c r="P290" s="356">
        <v>0</v>
      </c>
      <c r="Q290" s="356">
        <v>0</v>
      </c>
      <c r="R290" s="356">
        <v>0</v>
      </c>
      <c r="S290" s="356">
        <v>0</v>
      </c>
    </row>
    <row r="291" spans="1:19" ht="25.5" x14ac:dyDescent="0.2">
      <c r="A291" s="355" t="s">
        <v>1164</v>
      </c>
      <c r="B291" s="356">
        <v>0</v>
      </c>
      <c r="C291" s="356">
        <v>0</v>
      </c>
      <c r="D291" s="356">
        <v>0</v>
      </c>
      <c r="E291" s="356">
        <v>0</v>
      </c>
      <c r="F291" s="356">
        <v>0</v>
      </c>
      <c r="G291" s="356">
        <v>0</v>
      </c>
      <c r="H291" s="356">
        <v>0</v>
      </c>
      <c r="I291" s="356">
        <v>0</v>
      </c>
      <c r="J291" s="356">
        <v>0</v>
      </c>
      <c r="K291" s="356">
        <v>0</v>
      </c>
      <c r="L291" s="356">
        <v>0</v>
      </c>
      <c r="M291" s="356">
        <v>0</v>
      </c>
      <c r="N291" s="356">
        <v>0</v>
      </c>
      <c r="O291" s="356">
        <v>0</v>
      </c>
      <c r="P291" s="356">
        <v>0</v>
      </c>
      <c r="Q291" s="356">
        <v>0</v>
      </c>
      <c r="R291" s="356">
        <v>0</v>
      </c>
      <c r="S291" s="356">
        <v>0</v>
      </c>
    </row>
    <row r="292" spans="1:19" ht="25.5" x14ac:dyDescent="0.2">
      <c r="A292" s="355" t="s">
        <v>1165</v>
      </c>
      <c r="B292" s="356">
        <v>906277</v>
      </c>
      <c r="C292" s="356">
        <v>0</v>
      </c>
      <c r="D292" s="356">
        <v>0</v>
      </c>
      <c r="E292" s="356">
        <v>906277</v>
      </c>
      <c r="F292" s="356">
        <v>0</v>
      </c>
      <c r="G292" s="356">
        <v>0</v>
      </c>
      <c r="H292" s="356">
        <v>0</v>
      </c>
      <c r="I292" s="356">
        <v>0</v>
      </c>
      <c r="J292" s="356">
        <v>0</v>
      </c>
      <c r="K292" s="356">
        <v>0</v>
      </c>
      <c r="L292" s="356">
        <v>0</v>
      </c>
      <c r="M292" s="356">
        <v>0</v>
      </c>
      <c r="N292" s="356">
        <v>0</v>
      </c>
      <c r="O292" s="356">
        <v>0</v>
      </c>
      <c r="P292" s="356">
        <v>0</v>
      </c>
      <c r="Q292" s="356">
        <v>0</v>
      </c>
      <c r="R292" s="356">
        <v>0</v>
      </c>
      <c r="S292" s="356">
        <v>0</v>
      </c>
    </row>
    <row r="293" spans="1:19" ht="25.5" x14ac:dyDescent="0.2">
      <c r="A293" s="355" t="s">
        <v>1166</v>
      </c>
      <c r="B293" s="356">
        <v>0</v>
      </c>
      <c r="C293" s="356">
        <v>0</v>
      </c>
      <c r="D293" s="356">
        <v>0</v>
      </c>
      <c r="E293" s="356">
        <v>0</v>
      </c>
      <c r="F293" s="356">
        <v>0</v>
      </c>
      <c r="G293" s="356">
        <v>0</v>
      </c>
      <c r="H293" s="356">
        <v>0</v>
      </c>
      <c r="I293" s="356">
        <v>0</v>
      </c>
      <c r="J293" s="356">
        <v>0</v>
      </c>
      <c r="K293" s="356">
        <v>0</v>
      </c>
      <c r="L293" s="356">
        <v>0</v>
      </c>
      <c r="M293" s="356">
        <v>0</v>
      </c>
      <c r="N293" s="356">
        <v>0</v>
      </c>
      <c r="O293" s="356">
        <v>0</v>
      </c>
      <c r="P293" s="356">
        <v>0</v>
      </c>
      <c r="Q293" s="356">
        <v>0</v>
      </c>
      <c r="R293" s="356">
        <v>0</v>
      </c>
      <c r="S293" s="356">
        <v>0</v>
      </c>
    </row>
    <row r="294" spans="1:19" ht="25.5" x14ac:dyDescent="0.2">
      <c r="A294" s="355" t="s">
        <v>1167</v>
      </c>
      <c r="B294" s="356">
        <v>0</v>
      </c>
      <c r="C294" s="356">
        <v>0</v>
      </c>
      <c r="D294" s="356">
        <v>0</v>
      </c>
      <c r="E294" s="356">
        <v>0</v>
      </c>
      <c r="F294" s="356">
        <v>0</v>
      </c>
      <c r="G294" s="356">
        <v>0</v>
      </c>
      <c r="H294" s="356">
        <v>0</v>
      </c>
      <c r="I294" s="356">
        <v>0</v>
      </c>
      <c r="J294" s="356">
        <v>0</v>
      </c>
      <c r="K294" s="356">
        <v>0</v>
      </c>
      <c r="L294" s="356">
        <v>0</v>
      </c>
      <c r="M294" s="356">
        <v>0</v>
      </c>
      <c r="N294" s="356">
        <v>0</v>
      </c>
      <c r="O294" s="356">
        <v>0</v>
      </c>
      <c r="P294" s="356">
        <v>0</v>
      </c>
      <c r="Q294" s="356">
        <v>0</v>
      </c>
      <c r="R294" s="356">
        <v>0</v>
      </c>
      <c r="S294" s="356">
        <v>0</v>
      </c>
    </row>
    <row r="295" spans="1:19" ht="12.75" x14ac:dyDescent="0.2">
      <c r="A295" s="355" t="s">
        <v>1168</v>
      </c>
      <c r="B295" s="356">
        <v>0</v>
      </c>
      <c r="C295" s="356">
        <v>0</v>
      </c>
      <c r="D295" s="356">
        <v>0</v>
      </c>
      <c r="E295" s="356">
        <v>0</v>
      </c>
      <c r="F295" s="356">
        <v>0</v>
      </c>
      <c r="G295" s="356">
        <v>0</v>
      </c>
      <c r="H295" s="356">
        <v>0</v>
      </c>
      <c r="I295" s="356">
        <v>0</v>
      </c>
      <c r="J295" s="356">
        <v>0</v>
      </c>
      <c r="K295" s="356">
        <v>0</v>
      </c>
      <c r="L295" s="356">
        <v>0</v>
      </c>
      <c r="M295" s="356">
        <v>0</v>
      </c>
      <c r="N295" s="356">
        <v>0</v>
      </c>
      <c r="O295" s="356">
        <v>0</v>
      </c>
      <c r="P295" s="356">
        <v>0</v>
      </c>
      <c r="Q295" s="356">
        <v>0</v>
      </c>
      <c r="R295" s="356">
        <v>0</v>
      </c>
      <c r="S295" s="356">
        <v>0</v>
      </c>
    </row>
    <row r="296" spans="1:19" ht="25.5" x14ac:dyDescent="0.2">
      <c r="A296" s="355" t="s">
        <v>1169</v>
      </c>
      <c r="B296" s="356">
        <v>0</v>
      </c>
      <c r="C296" s="356">
        <v>0</v>
      </c>
      <c r="D296" s="356">
        <v>0</v>
      </c>
      <c r="E296" s="356">
        <v>0</v>
      </c>
      <c r="F296" s="356">
        <v>0</v>
      </c>
      <c r="G296" s="356">
        <v>0</v>
      </c>
      <c r="H296" s="356">
        <v>0</v>
      </c>
      <c r="I296" s="356">
        <v>0</v>
      </c>
      <c r="J296" s="356">
        <v>0</v>
      </c>
      <c r="K296" s="356">
        <v>0</v>
      </c>
      <c r="L296" s="356">
        <v>0</v>
      </c>
      <c r="M296" s="356">
        <v>0</v>
      </c>
      <c r="N296" s="356">
        <v>0</v>
      </c>
      <c r="O296" s="356">
        <v>0</v>
      </c>
      <c r="P296" s="356">
        <v>0</v>
      </c>
      <c r="Q296" s="356">
        <v>0</v>
      </c>
      <c r="R296" s="356">
        <v>0</v>
      </c>
      <c r="S296" s="356">
        <v>0</v>
      </c>
    </row>
    <row r="297" spans="1:19" ht="25.5" x14ac:dyDescent="0.2">
      <c r="A297" s="355" t="s">
        <v>1170</v>
      </c>
      <c r="B297" s="356">
        <v>0</v>
      </c>
      <c r="C297" s="356">
        <v>0</v>
      </c>
      <c r="D297" s="356">
        <v>0</v>
      </c>
      <c r="E297" s="356">
        <v>0</v>
      </c>
      <c r="F297" s="356">
        <v>0</v>
      </c>
      <c r="G297" s="356">
        <v>0</v>
      </c>
      <c r="H297" s="356">
        <v>0</v>
      </c>
      <c r="I297" s="356">
        <v>0</v>
      </c>
      <c r="J297" s="356">
        <v>0</v>
      </c>
      <c r="K297" s="356">
        <v>0</v>
      </c>
      <c r="L297" s="356">
        <v>0</v>
      </c>
      <c r="M297" s="356">
        <v>0</v>
      </c>
      <c r="N297" s="356">
        <v>0</v>
      </c>
      <c r="O297" s="356">
        <v>0</v>
      </c>
      <c r="P297" s="356">
        <v>0</v>
      </c>
      <c r="Q297" s="356">
        <v>0</v>
      </c>
      <c r="R297" s="356">
        <v>0</v>
      </c>
      <c r="S297" s="356">
        <v>0</v>
      </c>
    </row>
    <row r="298" spans="1:19" ht="25.5" x14ac:dyDescent="0.2">
      <c r="A298" s="355" t="s">
        <v>1171</v>
      </c>
      <c r="B298" s="356">
        <v>0</v>
      </c>
      <c r="C298" s="356">
        <v>0</v>
      </c>
      <c r="D298" s="356">
        <v>0</v>
      </c>
      <c r="E298" s="356">
        <v>0</v>
      </c>
      <c r="F298" s="356">
        <v>0</v>
      </c>
      <c r="G298" s="356">
        <v>0</v>
      </c>
      <c r="H298" s="356">
        <v>0</v>
      </c>
      <c r="I298" s="356">
        <v>0</v>
      </c>
      <c r="J298" s="356">
        <v>0</v>
      </c>
      <c r="K298" s="356">
        <v>0</v>
      </c>
      <c r="L298" s="356">
        <v>0</v>
      </c>
      <c r="M298" s="356">
        <v>0</v>
      </c>
      <c r="N298" s="356">
        <v>0</v>
      </c>
      <c r="O298" s="356">
        <v>0</v>
      </c>
      <c r="P298" s="356">
        <v>0</v>
      </c>
      <c r="Q298" s="356">
        <v>0</v>
      </c>
      <c r="R298" s="356">
        <v>0</v>
      </c>
      <c r="S298" s="356">
        <v>0</v>
      </c>
    </row>
    <row r="299" spans="1:19" ht="25.5" x14ac:dyDescent="0.2">
      <c r="A299" s="355" t="s">
        <v>1566</v>
      </c>
      <c r="B299" s="356">
        <v>0</v>
      </c>
      <c r="C299" s="356">
        <v>0</v>
      </c>
      <c r="D299" s="356">
        <v>0</v>
      </c>
      <c r="E299" s="356">
        <v>0</v>
      </c>
      <c r="F299" s="356">
        <v>0</v>
      </c>
      <c r="G299" s="356">
        <v>0</v>
      </c>
      <c r="H299" s="356">
        <v>0</v>
      </c>
      <c r="I299" s="356">
        <v>0</v>
      </c>
      <c r="J299" s="356">
        <v>0</v>
      </c>
      <c r="K299" s="356">
        <v>0</v>
      </c>
      <c r="L299" s="356">
        <v>0</v>
      </c>
      <c r="M299" s="356">
        <v>0</v>
      </c>
      <c r="N299" s="356">
        <v>0</v>
      </c>
      <c r="O299" s="356">
        <v>0</v>
      </c>
      <c r="P299" s="356">
        <v>0</v>
      </c>
      <c r="Q299" s="356">
        <v>0</v>
      </c>
      <c r="R299" s="356">
        <v>0</v>
      </c>
      <c r="S299" s="356">
        <v>0</v>
      </c>
    </row>
    <row r="300" spans="1:19" ht="25.5" x14ac:dyDescent="0.2">
      <c r="A300" s="355" t="s">
        <v>1567</v>
      </c>
      <c r="B300" s="356">
        <v>906277</v>
      </c>
      <c r="C300" s="356">
        <v>0</v>
      </c>
      <c r="D300" s="356">
        <v>0</v>
      </c>
      <c r="E300" s="356">
        <v>906277</v>
      </c>
      <c r="F300" s="356">
        <v>0</v>
      </c>
      <c r="G300" s="356">
        <v>0</v>
      </c>
      <c r="H300" s="356">
        <v>0</v>
      </c>
      <c r="I300" s="356">
        <v>0</v>
      </c>
      <c r="J300" s="356">
        <v>0</v>
      </c>
      <c r="K300" s="356">
        <v>0</v>
      </c>
      <c r="L300" s="356">
        <v>0</v>
      </c>
      <c r="M300" s="356">
        <v>0</v>
      </c>
      <c r="N300" s="356">
        <v>0</v>
      </c>
      <c r="O300" s="356">
        <v>0</v>
      </c>
      <c r="P300" s="356">
        <v>0</v>
      </c>
      <c r="Q300" s="356">
        <v>0</v>
      </c>
      <c r="R300" s="356">
        <v>0</v>
      </c>
      <c r="S300" s="356">
        <v>0</v>
      </c>
    </row>
    <row r="301" spans="1:19" ht="25.5" x14ac:dyDescent="0.2">
      <c r="A301" s="355" t="s">
        <v>1172</v>
      </c>
      <c r="B301" s="356">
        <v>0</v>
      </c>
      <c r="C301" s="356">
        <v>0</v>
      </c>
      <c r="D301" s="356">
        <v>0</v>
      </c>
      <c r="E301" s="356">
        <v>0</v>
      </c>
      <c r="F301" s="356">
        <v>0</v>
      </c>
      <c r="G301" s="356">
        <v>0</v>
      </c>
      <c r="H301" s="356">
        <v>0</v>
      </c>
      <c r="I301" s="356">
        <v>0</v>
      </c>
      <c r="J301" s="356">
        <v>0</v>
      </c>
      <c r="K301" s="356">
        <v>0</v>
      </c>
      <c r="L301" s="356">
        <v>0</v>
      </c>
      <c r="M301" s="356">
        <v>0</v>
      </c>
      <c r="N301" s="356">
        <v>0</v>
      </c>
      <c r="O301" s="356">
        <v>0</v>
      </c>
      <c r="P301" s="356">
        <v>0</v>
      </c>
      <c r="Q301" s="356">
        <v>0</v>
      </c>
      <c r="R301" s="356">
        <v>0</v>
      </c>
      <c r="S301" s="356">
        <v>0</v>
      </c>
    </row>
    <row r="302" spans="1:19" ht="25.5" x14ac:dyDescent="0.2">
      <c r="A302" s="355" t="s">
        <v>1173</v>
      </c>
      <c r="B302" s="356">
        <v>0</v>
      </c>
      <c r="C302" s="356">
        <v>0</v>
      </c>
      <c r="D302" s="356">
        <v>0</v>
      </c>
      <c r="E302" s="356">
        <v>0</v>
      </c>
      <c r="F302" s="356">
        <v>0</v>
      </c>
      <c r="G302" s="356">
        <v>0</v>
      </c>
      <c r="H302" s="356">
        <v>0</v>
      </c>
      <c r="I302" s="356">
        <v>0</v>
      </c>
      <c r="J302" s="356">
        <v>0</v>
      </c>
      <c r="K302" s="356">
        <v>0</v>
      </c>
      <c r="L302" s="356">
        <v>0</v>
      </c>
      <c r="M302" s="356">
        <v>0</v>
      </c>
      <c r="N302" s="356">
        <v>0</v>
      </c>
      <c r="O302" s="356">
        <v>0</v>
      </c>
      <c r="P302" s="356">
        <v>0</v>
      </c>
      <c r="Q302" s="356">
        <v>0</v>
      </c>
      <c r="R302" s="356">
        <v>0</v>
      </c>
      <c r="S302" s="356">
        <v>0</v>
      </c>
    </row>
    <row r="303" spans="1:19" ht="25.5" x14ac:dyDescent="0.2">
      <c r="A303" s="355" t="s">
        <v>1568</v>
      </c>
      <c r="B303" s="356">
        <v>0</v>
      </c>
      <c r="C303" s="356">
        <v>0</v>
      </c>
      <c r="D303" s="356">
        <v>0</v>
      </c>
      <c r="E303" s="356">
        <v>0</v>
      </c>
      <c r="F303" s="356">
        <v>0</v>
      </c>
      <c r="G303" s="356">
        <v>0</v>
      </c>
      <c r="H303" s="356">
        <v>0</v>
      </c>
      <c r="I303" s="356">
        <v>0</v>
      </c>
      <c r="J303" s="356">
        <v>0</v>
      </c>
      <c r="K303" s="356">
        <v>0</v>
      </c>
      <c r="L303" s="356">
        <v>0</v>
      </c>
      <c r="M303" s="356">
        <v>0</v>
      </c>
      <c r="N303" s="356">
        <v>0</v>
      </c>
      <c r="O303" s="356">
        <v>0</v>
      </c>
      <c r="P303" s="356">
        <v>0</v>
      </c>
      <c r="Q303" s="356">
        <v>0</v>
      </c>
      <c r="R303" s="356">
        <v>0</v>
      </c>
      <c r="S303" s="356">
        <v>0</v>
      </c>
    </row>
    <row r="304" spans="1:19" ht="12.75" x14ac:dyDescent="0.2">
      <c r="A304" s="355" t="s">
        <v>1174</v>
      </c>
      <c r="B304" s="356">
        <v>0</v>
      </c>
      <c r="C304" s="356">
        <v>0</v>
      </c>
      <c r="D304" s="356">
        <v>0</v>
      </c>
      <c r="E304" s="356">
        <v>0</v>
      </c>
      <c r="F304" s="356">
        <v>0</v>
      </c>
      <c r="G304" s="356">
        <v>0</v>
      </c>
      <c r="H304" s="356">
        <v>0</v>
      </c>
      <c r="I304" s="356">
        <v>0</v>
      </c>
      <c r="J304" s="356">
        <v>0</v>
      </c>
      <c r="K304" s="356">
        <v>0</v>
      </c>
      <c r="L304" s="356">
        <v>0</v>
      </c>
      <c r="M304" s="356">
        <v>0</v>
      </c>
      <c r="N304" s="356">
        <v>0</v>
      </c>
      <c r="O304" s="356">
        <v>0</v>
      </c>
      <c r="P304" s="356">
        <v>0</v>
      </c>
      <c r="Q304" s="356">
        <v>0</v>
      </c>
      <c r="R304" s="356">
        <v>0</v>
      </c>
      <c r="S304" s="356">
        <v>0</v>
      </c>
    </row>
    <row r="305" spans="1:19" ht="38.25" x14ac:dyDescent="0.2">
      <c r="A305" s="355" t="s">
        <v>1175</v>
      </c>
      <c r="B305" s="356">
        <v>0</v>
      </c>
      <c r="C305" s="356">
        <v>0</v>
      </c>
      <c r="D305" s="356">
        <v>0</v>
      </c>
      <c r="E305" s="356">
        <v>0</v>
      </c>
      <c r="F305" s="356">
        <v>0</v>
      </c>
      <c r="G305" s="356">
        <v>0</v>
      </c>
      <c r="H305" s="356">
        <v>0</v>
      </c>
      <c r="I305" s="356">
        <v>0</v>
      </c>
      <c r="J305" s="356">
        <v>0</v>
      </c>
      <c r="K305" s="356">
        <v>0</v>
      </c>
      <c r="L305" s="356">
        <v>0</v>
      </c>
      <c r="M305" s="356">
        <v>0</v>
      </c>
      <c r="N305" s="356">
        <v>0</v>
      </c>
      <c r="O305" s="356">
        <v>0</v>
      </c>
      <c r="P305" s="356">
        <v>0</v>
      </c>
      <c r="Q305" s="356">
        <v>0</v>
      </c>
      <c r="R305" s="356">
        <v>0</v>
      </c>
      <c r="S305" s="356">
        <v>0</v>
      </c>
    </row>
    <row r="306" spans="1:19" ht="25.5" x14ac:dyDescent="0.2">
      <c r="A306" s="355" t="s">
        <v>1569</v>
      </c>
      <c r="B306" s="356">
        <v>0</v>
      </c>
      <c r="C306" s="356">
        <v>0</v>
      </c>
      <c r="D306" s="356">
        <v>0</v>
      </c>
      <c r="E306" s="356">
        <v>0</v>
      </c>
      <c r="F306" s="356">
        <v>0</v>
      </c>
      <c r="G306" s="356">
        <v>0</v>
      </c>
      <c r="H306" s="356">
        <v>0</v>
      </c>
      <c r="I306" s="356">
        <v>0</v>
      </c>
      <c r="J306" s="356">
        <v>0</v>
      </c>
      <c r="K306" s="356">
        <v>0</v>
      </c>
      <c r="L306" s="356">
        <v>0</v>
      </c>
      <c r="M306" s="356">
        <v>0</v>
      </c>
      <c r="N306" s="356">
        <v>0</v>
      </c>
      <c r="O306" s="356">
        <v>0</v>
      </c>
      <c r="P306" s="356">
        <v>0</v>
      </c>
      <c r="Q306" s="356">
        <v>0</v>
      </c>
      <c r="R306" s="356">
        <v>0</v>
      </c>
      <c r="S306" s="356">
        <v>0</v>
      </c>
    </row>
    <row r="307" spans="1:19" ht="12.75" x14ac:dyDescent="0.2">
      <c r="A307" s="355" t="s">
        <v>1176</v>
      </c>
      <c r="B307" s="356">
        <v>0</v>
      </c>
      <c r="C307" s="356">
        <v>0</v>
      </c>
      <c r="D307" s="356">
        <v>0</v>
      </c>
      <c r="E307" s="356">
        <v>0</v>
      </c>
      <c r="F307" s="356">
        <v>0</v>
      </c>
      <c r="G307" s="356">
        <v>0</v>
      </c>
      <c r="H307" s="356">
        <v>0</v>
      </c>
      <c r="I307" s="356">
        <v>0</v>
      </c>
      <c r="J307" s="356">
        <v>0</v>
      </c>
      <c r="K307" s="356">
        <v>0</v>
      </c>
      <c r="L307" s="356">
        <v>0</v>
      </c>
      <c r="M307" s="356">
        <v>0</v>
      </c>
      <c r="N307" s="356">
        <v>0</v>
      </c>
      <c r="O307" s="356">
        <v>0</v>
      </c>
      <c r="P307" s="356">
        <v>0</v>
      </c>
      <c r="Q307" s="356">
        <v>0</v>
      </c>
      <c r="R307" s="356">
        <v>0</v>
      </c>
      <c r="S307" s="356">
        <v>0</v>
      </c>
    </row>
    <row r="308" spans="1:19" ht="25.5" x14ac:dyDescent="0.2">
      <c r="A308" s="355" t="s">
        <v>1570</v>
      </c>
      <c r="B308" s="356">
        <v>0</v>
      </c>
      <c r="C308" s="356">
        <v>0</v>
      </c>
      <c r="D308" s="356">
        <v>0</v>
      </c>
      <c r="E308" s="356">
        <v>0</v>
      </c>
      <c r="F308" s="356">
        <v>0</v>
      </c>
      <c r="G308" s="356">
        <v>0</v>
      </c>
      <c r="H308" s="356">
        <v>0</v>
      </c>
      <c r="I308" s="356">
        <v>0</v>
      </c>
      <c r="J308" s="356">
        <v>0</v>
      </c>
      <c r="K308" s="356">
        <v>0</v>
      </c>
      <c r="L308" s="356">
        <v>0</v>
      </c>
      <c r="M308" s="356">
        <v>0</v>
      </c>
      <c r="N308" s="356">
        <v>0</v>
      </c>
      <c r="O308" s="356">
        <v>0</v>
      </c>
      <c r="P308" s="356">
        <v>0</v>
      </c>
      <c r="Q308" s="356">
        <v>0</v>
      </c>
      <c r="R308" s="356">
        <v>0</v>
      </c>
      <c r="S308" s="356">
        <v>0</v>
      </c>
    </row>
    <row r="309" spans="1:19" ht="25.5" x14ac:dyDescent="0.2">
      <c r="A309" s="355" t="s">
        <v>1177</v>
      </c>
      <c r="B309" s="356">
        <v>0</v>
      </c>
      <c r="C309" s="356">
        <v>0</v>
      </c>
      <c r="D309" s="356">
        <v>0</v>
      </c>
      <c r="E309" s="356">
        <v>0</v>
      </c>
      <c r="F309" s="356">
        <v>0</v>
      </c>
      <c r="G309" s="356">
        <v>0</v>
      </c>
      <c r="H309" s="356">
        <v>0</v>
      </c>
      <c r="I309" s="356">
        <v>0</v>
      </c>
      <c r="J309" s="356">
        <v>0</v>
      </c>
      <c r="K309" s="356">
        <v>0</v>
      </c>
      <c r="L309" s="356">
        <v>0</v>
      </c>
      <c r="M309" s="356">
        <v>0</v>
      </c>
      <c r="N309" s="356">
        <v>0</v>
      </c>
      <c r="O309" s="356">
        <v>0</v>
      </c>
      <c r="P309" s="356">
        <v>0</v>
      </c>
      <c r="Q309" s="356">
        <v>0</v>
      </c>
      <c r="R309" s="356">
        <v>0</v>
      </c>
      <c r="S309" s="356">
        <v>0</v>
      </c>
    </row>
    <row r="310" spans="1:19" ht="12.75" x14ac:dyDescent="0.2">
      <c r="A310" s="355" t="s">
        <v>1178</v>
      </c>
      <c r="B310" s="356">
        <v>0</v>
      </c>
      <c r="C310" s="356">
        <v>0</v>
      </c>
      <c r="D310" s="356">
        <v>0</v>
      </c>
      <c r="E310" s="356">
        <v>0</v>
      </c>
      <c r="F310" s="356">
        <v>0</v>
      </c>
      <c r="G310" s="356">
        <v>0</v>
      </c>
      <c r="H310" s="356">
        <v>0</v>
      </c>
      <c r="I310" s="356">
        <v>0</v>
      </c>
      <c r="J310" s="356">
        <v>0</v>
      </c>
      <c r="K310" s="356">
        <v>0</v>
      </c>
      <c r="L310" s="356">
        <v>0</v>
      </c>
      <c r="M310" s="356">
        <v>0</v>
      </c>
      <c r="N310" s="356">
        <v>0</v>
      </c>
      <c r="O310" s="356">
        <v>0</v>
      </c>
      <c r="P310" s="356">
        <v>0</v>
      </c>
      <c r="Q310" s="356">
        <v>0</v>
      </c>
      <c r="R310" s="356">
        <v>0</v>
      </c>
      <c r="S310" s="356">
        <v>0</v>
      </c>
    </row>
    <row r="311" spans="1:19" ht="24" x14ac:dyDescent="0.2">
      <c r="A311" s="357" t="s">
        <v>1571</v>
      </c>
      <c r="B311" s="358">
        <v>906277</v>
      </c>
      <c r="C311" s="358">
        <v>0</v>
      </c>
      <c r="D311" s="358">
        <v>0</v>
      </c>
      <c r="E311" s="358">
        <v>906277</v>
      </c>
      <c r="F311" s="358">
        <v>0</v>
      </c>
      <c r="G311" s="358">
        <v>0</v>
      </c>
      <c r="H311" s="358">
        <v>0</v>
      </c>
      <c r="I311" s="358">
        <v>0</v>
      </c>
      <c r="J311" s="358">
        <v>0</v>
      </c>
      <c r="K311" s="358">
        <v>0</v>
      </c>
      <c r="L311" s="358">
        <v>0</v>
      </c>
      <c r="M311" s="358">
        <v>0</v>
      </c>
      <c r="N311" s="358">
        <v>0</v>
      </c>
      <c r="O311" s="358">
        <v>0</v>
      </c>
      <c r="P311" s="358">
        <v>0</v>
      </c>
      <c r="Q311" s="358">
        <v>0</v>
      </c>
      <c r="R311" s="358">
        <v>0</v>
      </c>
      <c r="S311" s="358">
        <v>0</v>
      </c>
    </row>
    <row r="312" spans="1:19" ht="12.75" x14ac:dyDescent="0.2">
      <c r="A312" s="357" t="s">
        <v>1572</v>
      </c>
      <c r="B312" s="358">
        <v>35088401</v>
      </c>
      <c r="C312" s="358">
        <v>5499112</v>
      </c>
      <c r="D312" s="358">
        <v>14278</v>
      </c>
      <c r="E312" s="358">
        <v>942277</v>
      </c>
      <c r="F312" s="358">
        <v>5778140</v>
      </c>
      <c r="G312" s="358">
        <v>1901662</v>
      </c>
      <c r="H312" s="358">
        <v>482088</v>
      </c>
      <c r="I312" s="358">
        <v>3084231</v>
      </c>
      <c r="J312" s="358">
        <v>1070762</v>
      </c>
      <c r="K312" s="358">
        <v>5400126</v>
      </c>
      <c r="L312" s="358">
        <v>3700</v>
      </c>
      <c r="M312" s="358">
        <v>493980</v>
      </c>
      <c r="N312" s="358">
        <v>1790742</v>
      </c>
      <c r="O312" s="358">
        <v>261268</v>
      </c>
      <c r="P312" s="358">
        <v>70000</v>
      </c>
      <c r="Q312" s="358">
        <v>149042</v>
      </c>
      <c r="R312" s="358">
        <v>6624993</v>
      </c>
      <c r="S312" s="358">
        <v>1522000</v>
      </c>
    </row>
    <row r="313" spans="1:19" ht="12.75" x14ac:dyDescent="0.2">
      <c r="A313" s="355" t="s">
        <v>1179</v>
      </c>
      <c r="B313" s="356">
        <v>5</v>
      </c>
      <c r="C313" s="356">
        <v>1</v>
      </c>
      <c r="D313" s="356">
        <v>0</v>
      </c>
      <c r="E313" s="356">
        <v>0</v>
      </c>
      <c r="F313" s="356">
        <v>0</v>
      </c>
      <c r="G313" s="356">
        <v>2</v>
      </c>
      <c r="H313" s="356">
        <v>0</v>
      </c>
      <c r="I313" s="356">
        <v>0</v>
      </c>
      <c r="J313" s="356">
        <v>0</v>
      </c>
      <c r="K313" s="356">
        <v>1</v>
      </c>
      <c r="L313" s="356">
        <v>0</v>
      </c>
      <c r="M313" s="356">
        <v>0</v>
      </c>
      <c r="N313" s="356">
        <v>0</v>
      </c>
      <c r="O313" s="356">
        <v>0</v>
      </c>
      <c r="P313" s="356">
        <v>0</v>
      </c>
      <c r="Q313" s="356">
        <v>0</v>
      </c>
      <c r="R313" s="356">
        <v>1</v>
      </c>
      <c r="S313" s="356">
        <v>0</v>
      </c>
    </row>
  </sheetData>
  <mergeCells count="2">
    <mergeCell ref="A3:S3"/>
    <mergeCell ref="C1:F2"/>
  </mergeCells>
  <pageMargins left="0.75" right="0.75" top="1" bottom="1" header="0.5" footer="0.5"/>
  <pageSetup scale="19" fitToHeight="0" orientation="landscape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00C01-77E7-4618-A15A-50DE52C2EAED}">
  <sheetPr>
    <tabColor rgb="FFFF0000"/>
  </sheetPr>
  <dimension ref="A1:G319"/>
  <sheetViews>
    <sheetView workbookViewId="0">
      <pane ySplit="4" topLeftCell="A5" activePane="bottomLeft" state="frozen"/>
      <selection activeCell="I47" sqref="I47"/>
      <selection pane="bottomLeft" activeCell="I47" sqref="I47"/>
    </sheetView>
  </sheetViews>
  <sheetFormatPr defaultRowHeight="15" x14ac:dyDescent="0.3"/>
  <cols>
    <col min="1" max="1" width="41" style="377" customWidth="1"/>
    <col min="2" max="2" width="11.28515625" style="377" bestFit="1" customWidth="1"/>
    <col min="3" max="3" width="31" style="377" bestFit="1" customWidth="1"/>
    <col min="4" max="4" width="22.42578125" style="377" bestFit="1" customWidth="1"/>
    <col min="5" max="5" width="22.85546875" style="377" bestFit="1" customWidth="1"/>
    <col min="6" max="6" width="25.140625" style="377" bestFit="1" customWidth="1"/>
    <col min="7" max="7" width="31.28515625" style="377" bestFit="1" customWidth="1"/>
    <col min="8" max="255" width="9.140625" style="277"/>
    <col min="256" max="256" width="8.140625" style="277" customWidth="1"/>
    <col min="257" max="257" width="41" style="277" customWidth="1"/>
    <col min="258" max="263" width="32.85546875" style="277" customWidth="1"/>
    <col min="264" max="511" width="9.140625" style="277"/>
    <col min="512" max="512" width="8.140625" style="277" customWidth="1"/>
    <col min="513" max="513" width="41" style="277" customWidth="1"/>
    <col min="514" max="519" width="32.85546875" style="277" customWidth="1"/>
    <col min="520" max="767" width="9.140625" style="277"/>
    <col min="768" max="768" width="8.140625" style="277" customWidth="1"/>
    <col min="769" max="769" width="41" style="277" customWidth="1"/>
    <col min="770" max="775" width="32.85546875" style="277" customWidth="1"/>
    <col min="776" max="1023" width="9.140625" style="277"/>
    <col min="1024" max="1024" width="8.140625" style="277" customWidth="1"/>
    <col min="1025" max="1025" width="41" style="277" customWidth="1"/>
    <col min="1026" max="1031" width="32.85546875" style="277" customWidth="1"/>
    <col min="1032" max="1279" width="9.140625" style="277"/>
    <col min="1280" max="1280" width="8.140625" style="277" customWidth="1"/>
    <col min="1281" max="1281" width="41" style="277" customWidth="1"/>
    <col min="1282" max="1287" width="32.85546875" style="277" customWidth="1"/>
    <col min="1288" max="1535" width="9.140625" style="277"/>
    <col min="1536" max="1536" width="8.140625" style="277" customWidth="1"/>
    <col min="1537" max="1537" width="41" style="277" customWidth="1"/>
    <col min="1538" max="1543" width="32.85546875" style="277" customWidth="1"/>
    <col min="1544" max="1791" width="9.140625" style="277"/>
    <col min="1792" max="1792" width="8.140625" style="277" customWidth="1"/>
    <col min="1793" max="1793" width="41" style="277" customWidth="1"/>
    <col min="1794" max="1799" width="32.85546875" style="277" customWidth="1"/>
    <col min="1800" max="2047" width="9.140625" style="277"/>
    <col min="2048" max="2048" width="8.140625" style="277" customWidth="1"/>
    <col min="2049" max="2049" width="41" style="277" customWidth="1"/>
    <col min="2050" max="2055" width="32.85546875" style="277" customWidth="1"/>
    <col min="2056" max="2303" width="9.140625" style="277"/>
    <col min="2304" max="2304" width="8.140625" style="277" customWidth="1"/>
    <col min="2305" max="2305" width="41" style="277" customWidth="1"/>
    <col min="2306" max="2311" width="32.85546875" style="277" customWidth="1"/>
    <col min="2312" max="2559" width="9.140625" style="277"/>
    <col min="2560" max="2560" width="8.140625" style="277" customWidth="1"/>
    <col min="2561" max="2561" width="41" style="277" customWidth="1"/>
    <col min="2562" max="2567" width="32.85546875" style="277" customWidth="1"/>
    <col min="2568" max="2815" width="9.140625" style="277"/>
    <col min="2816" max="2816" width="8.140625" style="277" customWidth="1"/>
    <col min="2817" max="2817" width="41" style="277" customWidth="1"/>
    <col min="2818" max="2823" width="32.85546875" style="277" customWidth="1"/>
    <col min="2824" max="3071" width="9.140625" style="277"/>
    <col min="3072" max="3072" width="8.140625" style="277" customWidth="1"/>
    <col min="3073" max="3073" width="41" style="277" customWidth="1"/>
    <col min="3074" max="3079" width="32.85546875" style="277" customWidth="1"/>
    <col min="3080" max="3327" width="9.140625" style="277"/>
    <col min="3328" max="3328" width="8.140625" style="277" customWidth="1"/>
    <col min="3329" max="3329" width="41" style="277" customWidth="1"/>
    <col min="3330" max="3335" width="32.85546875" style="277" customWidth="1"/>
    <col min="3336" max="3583" width="9.140625" style="277"/>
    <col min="3584" max="3584" width="8.140625" style="277" customWidth="1"/>
    <col min="3585" max="3585" width="41" style="277" customWidth="1"/>
    <col min="3586" max="3591" width="32.85546875" style="277" customWidth="1"/>
    <col min="3592" max="3839" width="9.140625" style="277"/>
    <col min="3840" max="3840" width="8.140625" style="277" customWidth="1"/>
    <col min="3841" max="3841" width="41" style="277" customWidth="1"/>
    <col min="3842" max="3847" width="32.85546875" style="277" customWidth="1"/>
    <col min="3848" max="4095" width="9.140625" style="277"/>
    <col min="4096" max="4096" width="8.140625" style="277" customWidth="1"/>
    <col min="4097" max="4097" width="41" style="277" customWidth="1"/>
    <col min="4098" max="4103" width="32.85546875" style="277" customWidth="1"/>
    <col min="4104" max="4351" width="9.140625" style="277"/>
    <col min="4352" max="4352" width="8.140625" style="277" customWidth="1"/>
    <col min="4353" max="4353" width="41" style="277" customWidth="1"/>
    <col min="4354" max="4359" width="32.85546875" style="277" customWidth="1"/>
    <col min="4360" max="4607" width="9.140625" style="277"/>
    <col min="4608" max="4608" width="8.140625" style="277" customWidth="1"/>
    <col min="4609" max="4609" width="41" style="277" customWidth="1"/>
    <col min="4610" max="4615" width="32.85546875" style="277" customWidth="1"/>
    <col min="4616" max="4863" width="9.140625" style="277"/>
    <col min="4864" max="4864" width="8.140625" style="277" customWidth="1"/>
    <col min="4865" max="4865" width="41" style="277" customWidth="1"/>
    <col min="4866" max="4871" width="32.85546875" style="277" customWidth="1"/>
    <col min="4872" max="5119" width="9.140625" style="277"/>
    <col min="5120" max="5120" width="8.140625" style="277" customWidth="1"/>
    <col min="5121" max="5121" width="41" style="277" customWidth="1"/>
    <col min="5122" max="5127" width="32.85546875" style="277" customWidth="1"/>
    <col min="5128" max="5375" width="9.140625" style="277"/>
    <col min="5376" max="5376" width="8.140625" style="277" customWidth="1"/>
    <col min="5377" max="5377" width="41" style="277" customWidth="1"/>
    <col min="5378" max="5383" width="32.85546875" style="277" customWidth="1"/>
    <col min="5384" max="5631" width="9.140625" style="277"/>
    <col min="5632" max="5632" width="8.140625" style="277" customWidth="1"/>
    <col min="5633" max="5633" width="41" style="277" customWidth="1"/>
    <col min="5634" max="5639" width="32.85546875" style="277" customWidth="1"/>
    <col min="5640" max="5887" width="9.140625" style="277"/>
    <col min="5888" max="5888" width="8.140625" style="277" customWidth="1"/>
    <col min="5889" max="5889" width="41" style="277" customWidth="1"/>
    <col min="5890" max="5895" width="32.85546875" style="277" customWidth="1"/>
    <col min="5896" max="6143" width="9.140625" style="277"/>
    <col min="6144" max="6144" width="8.140625" style="277" customWidth="1"/>
    <col min="6145" max="6145" width="41" style="277" customWidth="1"/>
    <col min="6146" max="6151" width="32.85546875" style="277" customWidth="1"/>
    <col min="6152" max="6399" width="9.140625" style="277"/>
    <col min="6400" max="6400" width="8.140625" style="277" customWidth="1"/>
    <col min="6401" max="6401" width="41" style="277" customWidth="1"/>
    <col min="6402" max="6407" width="32.85546875" style="277" customWidth="1"/>
    <col min="6408" max="6655" width="9.140625" style="277"/>
    <col min="6656" max="6656" width="8.140625" style="277" customWidth="1"/>
    <col min="6657" max="6657" width="41" style="277" customWidth="1"/>
    <col min="6658" max="6663" width="32.85546875" style="277" customWidth="1"/>
    <col min="6664" max="6911" width="9.140625" style="277"/>
    <col min="6912" max="6912" width="8.140625" style="277" customWidth="1"/>
    <col min="6913" max="6913" width="41" style="277" customWidth="1"/>
    <col min="6914" max="6919" width="32.85546875" style="277" customWidth="1"/>
    <col min="6920" max="7167" width="9.140625" style="277"/>
    <col min="7168" max="7168" width="8.140625" style="277" customWidth="1"/>
    <col min="7169" max="7169" width="41" style="277" customWidth="1"/>
    <col min="7170" max="7175" width="32.85546875" style="277" customWidth="1"/>
    <col min="7176" max="7423" width="9.140625" style="277"/>
    <col min="7424" max="7424" width="8.140625" style="277" customWidth="1"/>
    <col min="7425" max="7425" width="41" style="277" customWidth="1"/>
    <col min="7426" max="7431" width="32.85546875" style="277" customWidth="1"/>
    <col min="7432" max="7679" width="9.140625" style="277"/>
    <col min="7680" max="7680" width="8.140625" style="277" customWidth="1"/>
    <col min="7681" max="7681" width="41" style="277" customWidth="1"/>
    <col min="7682" max="7687" width="32.85546875" style="277" customWidth="1"/>
    <col min="7688" max="7935" width="9.140625" style="277"/>
    <col min="7936" max="7936" width="8.140625" style="277" customWidth="1"/>
    <col min="7937" max="7937" width="41" style="277" customWidth="1"/>
    <col min="7938" max="7943" width="32.85546875" style="277" customWidth="1"/>
    <col min="7944" max="8191" width="9.140625" style="277"/>
    <col min="8192" max="8192" width="8.140625" style="277" customWidth="1"/>
    <col min="8193" max="8193" width="41" style="277" customWidth="1"/>
    <col min="8194" max="8199" width="32.85546875" style="277" customWidth="1"/>
    <col min="8200" max="8447" width="9.140625" style="277"/>
    <col min="8448" max="8448" width="8.140625" style="277" customWidth="1"/>
    <col min="8449" max="8449" width="41" style="277" customWidth="1"/>
    <col min="8450" max="8455" width="32.85546875" style="277" customWidth="1"/>
    <col min="8456" max="8703" width="9.140625" style="277"/>
    <col min="8704" max="8704" width="8.140625" style="277" customWidth="1"/>
    <col min="8705" max="8705" width="41" style="277" customWidth="1"/>
    <col min="8706" max="8711" width="32.85546875" style="277" customWidth="1"/>
    <col min="8712" max="8959" width="9.140625" style="277"/>
    <col min="8960" max="8960" width="8.140625" style="277" customWidth="1"/>
    <col min="8961" max="8961" width="41" style="277" customWidth="1"/>
    <col min="8962" max="8967" width="32.85546875" style="277" customWidth="1"/>
    <col min="8968" max="9215" width="9.140625" style="277"/>
    <col min="9216" max="9216" width="8.140625" style="277" customWidth="1"/>
    <col min="9217" max="9217" width="41" style="277" customWidth="1"/>
    <col min="9218" max="9223" width="32.85546875" style="277" customWidth="1"/>
    <col min="9224" max="9471" width="9.140625" style="277"/>
    <col min="9472" max="9472" width="8.140625" style="277" customWidth="1"/>
    <col min="9473" max="9473" width="41" style="277" customWidth="1"/>
    <col min="9474" max="9479" width="32.85546875" style="277" customWidth="1"/>
    <col min="9480" max="9727" width="9.140625" style="277"/>
    <col min="9728" max="9728" width="8.140625" style="277" customWidth="1"/>
    <col min="9729" max="9729" width="41" style="277" customWidth="1"/>
    <col min="9730" max="9735" width="32.85546875" style="277" customWidth="1"/>
    <col min="9736" max="9983" width="9.140625" style="277"/>
    <col min="9984" max="9984" width="8.140625" style="277" customWidth="1"/>
    <col min="9985" max="9985" width="41" style="277" customWidth="1"/>
    <col min="9986" max="9991" width="32.85546875" style="277" customWidth="1"/>
    <col min="9992" max="10239" width="9.140625" style="277"/>
    <col min="10240" max="10240" width="8.140625" style="277" customWidth="1"/>
    <col min="10241" max="10241" width="41" style="277" customWidth="1"/>
    <col min="10242" max="10247" width="32.85546875" style="277" customWidth="1"/>
    <col min="10248" max="10495" width="9.140625" style="277"/>
    <col min="10496" max="10496" width="8.140625" style="277" customWidth="1"/>
    <col min="10497" max="10497" width="41" style="277" customWidth="1"/>
    <col min="10498" max="10503" width="32.85546875" style="277" customWidth="1"/>
    <col min="10504" max="10751" width="9.140625" style="277"/>
    <col min="10752" max="10752" width="8.140625" style="277" customWidth="1"/>
    <col min="10753" max="10753" width="41" style="277" customWidth="1"/>
    <col min="10754" max="10759" width="32.85546875" style="277" customWidth="1"/>
    <col min="10760" max="11007" width="9.140625" style="277"/>
    <col min="11008" max="11008" width="8.140625" style="277" customWidth="1"/>
    <col min="11009" max="11009" width="41" style="277" customWidth="1"/>
    <col min="11010" max="11015" width="32.85546875" style="277" customWidth="1"/>
    <col min="11016" max="11263" width="9.140625" style="277"/>
    <col min="11264" max="11264" width="8.140625" style="277" customWidth="1"/>
    <col min="11265" max="11265" width="41" style="277" customWidth="1"/>
    <col min="11266" max="11271" width="32.85546875" style="277" customWidth="1"/>
    <col min="11272" max="11519" width="9.140625" style="277"/>
    <col min="11520" max="11520" width="8.140625" style="277" customWidth="1"/>
    <col min="11521" max="11521" width="41" style="277" customWidth="1"/>
    <col min="11522" max="11527" width="32.85546875" style="277" customWidth="1"/>
    <col min="11528" max="11775" width="9.140625" style="277"/>
    <col min="11776" max="11776" width="8.140625" style="277" customWidth="1"/>
    <col min="11777" max="11777" width="41" style="277" customWidth="1"/>
    <col min="11778" max="11783" width="32.85546875" style="277" customWidth="1"/>
    <col min="11784" max="12031" width="9.140625" style="277"/>
    <col min="12032" max="12032" width="8.140625" style="277" customWidth="1"/>
    <col min="12033" max="12033" width="41" style="277" customWidth="1"/>
    <col min="12034" max="12039" width="32.85546875" style="277" customWidth="1"/>
    <col min="12040" max="12287" width="9.140625" style="277"/>
    <col min="12288" max="12288" width="8.140625" style="277" customWidth="1"/>
    <col min="12289" max="12289" width="41" style="277" customWidth="1"/>
    <col min="12290" max="12295" width="32.85546875" style="277" customWidth="1"/>
    <col min="12296" max="12543" width="9.140625" style="277"/>
    <col min="12544" max="12544" width="8.140625" style="277" customWidth="1"/>
    <col min="12545" max="12545" width="41" style="277" customWidth="1"/>
    <col min="12546" max="12551" width="32.85546875" style="277" customWidth="1"/>
    <col min="12552" max="12799" width="9.140625" style="277"/>
    <col min="12800" max="12800" width="8.140625" style="277" customWidth="1"/>
    <col min="12801" max="12801" width="41" style="277" customWidth="1"/>
    <col min="12802" max="12807" width="32.85546875" style="277" customWidth="1"/>
    <col min="12808" max="13055" width="9.140625" style="277"/>
    <col min="13056" max="13056" width="8.140625" style="277" customWidth="1"/>
    <col min="13057" max="13057" width="41" style="277" customWidth="1"/>
    <col min="13058" max="13063" width="32.85546875" style="277" customWidth="1"/>
    <col min="13064" max="13311" width="9.140625" style="277"/>
    <col min="13312" max="13312" width="8.140625" style="277" customWidth="1"/>
    <col min="13313" max="13313" width="41" style="277" customWidth="1"/>
    <col min="13314" max="13319" width="32.85546875" style="277" customWidth="1"/>
    <col min="13320" max="13567" width="9.140625" style="277"/>
    <col min="13568" max="13568" width="8.140625" style="277" customWidth="1"/>
    <col min="13569" max="13569" width="41" style="277" customWidth="1"/>
    <col min="13570" max="13575" width="32.85546875" style="277" customWidth="1"/>
    <col min="13576" max="13823" width="9.140625" style="277"/>
    <col min="13824" max="13824" width="8.140625" style="277" customWidth="1"/>
    <col min="13825" max="13825" width="41" style="277" customWidth="1"/>
    <col min="13826" max="13831" width="32.85546875" style="277" customWidth="1"/>
    <col min="13832" max="14079" width="9.140625" style="277"/>
    <col min="14080" max="14080" width="8.140625" style="277" customWidth="1"/>
    <col min="14081" max="14081" width="41" style="277" customWidth="1"/>
    <col min="14082" max="14087" width="32.85546875" style="277" customWidth="1"/>
    <col min="14088" max="14335" width="9.140625" style="277"/>
    <col min="14336" max="14336" width="8.140625" style="277" customWidth="1"/>
    <col min="14337" max="14337" width="41" style="277" customWidth="1"/>
    <col min="14338" max="14343" width="32.85546875" style="277" customWidth="1"/>
    <col min="14344" max="14591" width="9.140625" style="277"/>
    <col min="14592" max="14592" width="8.140625" style="277" customWidth="1"/>
    <col min="14593" max="14593" width="41" style="277" customWidth="1"/>
    <col min="14594" max="14599" width="32.85546875" style="277" customWidth="1"/>
    <col min="14600" max="14847" width="9.140625" style="277"/>
    <col min="14848" max="14848" width="8.140625" style="277" customWidth="1"/>
    <col min="14849" max="14849" width="41" style="277" customWidth="1"/>
    <col min="14850" max="14855" width="32.85546875" style="277" customWidth="1"/>
    <col min="14856" max="15103" width="9.140625" style="277"/>
    <col min="15104" max="15104" width="8.140625" style="277" customWidth="1"/>
    <col min="15105" max="15105" width="41" style="277" customWidth="1"/>
    <col min="15106" max="15111" width="32.85546875" style="277" customWidth="1"/>
    <col min="15112" max="15359" width="9.140625" style="277"/>
    <col min="15360" max="15360" width="8.140625" style="277" customWidth="1"/>
    <col min="15361" max="15361" width="41" style="277" customWidth="1"/>
    <col min="15362" max="15367" width="32.85546875" style="277" customWidth="1"/>
    <col min="15368" max="15615" width="9.140625" style="277"/>
    <col min="15616" max="15616" width="8.140625" style="277" customWidth="1"/>
    <col min="15617" max="15617" width="41" style="277" customWidth="1"/>
    <col min="15618" max="15623" width="32.85546875" style="277" customWidth="1"/>
    <col min="15624" max="15871" width="9.140625" style="277"/>
    <col min="15872" max="15872" width="8.140625" style="277" customWidth="1"/>
    <col min="15873" max="15873" width="41" style="277" customWidth="1"/>
    <col min="15874" max="15879" width="32.85546875" style="277" customWidth="1"/>
    <col min="15880" max="16127" width="9.140625" style="277"/>
    <col min="16128" max="16128" width="8.140625" style="277" customWidth="1"/>
    <col min="16129" max="16129" width="41" style="277" customWidth="1"/>
    <col min="16130" max="16135" width="32.85546875" style="277" customWidth="1"/>
    <col min="16136" max="16384" width="9.140625" style="277"/>
  </cols>
  <sheetData>
    <row r="1" spans="1:7" ht="12.75" x14ac:dyDescent="0.2">
      <c r="A1" s="437" t="s">
        <v>1798</v>
      </c>
      <c r="B1" s="438"/>
      <c r="C1" s="438"/>
      <c r="D1" s="438"/>
      <c r="E1" s="438"/>
      <c r="F1" s="438"/>
      <c r="G1" s="438"/>
    </row>
    <row r="2" spans="1:7" ht="12.75" x14ac:dyDescent="0.2">
      <c r="A2" s="438"/>
      <c r="B2" s="438"/>
      <c r="C2" s="438"/>
      <c r="D2" s="438"/>
      <c r="E2" s="438"/>
      <c r="F2" s="438"/>
      <c r="G2" s="438"/>
    </row>
    <row r="3" spans="1:7" x14ac:dyDescent="0.3">
      <c r="A3" s="436"/>
      <c r="B3" s="436"/>
      <c r="C3" s="436"/>
      <c r="D3" s="436"/>
      <c r="E3" s="436"/>
      <c r="F3" s="436"/>
      <c r="G3" s="436"/>
    </row>
    <row r="4" spans="1:7" ht="51" x14ac:dyDescent="0.2">
      <c r="A4" s="378" t="s">
        <v>604</v>
      </c>
      <c r="B4" s="378" t="s">
        <v>6</v>
      </c>
      <c r="C4" s="378" t="s">
        <v>920</v>
      </c>
      <c r="D4" s="378" t="s">
        <v>922</v>
      </c>
      <c r="E4" s="378" t="s">
        <v>923</v>
      </c>
      <c r="F4" s="378" t="s">
        <v>1528</v>
      </c>
      <c r="G4" s="378" t="s">
        <v>1180</v>
      </c>
    </row>
    <row r="5" spans="1:7" ht="25.5" x14ac:dyDescent="0.2">
      <c r="A5" s="350" t="s">
        <v>1181</v>
      </c>
      <c r="B5" s="351">
        <v>13249396</v>
      </c>
      <c r="C5" s="351">
        <v>0</v>
      </c>
      <c r="D5" s="351">
        <v>13249396</v>
      </c>
      <c r="E5" s="351">
        <v>0</v>
      </c>
      <c r="F5" s="351">
        <v>0</v>
      </c>
      <c r="G5" s="351">
        <v>0</v>
      </c>
    </row>
    <row r="6" spans="1:7" ht="25.5" x14ac:dyDescent="0.2">
      <c r="A6" s="350" t="s">
        <v>1182</v>
      </c>
      <c r="B6" s="351">
        <v>0</v>
      </c>
      <c r="C6" s="351">
        <v>0</v>
      </c>
      <c r="D6" s="351">
        <v>0</v>
      </c>
      <c r="E6" s="351">
        <v>0</v>
      </c>
      <c r="F6" s="351">
        <v>0</v>
      </c>
      <c r="G6" s="351">
        <v>0</v>
      </c>
    </row>
    <row r="7" spans="1:7" ht="38.25" x14ac:dyDescent="0.2">
      <c r="A7" s="350" t="s">
        <v>1573</v>
      </c>
      <c r="B7" s="351">
        <v>8134135</v>
      </c>
      <c r="C7" s="351">
        <v>0</v>
      </c>
      <c r="D7" s="351">
        <v>8134135</v>
      </c>
      <c r="E7" s="351">
        <v>0</v>
      </c>
      <c r="F7" s="351">
        <v>0</v>
      </c>
      <c r="G7" s="351">
        <v>0</v>
      </c>
    </row>
    <row r="8" spans="1:7" ht="38.25" x14ac:dyDescent="0.2">
      <c r="A8" s="350" t="s">
        <v>1574</v>
      </c>
      <c r="B8" s="351">
        <v>123120</v>
      </c>
      <c r="C8" s="351">
        <v>0</v>
      </c>
      <c r="D8" s="351">
        <v>123120</v>
      </c>
      <c r="E8" s="351">
        <v>0</v>
      </c>
      <c r="F8" s="351">
        <v>0</v>
      </c>
      <c r="G8" s="351">
        <v>0</v>
      </c>
    </row>
    <row r="9" spans="1:7" ht="38.25" x14ac:dyDescent="0.2">
      <c r="A9" s="350" t="s">
        <v>1575</v>
      </c>
      <c r="B9" s="351">
        <v>8257255</v>
      </c>
      <c r="C9" s="351">
        <v>0</v>
      </c>
      <c r="D9" s="351">
        <v>8257255</v>
      </c>
      <c r="E9" s="351">
        <v>0</v>
      </c>
      <c r="F9" s="351">
        <v>0</v>
      </c>
      <c r="G9" s="351">
        <v>0</v>
      </c>
    </row>
    <row r="10" spans="1:7" ht="25.5" x14ac:dyDescent="0.2">
      <c r="A10" s="350" t="s">
        <v>1183</v>
      </c>
      <c r="B10" s="351">
        <v>2000000</v>
      </c>
      <c r="C10" s="351">
        <v>0</v>
      </c>
      <c r="D10" s="351">
        <v>2000000</v>
      </c>
      <c r="E10" s="351">
        <v>0</v>
      </c>
      <c r="F10" s="351">
        <v>0</v>
      </c>
      <c r="G10" s="351">
        <v>0</v>
      </c>
    </row>
    <row r="11" spans="1:7" ht="25.5" x14ac:dyDescent="0.2">
      <c r="A11" s="350" t="s">
        <v>1184</v>
      </c>
      <c r="B11" s="351">
        <v>0</v>
      </c>
      <c r="C11" s="351">
        <v>0</v>
      </c>
      <c r="D11" s="351">
        <v>0</v>
      </c>
      <c r="E11" s="351">
        <v>0</v>
      </c>
      <c r="F11" s="351">
        <v>0</v>
      </c>
      <c r="G11" s="351">
        <v>0</v>
      </c>
    </row>
    <row r="12" spans="1:7" ht="12.75" x14ac:dyDescent="0.2">
      <c r="A12" s="350" t="s">
        <v>1185</v>
      </c>
      <c r="B12" s="351">
        <v>0</v>
      </c>
      <c r="C12" s="351">
        <v>0</v>
      </c>
      <c r="D12" s="351">
        <v>0</v>
      </c>
      <c r="E12" s="351">
        <v>0</v>
      </c>
      <c r="F12" s="351">
        <v>0</v>
      </c>
      <c r="G12" s="351">
        <v>0</v>
      </c>
    </row>
    <row r="13" spans="1:7" ht="25.5" x14ac:dyDescent="0.2">
      <c r="A13" s="350" t="s">
        <v>1576</v>
      </c>
      <c r="B13" s="351">
        <v>23506651</v>
      </c>
      <c r="C13" s="351">
        <v>0</v>
      </c>
      <c r="D13" s="351">
        <v>23506651</v>
      </c>
      <c r="E13" s="351">
        <v>0</v>
      </c>
      <c r="F13" s="351">
        <v>0</v>
      </c>
      <c r="G13" s="351">
        <v>0</v>
      </c>
    </row>
    <row r="14" spans="1:7" ht="12.75" x14ac:dyDescent="0.2">
      <c r="A14" s="350" t="s">
        <v>1186</v>
      </c>
      <c r="B14" s="351">
        <v>0</v>
      </c>
      <c r="C14" s="351">
        <v>0</v>
      </c>
      <c r="D14" s="351">
        <v>0</v>
      </c>
      <c r="E14" s="351">
        <v>0</v>
      </c>
      <c r="F14" s="351">
        <v>0</v>
      </c>
      <c r="G14" s="351">
        <v>0</v>
      </c>
    </row>
    <row r="15" spans="1:7" ht="38.25" x14ac:dyDescent="0.2">
      <c r="A15" s="350" t="s">
        <v>1187</v>
      </c>
      <c r="B15" s="351">
        <v>0</v>
      </c>
      <c r="C15" s="351">
        <v>0</v>
      </c>
      <c r="D15" s="351">
        <v>0</v>
      </c>
      <c r="E15" s="351">
        <v>0</v>
      </c>
      <c r="F15" s="351">
        <v>0</v>
      </c>
      <c r="G15" s="351">
        <v>0</v>
      </c>
    </row>
    <row r="16" spans="1:7" ht="38.25" x14ac:dyDescent="0.2">
      <c r="A16" s="350" t="s">
        <v>1577</v>
      </c>
      <c r="B16" s="351">
        <v>0</v>
      </c>
      <c r="C16" s="351">
        <v>0</v>
      </c>
      <c r="D16" s="351">
        <v>0</v>
      </c>
      <c r="E16" s="351">
        <v>0</v>
      </c>
      <c r="F16" s="351">
        <v>0</v>
      </c>
      <c r="G16" s="351">
        <v>0</v>
      </c>
    </row>
    <row r="17" spans="1:7" ht="12.75" x14ac:dyDescent="0.2">
      <c r="A17" s="350" t="s">
        <v>1188</v>
      </c>
      <c r="B17" s="351">
        <v>0</v>
      </c>
      <c r="C17" s="351">
        <v>0</v>
      </c>
      <c r="D17" s="351">
        <v>0</v>
      </c>
      <c r="E17" s="351">
        <v>0</v>
      </c>
      <c r="F17" s="351">
        <v>0</v>
      </c>
      <c r="G17" s="351">
        <v>0</v>
      </c>
    </row>
    <row r="18" spans="1:7" ht="12.75" x14ac:dyDescent="0.2">
      <c r="A18" s="350" t="s">
        <v>1189</v>
      </c>
      <c r="B18" s="351">
        <v>0</v>
      </c>
      <c r="C18" s="351">
        <v>0</v>
      </c>
      <c r="D18" s="351">
        <v>0</v>
      </c>
      <c r="E18" s="351">
        <v>0</v>
      </c>
      <c r="F18" s="351">
        <v>0</v>
      </c>
      <c r="G18" s="351">
        <v>0</v>
      </c>
    </row>
    <row r="19" spans="1:7" ht="38.25" x14ac:dyDescent="0.2">
      <c r="A19" s="350" t="s">
        <v>1190</v>
      </c>
      <c r="B19" s="351">
        <v>0</v>
      </c>
      <c r="C19" s="351">
        <v>0</v>
      </c>
      <c r="D19" s="351">
        <v>0</v>
      </c>
      <c r="E19" s="351">
        <v>0</v>
      </c>
      <c r="F19" s="351">
        <v>0</v>
      </c>
      <c r="G19" s="351">
        <v>0</v>
      </c>
    </row>
    <row r="20" spans="1:7" ht="25.5" x14ac:dyDescent="0.2">
      <c r="A20" s="350" t="s">
        <v>1191</v>
      </c>
      <c r="B20" s="351">
        <v>0</v>
      </c>
      <c r="C20" s="351">
        <v>0</v>
      </c>
      <c r="D20" s="351">
        <v>0</v>
      </c>
      <c r="E20" s="351">
        <v>0</v>
      </c>
      <c r="F20" s="351">
        <v>0</v>
      </c>
      <c r="G20" s="351">
        <v>0</v>
      </c>
    </row>
    <row r="21" spans="1:7" ht="25.5" x14ac:dyDescent="0.2">
      <c r="A21" s="350" t="s">
        <v>1192</v>
      </c>
      <c r="B21" s="351">
        <v>0</v>
      </c>
      <c r="C21" s="351">
        <v>0</v>
      </c>
      <c r="D21" s="351">
        <v>0</v>
      </c>
      <c r="E21" s="351">
        <v>0</v>
      </c>
      <c r="F21" s="351">
        <v>0</v>
      </c>
      <c r="G21" s="351">
        <v>0</v>
      </c>
    </row>
    <row r="22" spans="1:7" ht="12.75" x14ac:dyDescent="0.2">
      <c r="A22" s="350" t="s">
        <v>1193</v>
      </c>
      <c r="B22" s="351">
        <v>0</v>
      </c>
      <c r="C22" s="351">
        <v>0</v>
      </c>
      <c r="D22" s="351">
        <v>0</v>
      </c>
      <c r="E22" s="351">
        <v>0</v>
      </c>
      <c r="F22" s="351">
        <v>0</v>
      </c>
      <c r="G22" s="351">
        <v>0</v>
      </c>
    </row>
    <row r="23" spans="1:7" ht="25.5" x14ac:dyDescent="0.2">
      <c r="A23" s="350" t="s">
        <v>1194</v>
      </c>
      <c r="B23" s="351">
        <v>0</v>
      </c>
      <c r="C23" s="351">
        <v>0</v>
      </c>
      <c r="D23" s="351">
        <v>0</v>
      </c>
      <c r="E23" s="351">
        <v>0</v>
      </c>
      <c r="F23" s="351">
        <v>0</v>
      </c>
      <c r="G23" s="351">
        <v>0</v>
      </c>
    </row>
    <row r="24" spans="1:7" ht="25.5" x14ac:dyDescent="0.2">
      <c r="A24" s="350" t="s">
        <v>1195</v>
      </c>
      <c r="B24" s="351">
        <v>0</v>
      </c>
      <c r="C24" s="351">
        <v>0</v>
      </c>
      <c r="D24" s="351">
        <v>0</v>
      </c>
      <c r="E24" s="351">
        <v>0</v>
      </c>
      <c r="F24" s="351">
        <v>0</v>
      </c>
      <c r="G24" s="351">
        <v>0</v>
      </c>
    </row>
    <row r="25" spans="1:7" ht="25.5" x14ac:dyDescent="0.2">
      <c r="A25" s="350" t="s">
        <v>1196</v>
      </c>
      <c r="B25" s="351">
        <v>0</v>
      </c>
      <c r="C25" s="351">
        <v>0</v>
      </c>
      <c r="D25" s="351">
        <v>0</v>
      </c>
      <c r="E25" s="351">
        <v>0</v>
      </c>
      <c r="F25" s="351">
        <v>0</v>
      </c>
      <c r="G25" s="351">
        <v>0</v>
      </c>
    </row>
    <row r="26" spans="1:7" ht="25.5" x14ac:dyDescent="0.2">
      <c r="A26" s="350" t="s">
        <v>1197</v>
      </c>
      <c r="B26" s="351">
        <v>0</v>
      </c>
      <c r="C26" s="351">
        <v>0</v>
      </c>
      <c r="D26" s="351">
        <v>0</v>
      </c>
      <c r="E26" s="351">
        <v>0</v>
      </c>
      <c r="F26" s="351">
        <v>0</v>
      </c>
      <c r="G26" s="351">
        <v>0</v>
      </c>
    </row>
    <row r="27" spans="1:7" ht="38.25" x14ac:dyDescent="0.2">
      <c r="A27" s="350" t="s">
        <v>1578</v>
      </c>
      <c r="B27" s="351">
        <v>0</v>
      </c>
      <c r="C27" s="351">
        <v>0</v>
      </c>
      <c r="D27" s="351">
        <v>0</v>
      </c>
      <c r="E27" s="351">
        <v>0</v>
      </c>
      <c r="F27" s="351">
        <v>0</v>
      </c>
      <c r="G27" s="351">
        <v>0</v>
      </c>
    </row>
    <row r="28" spans="1:7" ht="12.75" x14ac:dyDescent="0.2">
      <c r="A28" s="350" t="s">
        <v>1198</v>
      </c>
      <c r="B28" s="351">
        <v>0</v>
      </c>
      <c r="C28" s="351">
        <v>0</v>
      </c>
      <c r="D28" s="351">
        <v>0</v>
      </c>
      <c r="E28" s="351">
        <v>0</v>
      </c>
      <c r="F28" s="351">
        <v>0</v>
      </c>
      <c r="G28" s="351">
        <v>0</v>
      </c>
    </row>
    <row r="29" spans="1:7" ht="12.75" x14ac:dyDescent="0.2">
      <c r="A29" s="350" t="s">
        <v>1199</v>
      </c>
      <c r="B29" s="351">
        <v>0</v>
      </c>
      <c r="C29" s="351">
        <v>0</v>
      </c>
      <c r="D29" s="351">
        <v>0</v>
      </c>
      <c r="E29" s="351">
        <v>0</v>
      </c>
      <c r="F29" s="351">
        <v>0</v>
      </c>
      <c r="G29" s="351">
        <v>0</v>
      </c>
    </row>
    <row r="30" spans="1:7" ht="38.25" x14ac:dyDescent="0.2">
      <c r="A30" s="350" t="s">
        <v>1200</v>
      </c>
      <c r="B30" s="351">
        <v>0</v>
      </c>
      <c r="C30" s="351">
        <v>0</v>
      </c>
      <c r="D30" s="351">
        <v>0</v>
      </c>
      <c r="E30" s="351">
        <v>0</v>
      </c>
      <c r="F30" s="351">
        <v>0</v>
      </c>
      <c r="G30" s="351">
        <v>0</v>
      </c>
    </row>
    <row r="31" spans="1:7" ht="25.5" x14ac:dyDescent="0.2">
      <c r="A31" s="350" t="s">
        <v>1201</v>
      </c>
      <c r="B31" s="351">
        <v>0</v>
      </c>
      <c r="C31" s="351">
        <v>0</v>
      </c>
      <c r="D31" s="351">
        <v>0</v>
      </c>
      <c r="E31" s="351">
        <v>0</v>
      </c>
      <c r="F31" s="351">
        <v>0</v>
      </c>
      <c r="G31" s="351">
        <v>0</v>
      </c>
    </row>
    <row r="32" spans="1:7" ht="25.5" x14ac:dyDescent="0.2">
      <c r="A32" s="350" t="s">
        <v>1202</v>
      </c>
      <c r="B32" s="351">
        <v>0</v>
      </c>
      <c r="C32" s="351">
        <v>0</v>
      </c>
      <c r="D32" s="351">
        <v>0</v>
      </c>
      <c r="E32" s="351">
        <v>0</v>
      </c>
      <c r="F32" s="351">
        <v>0</v>
      </c>
      <c r="G32" s="351">
        <v>0</v>
      </c>
    </row>
    <row r="33" spans="1:7" ht="12.75" x14ac:dyDescent="0.2">
      <c r="A33" s="350" t="s">
        <v>1203</v>
      </c>
      <c r="B33" s="351">
        <v>0</v>
      </c>
      <c r="C33" s="351">
        <v>0</v>
      </c>
      <c r="D33" s="351">
        <v>0</v>
      </c>
      <c r="E33" s="351">
        <v>0</v>
      </c>
      <c r="F33" s="351">
        <v>0</v>
      </c>
      <c r="G33" s="351">
        <v>0</v>
      </c>
    </row>
    <row r="34" spans="1:7" ht="25.5" x14ac:dyDescent="0.2">
      <c r="A34" s="350" t="s">
        <v>1204</v>
      </c>
      <c r="B34" s="351">
        <v>0</v>
      </c>
      <c r="C34" s="351">
        <v>0</v>
      </c>
      <c r="D34" s="351">
        <v>0</v>
      </c>
      <c r="E34" s="351">
        <v>0</v>
      </c>
      <c r="F34" s="351">
        <v>0</v>
      </c>
      <c r="G34" s="351">
        <v>0</v>
      </c>
    </row>
    <row r="35" spans="1:7" ht="25.5" x14ac:dyDescent="0.2">
      <c r="A35" s="350" t="s">
        <v>1205</v>
      </c>
      <c r="B35" s="351">
        <v>0</v>
      </c>
      <c r="C35" s="351">
        <v>0</v>
      </c>
      <c r="D35" s="351">
        <v>0</v>
      </c>
      <c r="E35" s="351">
        <v>0</v>
      </c>
      <c r="F35" s="351">
        <v>0</v>
      </c>
      <c r="G35" s="351">
        <v>0</v>
      </c>
    </row>
    <row r="36" spans="1:7" ht="25.5" x14ac:dyDescent="0.2">
      <c r="A36" s="350" t="s">
        <v>1206</v>
      </c>
      <c r="B36" s="351">
        <v>0</v>
      </c>
      <c r="C36" s="351">
        <v>0</v>
      </c>
      <c r="D36" s="351">
        <v>0</v>
      </c>
      <c r="E36" s="351">
        <v>0</v>
      </c>
      <c r="F36" s="351">
        <v>0</v>
      </c>
      <c r="G36" s="351">
        <v>0</v>
      </c>
    </row>
    <row r="37" spans="1:7" ht="25.5" x14ac:dyDescent="0.2">
      <c r="A37" s="350" t="s">
        <v>1207</v>
      </c>
      <c r="B37" s="351">
        <v>0</v>
      </c>
      <c r="C37" s="351">
        <v>0</v>
      </c>
      <c r="D37" s="351">
        <v>0</v>
      </c>
      <c r="E37" s="351">
        <v>0</v>
      </c>
      <c r="F37" s="351">
        <v>0</v>
      </c>
      <c r="G37" s="351">
        <v>0</v>
      </c>
    </row>
    <row r="38" spans="1:7" ht="25.5" x14ac:dyDescent="0.2">
      <c r="A38" s="350" t="s">
        <v>1579</v>
      </c>
      <c r="B38" s="351">
        <v>1737794</v>
      </c>
      <c r="C38" s="351">
        <v>254452</v>
      </c>
      <c r="D38" s="351">
        <v>1483342</v>
      </c>
      <c r="E38" s="351">
        <v>0</v>
      </c>
      <c r="F38" s="351">
        <v>0</v>
      </c>
      <c r="G38" s="351">
        <v>0</v>
      </c>
    </row>
    <row r="39" spans="1:7" ht="12.75" x14ac:dyDescent="0.2">
      <c r="A39" s="350" t="s">
        <v>1208</v>
      </c>
      <c r="B39" s="351">
        <v>0</v>
      </c>
      <c r="C39" s="351">
        <v>0</v>
      </c>
      <c r="D39" s="351">
        <v>0</v>
      </c>
      <c r="E39" s="351">
        <v>0</v>
      </c>
      <c r="F39" s="351">
        <v>0</v>
      </c>
      <c r="G39" s="351">
        <v>0</v>
      </c>
    </row>
    <row r="40" spans="1:7" ht="12.75" x14ac:dyDescent="0.2">
      <c r="A40" s="350" t="s">
        <v>1209</v>
      </c>
      <c r="B40" s="351">
        <v>0</v>
      </c>
      <c r="C40" s="351">
        <v>0</v>
      </c>
      <c r="D40" s="351">
        <v>0</v>
      </c>
      <c r="E40" s="351">
        <v>0</v>
      </c>
      <c r="F40" s="351">
        <v>0</v>
      </c>
      <c r="G40" s="351">
        <v>0</v>
      </c>
    </row>
    <row r="41" spans="1:7" ht="38.25" x14ac:dyDescent="0.2">
      <c r="A41" s="350" t="s">
        <v>1210</v>
      </c>
      <c r="B41" s="351">
        <v>0</v>
      </c>
      <c r="C41" s="351">
        <v>0</v>
      </c>
      <c r="D41" s="351">
        <v>0</v>
      </c>
      <c r="E41" s="351">
        <v>0</v>
      </c>
      <c r="F41" s="351">
        <v>0</v>
      </c>
      <c r="G41" s="351">
        <v>0</v>
      </c>
    </row>
    <row r="42" spans="1:7" ht="25.5" x14ac:dyDescent="0.2">
      <c r="A42" s="350" t="s">
        <v>1211</v>
      </c>
      <c r="B42" s="351">
        <v>0</v>
      </c>
      <c r="C42" s="351">
        <v>0</v>
      </c>
      <c r="D42" s="351">
        <v>0</v>
      </c>
      <c r="E42" s="351">
        <v>0</v>
      </c>
      <c r="F42" s="351">
        <v>0</v>
      </c>
      <c r="G42" s="351">
        <v>0</v>
      </c>
    </row>
    <row r="43" spans="1:7" ht="25.5" x14ac:dyDescent="0.2">
      <c r="A43" s="350" t="s">
        <v>1212</v>
      </c>
      <c r="B43" s="351">
        <v>0</v>
      </c>
      <c r="C43" s="351">
        <v>0</v>
      </c>
      <c r="D43" s="351">
        <v>0</v>
      </c>
      <c r="E43" s="351">
        <v>0</v>
      </c>
      <c r="F43" s="351">
        <v>0</v>
      </c>
      <c r="G43" s="351">
        <v>0</v>
      </c>
    </row>
    <row r="44" spans="1:7" ht="12.75" x14ac:dyDescent="0.2">
      <c r="A44" s="350" t="s">
        <v>1213</v>
      </c>
      <c r="B44" s="351">
        <v>1483342</v>
      </c>
      <c r="C44" s="351">
        <v>0</v>
      </c>
      <c r="D44" s="351">
        <v>1483342</v>
      </c>
      <c r="E44" s="351">
        <v>0</v>
      </c>
      <c r="F44" s="351">
        <v>0</v>
      </c>
      <c r="G44" s="351">
        <v>0</v>
      </c>
    </row>
    <row r="45" spans="1:7" ht="25.5" x14ac:dyDescent="0.2">
      <c r="A45" s="350" t="s">
        <v>1214</v>
      </c>
      <c r="B45" s="351">
        <v>254452</v>
      </c>
      <c r="C45" s="351">
        <v>254452</v>
      </c>
      <c r="D45" s="351">
        <v>0</v>
      </c>
      <c r="E45" s="351">
        <v>0</v>
      </c>
      <c r="F45" s="351">
        <v>0</v>
      </c>
      <c r="G45" s="351">
        <v>0</v>
      </c>
    </row>
    <row r="46" spans="1:7" ht="25.5" x14ac:dyDescent="0.2">
      <c r="A46" s="350" t="s">
        <v>1215</v>
      </c>
      <c r="B46" s="351">
        <v>0</v>
      </c>
      <c r="C46" s="351">
        <v>0</v>
      </c>
      <c r="D46" s="351">
        <v>0</v>
      </c>
      <c r="E46" s="351">
        <v>0</v>
      </c>
      <c r="F46" s="351">
        <v>0</v>
      </c>
      <c r="G46" s="351">
        <v>0</v>
      </c>
    </row>
    <row r="47" spans="1:7" ht="25.5" x14ac:dyDescent="0.2">
      <c r="A47" s="350" t="s">
        <v>1216</v>
      </c>
      <c r="B47" s="351">
        <v>0</v>
      </c>
      <c r="C47" s="351">
        <v>0</v>
      </c>
      <c r="D47" s="351">
        <v>0</v>
      </c>
      <c r="E47" s="351">
        <v>0</v>
      </c>
      <c r="F47" s="351">
        <v>0</v>
      </c>
      <c r="G47" s="351">
        <v>0</v>
      </c>
    </row>
    <row r="48" spans="1:7" ht="25.5" x14ac:dyDescent="0.2">
      <c r="A48" s="350" t="s">
        <v>1217</v>
      </c>
      <c r="B48" s="351">
        <v>0</v>
      </c>
      <c r="C48" s="351">
        <v>0</v>
      </c>
      <c r="D48" s="351">
        <v>0</v>
      </c>
      <c r="E48" s="351">
        <v>0</v>
      </c>
      <c r="F48" s="351">
        <v>0</v>
      </c>
      <c r="G48" s="351">
        <v>0</v>
      </c>
    </row>
    <row r="49" spans="1:7" ht="36" x14ac:dyDescent="0.2">
      <c r="A49" s="352" t="s">
        <v>1580</v>
      </c>
      <c r="B49" s="353">
        <v>25244445</v>
      </c>
      <c r="C49" s="353">
        <v>254452</v>
      </c>
      <c r="D49" s="353">
        <v>24989993</v>
      </c>
      <c r="E49" s="353">
        <v>0</v>
      </c>
      <c r="F49" s="353">
        <v>0</v>
      </c>
      <c r="G49" s="353">
        <v>0</v>
      </c>
    </row>
    <row r="50" spans="1:7" ht="25.5" x14ac:dyDescent="0.2">
      <c r="A50" s="350" t="s">
        <v>1218</v>
      </c>
      <c r="B50" s="351">
        <v>0</v>
      </c>
      <c r="C50" s="351">
        <v>0</v>
      </c>
      <c r="D50" s="351">
        <v>0</v>
      </c>
      <c r="E50" s="351">
        <v>0</v>
      </c>
      <c r="F50" s="351">
        <v>0</v>
      </c>
      <c r="G50" s="351">
        <v>0</v>
      </c>
    </row>
    <row r="51" spans="1:7" ht="38.25" x14ac:dyDescent="0.2">
      <c r="A51" s="350" t="s">
        <v>1219</v>
      </c>
      <c r="B51" s="351">
        <v>0</v>
      </c>
      <c r="C51" s="351">
        <v>0</v>
      </c>
      <c r="D51" s="351">
        <v>0</v>
      </c>
      <c r="E51" s="351">
        <v>0</v>
      </c>
      <c r="F51" s="351">
        <v>0</v>
      </c>
      <c r="G51" s="351">
        <v>0</v>
      </c>
    </row>
    <row r="52" spans="1:7" ht="38.25" x14ac:dyDescent="0.2">
      <c r="A52" s="350" t="s">
        <v>1581</v>
      </c>
      <c r="B52" s="351">
        <v>0</v>
      </c>
      <c r="C52" s="351">
        <v>0</v>
      </c>
      <c r="D52" s="351">
        <v>0</v>
      </c>
      <c r="E52" s="351">
        <v>0</v>
      </c>
      <c r="F52" s="351">
        <v>0</v>
      </c>
      <c r="G52" s="351">
        <v>0</v>
      </c>
    </row>
    <row r="53" spans="1:7" ht="12.75" x14ac:dyDescent="0.2">
      <c r="A53" s="350" t="s">
        <v>1220</v>
      </c>
      <c r="B53" s="351">
        <v>0</v>
      </c>
      <c r="C53" s="351">
        <v>0</v>
      </c>
      <c r="D53" s="351">
        <v>0</v>
      </c>
      <c r="E53" s="351">
        <v>0</v>
      </c>
      <c r="F53" s="351">
        <v>0</v>
      </c>
      <c r="G53" s="351">
        <v>0</v>
      </c>
    </row>
    <row r="54" spans="1:7" ht="12.75" x14ac:dyDescent="0.2">
      <c r="A54" s="350" t="s">
        <v>1221</v>
      </c>
      <c r="B54" s="351">
        <v>0</v>
      </c>
      <c r="C54" s="351">
        <v>0</v>
      </c>
      <c r="D54" s="351">
        <v>0</v>
      </c>
      <c r="E54" s="351">
        <v>0</v>
      </c>
      <c r="F54" s="351">
        <v>0</v>
      </c>
      <c r="G54" s="351">
        <v>0</v>
      </c>
    </row>
    <row r="55" spans="1:7" ht="38.25" x14ac:dyDescent="0.2">
      <c r="A55" s="350" t="s">
        <v>1222</v>
      </c>
      <c r="B55" s="351">
        <v>0</v>
      </c>
      <c r="C55" s="351">
        <v>0</v>
      </c>
      <c r="D55" s="351">
        <v>0</v>
      </c>
      <c r="E55" s="351">
        <v>0</v>
      </c>
      <c r="F55" s="351">
        <v>0</v>
      </c>
      <c r="G55" s="351">
        <v>0</v>
      </c>
    </row>
    <row r="56" spans="1:7" ht="25.5" x14ac:dyDescent="0.2">
      <c r="A56" s="350" t="s">
        <v>1223</v>
      </c>
      <c r="B56" s="351">
        <v>0</v>
      </c>
      <c r="C56" s="351">
        <v>0</v>
      </c>
      <c r="D56" s="351">
        <v>0</v>
      </c>
      <c r="E56" s="351">
        <v>0</v>
      </c>
      <c r="F56" s="351">
        <v>0</v>
      </c>
      <c r="G56" s="351">
        <v>0</v>
      </c>
    </row>
    <row r="57" spans="1:7" ht="25.5" x14ac:dyDescent="0.2">
      <c r="A57" s="350" t="s">
        <v>1224</v>
      </c>
      <c r="B57" s="351">
        <v>0</v>
      </c>
      <c r="C57" s="351">
        <v>0</v>
      </c>
      <c r="D57" s="351">
        <v>0</v>
      </c>
      <c r="E57" s="351">
        <v>0</v>
      </c>
      <c r="F57" s="351">
        <v>0</v>
      </c>
      <c r="G57" s="351">
        <v>0</v>
      </c>
    </row>
    <row r="58" spans="1:7" ht="12.75" x14ac:dyDescent="0.2">
      <c r="A58" s="350" t="s">
        <v>1225</v>
      </c>
      <c r="B58" s="351">
        <v>0</v>
      </c>
      <c r="C58" s="351">
        <v>0</v>
      </c>
      <c r="D58" s="351">
        <v>0</v>
      </c>
      <c r="E58" s="351">
        <v>0</v>
      </c>
      <c r="F58" s="351">
        <v>0</v>
      </c>
      <c r="G58" s="351">
        <v>0</v>
      </c>
    </row>
    <row r="59" spans="1:7" ht="25.5" x14ac:dyDescent="0.2">
      <c r="A59" s="350" t="s">
        <v>1226</v>
      </c>
      <c r="B59" s="351">
        <v>0</v>
      </c>
      <c r="C59" s="351">
        <v>0</v>
      </c>
      <c r="D59" s="351">
        <v>0</v>
      </c>
      <c r="E59" s="351">
        <v>0</v>
      </c>
      <c r="F59" s="351">
        <v>0</v>
      </c>
      <c r="G59" s="351">
        <v>0</v>
      </c>
    </row>
    <row r="60" spans="1:7" ht="25.5" x14ac:dyDescent="0.2">
      <c r="A60" s="350" t="s">
        <v>1227</v>
      </c>
      <c r="B60" s="351">
        <v>0</v>
      </c>
      <c r="C60" s="351">
        <v>0</v>
      </c>
      <c r="D60" s="351">
        <v>0</v>
      </c>
      <c r="E60" s="351">
        <v>0</v>
      </c>
      <c r="F60" s="351">
        <v>0</v>
      </c>
      <c r="G60" s="351">
        <v>0</v>
      </c>
    </row>
    <row r="61" spans="1:7" ht="25.5" x14ac:dyDescent="0.2">
      <c r="A61" s="350" t="s">
        <v>1228</v>
      </c>
      <c r="B61" s="351">
        <v>0</v>
      </c>
      <c r="C61" s="351">
        <v>0</v>
      </c>
      <c r="D61" s="351">
        <v>0</v>
      </c>
      <c r="E61" s="351">
        <v>0</v>
      </c>
      <c r="F61" s="351">
        <v>0</v>
      </c>
      <c r="G61" s="351">
        <v>0</v>
      </c>
    </row>
    <row r="62" spans="1:7" ht="25.5" x14ac:dyDescent="0.2">
      <c r="A62" s="350" t="s">
        <v>1229</v>
      </c>
      <c r="B62" s="351">
        <v>0</v>
      </c>
      <c r="C62" s="351">
        <v>0</v>
      </c>
      <c r="D62" s="351">
        <v>0</v>
      </c>
      <c r="E62" s="351">
        <v>0</v>
      </c>
      <c r="F62" s="351">
        <v>0</v>
      </c>
      <c r="G62" s="351">
        <v>0</v>
      </c>
    </row>
    <row r="63" spans="1:7" ht="38.25" x14ac:dyDescent="0.2">
      <c r="A63" s="350" t="s">
        <v>1582</v>
      </c>
      <c r="B63" s="351">
        <v>0</v>
      </c>
      <c r="C63" s="351">
        <v>0</v>
      </c>
      <c r="D63" s="351">
        <v>0</v>
      </c>
      <c r="E63" s="351">
        <v>0</v>
      </c>
      <c r="F63" s="351">
        <v>0</v>
      </c>
      <c r="G63" s="351">
        <v>0</v>
      </c>
    </row>
    <row r="64" spans="1:7" ht="12.75" x14ac:dyDescent="0.2">
      <c r="A64" s="350" t="s">
        <v>1230</v>
      </c>
      <c r="B64" s="351">
        <v>0</v>
      </c>
      <c r="C64" s="351">
        <v>0</v>
      </c>
      <c r="D64" s="351">
        <v>0</v>
      </c>
      <c r="E64" s="351">
        <v>0</v>
      </c>
      <c r="F64" s="351">
        <v>0</v>
      </c>
      <c r="G64" s="351">
        <v>0</v>
      </c>
    </row>
    <row r="65" spans="1:7" ht="12.75" x14ac:dyDescent="0.2">
      <c r="A65" s="350" t="s">
        <v>1231</v>
      </c>
      <c r="B65" s="351">
        <v>0</v>
      </c>
      <c r="C65" s="351">
        <v>0</v>
      </c>
      <c r="D65" s="351">
        <v>0</v>
      </c>
      <c r="E65" s="351">
        <v>0</v>
      </c>
      <c r="F65" s="351">
        <v>0</v>
      </c>
      <c r="G65" s="351">
        <v>0</v>
      </c>
    </row>
    <row r="66" spans="1:7" ht="38.25" x14ac:dyDescent="0.2">
      <c r="A66" s="350" t="s">
        <v>1232</v>
      </c>
      <c r="B66" s="351">
        <v>0</v>
      </c>
      <c r="C66" s="351">
        <v>0</v>
      </c>
      <c r="D66" s="351">
        <v>0</v>
      </c>
      <c r="E66" s="351">
        <v>0</v>
      </c>
      <c r="F66" s="351">
        <v>0</v>
      </c>
      <c r="G66" s="351">
        <v>0</v>
      </c>
    </row>
    <row r="67" spans="1:7" ht="25.5" x14ac:dyDescent="0.2">
      <c r="A67" s="350" t="s">
        <v>1233</v>
      </c>
      <c r="B67" s="351">
        <v>0</v>
      </c>
      <c r="C67" s="351">
        <v>0</v>
      </c>
      <c r="D67" s="351">
        <v>0</v>
      </c>
      <c r="E67" s="351">
        <v>0</v>
      </c>
      <c r="F67" s="351">
        <v>0</v>
      </c>
      <c r="G67" s="351">
        <v>0</v>
      </c>
    </row>
    <row r="68" spans="1:7" ht="25.5" x14ac:dyDescent="0.2">
      <c r="A68" s="350" t="s">
        <v>1234</v>
      </c>
      <c r="B68" s="351">
        <v>0</v>
      </c>
      <c r="C68" s="351">
        <v>0</v>
      </c>
      <c r="D68" s="351">
        <v>0</v>
      </c>
      <c r="E68" s="351">
        <v>0</v>
      </c>
      <c r="F68" s="351">
        <v>0</v>
      </c>
      <c r="G68" s="351">
        <v>0</v>
      </c>
    </row>
    <row r="69" spans="1:7" ht="12.75" x14ac:dyDescent="0.2">
      <c r="A69" s="350" t="s">
        <v>1235</v>
      </c>
      <c r="B69" s="351">
        <v>0</v>
      </c>
      <c r="C69" s="351">
        <v>0</v>
      </c>
      <c r="D69" s="351">
        <v>0</v>
      </c>
      <c r="E69" s="351">
        <v>0</v>
      </c>
      <c r="F69" s="351">
        <v>0</v>
      </c>
      <c r="G69" s="351">
        <v>0</v>
      </c>
    </row>
    <row r="70" spans="1:7" ht="25.5" x14ac:dyDescent="0.2">
      <c r="A70" s="350" t="s">
        <v>1236</v>
      </c>
      <c r="B70" s="351">
        <v>0</v>
      </c>
      <c r="C70" s="351">
        <v>0</v>
      </c>
      <c r="D70" s="351">
        <v>0</v>
      </c>
      <c r="E70" s="351">
        <v>0</v>
      </c>
      <c r="F70" s="351">
        <v>0</v>
      </c>
      <c r="G70" s="351">
        <v>0</v>
      </c>
    </row>
    <row r="71" spans="1:7" ht="25.5" x14ac:dyDescent="0.2">
      <c r="A71" s="350" t="s">
        <v>1237</v>
      </c>
      <c r="B71" s="351">
        <v>0</v>
      </c>
      <c r="C71" s="351">
        <v>0</v>
      </c>
      <c r="D71" s="351">
        <v>0</v>
      </c>
      <c r="E71" s="351">
        <v>0</v>
      </c>
      <c r="F71" s="351">
        <v>0</v>
      </c>
      <c r="G71" s="351">
        <v>0</v>
      </c>
    </row>
    <row r="72" spans="1:7" ht="25.5" x14ac:dyDescent="0.2">
      <c r="A72" s="350" t="s">
        <v>1238</v>
      </c>
      <c r="B72" s="351">
        <v>0</v>
      </c>
      <c r="C72" s="351">
        <v>0</v>
      </c>
      <c r="D72" s="351">
        <v>0</v>
      </c>
      <c r="E72" s="351">
        <v>0</v>
      </c>
      <c r="F72" s="351">
        <v>0</v>
      </c>
      <c r="G72" s="351">
        <v>0</v>
      </c>
    </row>
    <row r="73" spans="1:7" ht="25.5" x14ac:dyDescent="0.2">
      <c r="A73" s="350" t="s">
        <v>1239</v>
      </c>
      <c r="B73" s="351">
        <v>0</v>
      </c>
      <c r="C73" s="351">
        <v>0</v>
      </c>
      <c r="D73" s="351">
        <v>0</v>
      </c>
      <c r="E73" s="351">
        <v>0</v>
      </c>
      <c r="F73" s="351">
        <v>0</v>
      </c>
      <c r="G73" s="351">
        <v>0</v>
      </c>
    </row>
    <row r="74" spans="1:7" ht="38.25" x14ac:dyDescent="0.2">
      <c r="A74" s="350" t="s">
        <v>1583</v>
      </c>
      <c r="B74" s="351">
        <v>42071788</v>
      </c>
      <c r="C74" s="351">
        <v>32775591</v>
      </c>
      <c r="D74" s="351">
        <v>4296257</v>
      </c>
      <c r="E74" s="351">
        <v>0</v>
      </c>
      <c r="F74" s="351">
        <v>4999940</v>
      </c>
      <c r="G74" s="351">
        <v>0</v>
      </c>
    </row>
    <row r="75" spans="1:7" ht="12.75" x14ac:dyDescent="0.2">
      <c r="A75" s="350" t="s">
        <v>1240</v>
      </c>
      <c r="B75" s="351">
        <v>0</v>
      </c>
      <c r="C75" s="351">
        <v>0</v>
      </c>
      <c r="D75" s="351">
        <v>0</v>
      </c>
      <c r="E75" s="351">
        <v>0</v>
      </c>
      <c r="F75" s="351">
        <v>0</v>
      </c>
      <c r="G75" s="351">
        <v>0</v>
      </c>
    </row>
    <row r="76" spans="1:7" ht="12.75" x14ac:dyDescent="0.2">
      <c r="A76" s="350" t="s">
        <v>1241</v>
      </c>
      <c r="B76" s="351">
        <v>0</v>
      </c>
      <c r="C76" s="351">
        <v>0</v>
      </c>
      <c r="D76" s="351">
        <v>0</v>
      </c>
      <c r="E76" s="351">
        <v>0</v>
      </c>
      <c r="F76" s="351">
        <v>0</v>
      </c>
      <c r="G76" s="351">
        <v>0</v>
      </c>
    </row>
    <row r="77" spans="1:7" ht="38.25" x14ac:dyDescent="0.2">
      <c r="A77" s="350" t="s">
        <v>1242</v>
      </c>
      <c r="B77" s="351">
        <v>37071848</v>
      </c>
      <c r="C77" s="351">
        <v>32775591</v>
      </c>
      <c r="D77" s="351">
        <v>4296257</v>
      </c>
      <c r="E77" s="351">
        <v>0</v>
      </c>
      <c r="F77" s="351">
        <v>0</v>
      </c>
      <c r="G77" s="351">
        <v>0</v>
      </c>
    </row>
    <row r="78" spans="1:7" ht="25.5" x14ac:dyDescent="0.2">
      <c r="A78" s="350" t="s">
        <v>1243</v>
      </c>
      <c r="B78" s="351">
        <v>4999940</v>
      </c>
      <c r="C78" s="351">
        <v>0</v>
      </c>
      <c r="D78" s="351">
        <v>0</v>
      </c>
      <c r="E78" s="351">
        <v>0</v>
      </c>
      <c r="F78" s="351">
        <v>4999940</v>
      </c>
      <c r="G78" s="351">
        <v>0</v>
      </c>
    </row>
    <row r="79" spans="1:7" ht="25.5" x14ac:dyDescent="0.2">
      <c r="A79" s="350" t="s">
        <v>1244</v>
      </c>
      <c r="B79" s="351">
        <v>0</v>
      </c>
      <c r="C79" s="351">
        <v>0</v>
      </c>
      <c r="D79" s="351">
        <v>0</v>
      </c>
      <c r="E79" s="351">
        <v>0</v>
      </c>
      <c r="F79" s="351">
        <v>0</v>
      </c>
      <c r="G79" s="351">
        <v>0</v>
      </c>
    </row>
    <row r="80" spans="1:7" ht="12.75" x14ac:dyDescent="0.2">
      <c r="A80" s="350" t="s">
        <v>1245</v>
      </c>
      <c r="B80" s="351">
        <v>0</v>
      </c>
      <c r="C80" s="351">
        <v>0</v>
      </c>
      <c r="D80" s="351">
        <v>0</v>
      </c>
      <c r="E80" s="351">
        <v>0</v>
      </c>
      <c r="F80" s="351">
        <v>0</v>
      </c>
      <c r="G80" s="351">
        <v>0</v>
      </c>
    </row>
    <row r="81" spans="1:7" ht="25.5" x14ac:dyDescent="0.2">
      <c r="A81" s="350" t="s">
        <v>1246</v>
      </c>
      <c r="B81" s="351">
        <v>0</v>
      </c>
      <c r="C81" s="351">
        <v>0</v>
      </c>
      <c r="D81" s="351">
        <v>0</v>
      </c>
      <c r="E81" s="351">
        <v>0</v>
      </c>
      <c r="F81" s="351">
        <v>0</v>
      </c>
      <c r="G81" s="351">
        <v>0</v>
      </c>
    </row>
    <row r="82" spans="1:7" ht="25.5" x14ac:dyDescent="0.2">
      <c r="A82" s="350" t="s">
        <v>1247</v>
      </c>
      <c r="B82" s="351">
        <v>0</v>
      </c>
      <c r="C82" s="351">
        <v>0</v>
      </c>
      <c r="D82" s="351">
        <v>0</v>
      </c>
      <c r="E82" s="351">
        <v>0</v>
      </c>
      <c r="F82" s="351">
        <v>0</v>
      </c>
      <c r="G82" s="351">
        <v>0</v>
      </c>
    </row>
    <row r="83" spans="1:7" ht="25.5" x14ac:dyDescent="0.2">
      <c r="A83" s="350" t="s">
        <v>1248</v>
      </c>
      <c r="B83" s="351">
        <v>0</v>
      </c>
      <c r="C83" s="351">
        <v>0</v>
      </c>
      <c r="D83" s="351">
        <v>0</v>
      </c>
      <c r="E83" s="351">
        <v>0</v>
      </c>
      <c r="F83" s="351">
        <v>0</v>
      </c>
      <c r="G83" s="351">
        <v>0</v>
      </c>
    </row>
    <row r="84" spans="1:7" ht="25.5" x14ac:dyDescent="0.2">
      <c r="A84" s="350" t="s">
        <v>1249</v>
      </c>
      <c r="B84" s="351">
        <v>0</v>
      </c>
      <c r="C84" s="351">
        <v>0</v>
      </c>
      <c r="D84" s="351">
        <v>0</v>
      </c>
      <c r="E84" s="351">
        <v>0</v>
      </c>
      <c r="F84" s="351">
        <v>0</v>
      </c>
      <c r="G84" s="351">
        <v>0</v>
      </c>
    </row>
    <row r="85" spans="1:7" ht="36" x14ac:dyDescent="0.2">
      <c r="A85" s="352" t="s">
        <v>1584</v>
      </c>
      <c r="B85" s="353">
        <v>42071788</v>
      </c>
      <c r="C85" s="353">
        <v>32775591</v>
      </c>
      <c r="D85" s="353">
        <v>4296257</v>
      </c>
      <c r="E85" s="353">
        <v>0</v>
      </c>
      <c r="F85" s="353">
        <v>4999940</v>
      </c>
      <c r="G85" s="353">
        <v>0</v>
      </c>
    </row>
    <row r="86" spans="1:7" ht="25.5" x14ac:dyDescent="0.2">
      <c r="A86" s="350" t="s">
        <v>1585</v>
      </c>
      <c r="B86" s="351">
        <v>0</v>
      </c>
      <c r="C86" s="351">
        <v>0</v>
      </c>
      <c r="D86" s="351">
        <v>0</v>
      </c>
      <c r="E86" s="351">
        <v>0</v>
      </c>
      <c r="F86" s="351">
        <v>0</v>
      </c>
      <c r="G86" s="351">
        <v>0</v>
      </c>
    </row>
    <row r="87" spans="1:7" ht="12.75" x14ac:dyDescent="0.2">
      <c r="A87" s="350" t="s">
        <v>1250</v>
      </c>
      <c r="B87" s="351">
        <v>0</v>
      </c>
      <c r="C87" s="351">
        <v>0</v>
      </c>
      <c r="D87" s="351">
        <v>0</v>
      </c>
      <c r="E87" s="351">
        <v>0</v>
      </c>
      <c r="F87" s="351">
        <v>0</v>
      </c>
      <c r="G87" s="351">
        <v>0</v>
      </c>
    </row>
    <row r="88" spans="1:7" ht="38.25" x14ac:dyDescent="0.2">
      <c r="A88" s="350" t="s">
        <v>1251</v>
      </c>
      <c r="B88" s="351">
        <v>0</v>
      </c>
      <c r="C88" s="351">
        <v>0</v>
      </c>
      <c r="D88" s="351">
        <v>0</v>
      </c>
      <c r="E88" s="351">
        <v>0</v>
      </c>
      <c r="F88" s="351">
        <v>0</v>
      </c>
      <c r="G88" s="351">
        <v>0</v>
      </c>
    </row>
    <row r="89" spans="1:7" ht="12.75" x14ac:dyDescent="0.2">
      <c r="A89" s="350" t="s">
        <v>1586</v>
      </c>
      <c r="B89" s="351">
        <v>0</v>
      </c>
      <c r="C89" s="351">
        <v>0</v>
      </c>
      <c r="D89" s="351">
        <v>0</v>
      </c>
      <c r="E89" s="351">
        <v>0</v>
      </c>
      <c r="F89" s="351">
        <v>0</v>
      </c>
      <c r="G89" s="351">
        <v>0</v>
      </c>
    </row>
    <row r="90" spans="1:7" ht="12.75" x14ac:dyDescent="0.2">
      <c r="A90" s="350" t="s">
        <v>1252</v>
      </c>
      <c r="B90" s="351">
        <v>0</v>
      </c>
      <c r="C90" s="351">
        <v>0</v>
      </c>
      <c r="D90" s="351">
        <v>0</v>
      </c>
      <c r="E90" s="351">
        <v>0</v>
      </c>
      <c r="F90" s="351">
        <v>0</v>
      </c>
      <c r="G90" s="351">
        <v>0</v>
      </c>
    </row>
    <row r="91" spans="1:7" ht="12.75" x14ac:dyDescent="0.2">
      <c r="A91" s="350" t="s">
        <v>1253</v>
      </c>
      <c r="B91" s="351">
        <v>0</v>
      </c>
      <c r="C91" s="351">
        <v>0</v>
      </c>
      <c r="D91" s="351">
        <v>0</v>
      </c>
      <c r="E91" s="351">
        <v>0</v>
      </c>
      <c r="F91" s="351">
        <v>0</v>
      </c>
      <c r="G91" s="351">
        <v>0</v>
      </c>
    </row>
    <row r="92" spans="1:7" ht="12.75" x14ac:dyDescent="0.2">
      <c r="A92" s="350" t="s">
        <v>1254</v>
      </c>
      <c r="B92" s="351">
        <v>0</v>
      </c>
      <c r="C92" s="351">
        <v>0</v>
      </c>
      <c r="D92" s="351">
        <v>0</v>
      </c>
      <c r="E92" s="351">
        <v>0</v>
      </c>
      <c r="F92" s="351">
        <v>0</v>
      </c>
      <c r="G92" s="351">
        <v>0</v>
      </c>
    </row>
    <row r="93" spans="1:7" ht="25.5" x14ac:dyDescent="0.2">
      <c r="A93" s="350" t="s">
        <v>1255</v>
      </c>
      <c r="B93" s="351">
        <v>0</v>
      </c>
      <c r="C93" s="351">
        <v>0</v>
      </c>
      <c r="D93" s="351">
        <v>0</v>
      </c>
      <c r="E93" s="351">
        <v>0</v>
      </c>
      <c r="F93" s="351">
        <v>0</v>
      </c>
      <c r="G93" s="351">
        <v>0</v>
      </c>
    </row>
    <row r="94" spans="1:7" ht="12.75" x14ac:dyDescent="0.2">
      <c r="A94" s="350" t="s">
        <v>1256</v>
      </c>
      <c r="B94" s="351">
        <v>0</v>
      </c>
      <c r="C94" s="351">
        <v>0</v>
      </c>
      <c r="D94" s="351">
        <v>0</v>
      </c>
      <c r="E94" s="351">
        <v>0</v>
      </c>
      <c r="F94" s="351">
        <v>0</v>
      </c>
      <c r="G94" s="351">
        <v>0</v>
      </c>
    </row>
    <row r="95" spans="1:7" ht="12.75" x14ac:dyDescent="0.2">
      <c r="A95" s="350" t="s">
        <v>1257</v>
      </c>
      <c r="B95" s="351">
        <v>0</v>
      </c>
      <c r="C95" s="351">
        <v>0</v>
      </c>
      <c r="D95" s="351">
        <v>0</v>
      </c>
      <c r="E95" s="351">
        <v>0</v>
      </c>
      <c r="F95" s="351">
        <v>0</v>
      </c>
      <c r="G95" s="351">
        <v>0</v>
      </c>
    </row>
    <row r="96" spans="1:7" ht="25.5" x14ac:dyDescent="0.2">
      <c r="A96" s="350" t="s">
        <v>1258</v>
      </c>
      <c r="B96" s="351">
        <v>0</v>
      </c>
      <c r="C96" s="351">
        <v>0</v>
      </c>
      <c r="D96" s="351">
        <v>0</v>
      </c>
      <c r="E96" s="351">
        <v>0</v>
      </c>
      <c r="F96" s="351">
        <v>0</v>
      </c>
      <c r="G96" s="351">
        <v>0</v>
      </c>
    </row>
    <row r="97" spans="1:7" ht="12.75" x14ac:dyDescent="0.2">
      <c r="A97" s="350" t="s">
        <v>1587</v>
      </c>
      <c r="B97" s="351">
        <v>0</v>
      </c>
      <c r="C97" s="351">
        <v>0</v>
      </c>
      <c r="D97" s="351">
        <v>0</v>
      </c>
      <c r="E97" s="351">
        <v>0</v>
      </c>
      <c r="F97" s="351">
        <v>0</v>
      </c>
      <c r="G97" s="351">
        <v>0</v>
      </c>
    </row>
    <row r="98" spans="1:7" ht="25.5" x14ac:dyDescent="0.2">
      <c r="A98" s="350" t="s">
        <v>1259</v>
      </c>
      <c r="B98" s="351">
        <v>0</v>
      </c>
      <c r="C98" s="351">
        <v>0</v>
      </c>
      <c r="D98" s="351">
        <v>0</v>
      </c>
      <c r="E98" s="351">
        <v>0</v>
      </c>
      <c r="F98" s="351">
        <v>0</v>
      </c>
      <c r="G98" s="351">
        <v>0</v>
      </c>
    </row>
    <row r="99" spans="1:7" ht="12.75" x14ac:dyDescent="0.2">
      <c r="A99" s="350" t="s">
        <v>1260</v>
      </c>
      <c r="B99" s="351">
        <v>0</v>
      </c>
      <c r="C99" s="351">
        <v>0</v>
      </c>
      <c r="D99" s="351">
        <v>0</v>
      </c>
      <c r="E99" s="351">
        <v>0</v>
      </c>
      <c r="F99" s="351">
        <v>0</v>
      </c>
      <c r="G99" s="351">
        <v>0</v>
      </c>
    </row>
    <row r="100" spans="1:7" ht="12.75" x14ac:dyDescent="0.2">
      <c r="A100" s="350" t="s">
        <v>1261</v>
      </c>
      <c r="B100" s="351">
        <v>0</v>
      </c>
      <c r="C100" s="351">
        <v>0</v>
      </c>
      <c r="D100" s="351">
        <v>0</v>
      </c>
      <c r="E100" s="351">
        <v>0</v>
      </c>
      <c r="F100" s="351">
        <v>0</v>
      </c>
      <c r="G100" s="351">
        <v>0</v>
      </c>
    </row>
    <row r="101" spans="1:7" ht="25.5" x14ac:dyDescent="0.2">
      <c r="A101" s="350" t="s">
        <v>1262</v>
      </c>
      <c r="B101" s="351">
        <v>0</v>
      </c>
      <c r="C101" s="351">
        <v>0</v>
      </c>
      <c r="D101" s="351">
        <v>0</v>
      </c>
      <c r="E101" s="351">
        <v>0</v>
      </c>
      <c r="F101" s="351">
        <v>0</v>
      </c>
      <c r="G101" s="351">
        <v>0</v>
      </c>
    </row>
    <row r="102" spans="1:7" ht="25.5" x14ac:dyDescent="0.2">
      <c r="A102" s="350" t="s">
        <v>1263</v>
      </c>
      <c r="B102" s="351">
        <v>0</v>
      </c>
      <c r="C102" s="351">
        <v>0</v>
      </c>
      <c r="D102" s="351">
        <v>0</v>
      </c>
      <c r="E102" s="351">
        <v>0</v>
      </c>
      <c r="F102" s="351">
        <v>0</v>
      </c>
      <c r="G102" s="351">
        <v>0</v>
      </c>
    </row>
    <row r="103" spans="1:7" ht="25.5" x14ac:dyDescent="0.2">
      <c r="A103" s="350" t="s">
        <v>1264</v>
      </c>
      <c r="B103" s="351">
        <v>0</v>
      </c>
      <c r="C103" s="351">
        <v>0</v>
      </c>
      <c r="D103" s="351">
        <v>0</v>
      </c>
      <c r="E103" s="351">
        <v>0</v>
      </c>
      <c r="F103" s="351">
        <v>0</v>
      </c>
      <c r="G103" s="351">
        <v>0</v>
      </c>
    </row>
    <row r="104" spans="1:7" ht="25.5" x14ac:dyDescent="0.2">
      <c r="A104" s="350" t="s">
        <v>1265</v>
      </c>
      <c r="B104" s="351">
        <v>0</v>
      </c>
      <c r="C104" s="351">
        <v>0</v>
      </c>
      <c r="D104" s="351">
        <v>0</v>
      </c>
      <c r="E104" s="351">
        <v>0</v>
      </c>
      <c r="F104" s="351">
        <v>0</v>
      </c>
      <c r="G104" s="351">
        <v>0</v>
      </c>
    </row>
    <row r="105" spans="1:7" ht="25.5" x14ac:dyDescent="0.2">
      <c r="A105" s="350" t="s">
        <v>1266</v>
      </c>
      <c r="B105" s="351">
        <v>0</v>
      </c>
      <c r="C105" s="351">
        <v>0</v>
      </c>
      <c r="D105" s="351">
        <v>0</v>
      </c>
      <c r="E105" s="351">
        <v>0</v>
      </c>
      <c r="F105" s="351">
        <v>0</v>
      </c>
      <c r="G105" s="351">
        <v>0</v>
      </c>
    </row>
    <row r="106" spans="1:7" ht="25.5" x14ac:dyDescent="0.2">
      <c r="A106" s="350" t="s">
        <v>1267</v>
      </c>
      <c r="B106" s="351">
        <v>0</v>
      </c>
      <c r="C106" s="351">
        <v>0</v>
      </c>
      <c r="D106" s="351">
        <v>0</v>
      </c>
      <c r="E106" s="351">
        <v>0</v>
      </c>
      <c r="F106" s="351">
        <v>0</v>
      </c>
      <c r="G106" s="351">
        <v>0</v>
      </c>
    </row>
    <row r="107" spans="1:7" ht="25.5" x14ac:dyDescent="0.2">
      <c r="A107" s="350" t="s">
        <v>1268</v>
      </c>
      <c r="B107" s="351">
        <v>0</v>
      </c>
      <c r="C107" s="351">
        <v>0</v>
      </c>
      <c r="D107" s="351">
        <v>0</v>
      </c>
      <c r="E107" s="351">
        <v>0</v>
      </c>
      <c r="F107" s="351">
        <v>0</v>
      </c>
      <c r="G107" s="351">
        <v>0</v>
      </c>
    </row>
    <row r="108" spans="1:7" ht="25.5" x14ac:dyDescent="0.2">
      <c r="A108" s="350" t="s">
        <v>1269</v>
      </c>
      <c r="B108" s="351">
        <v>0</v>
      </c>
      <c r="C108" s="351">
        <v>0</v>
      </c>
      <c r="D108" s="351">
        <v>0</v>
      </c>
      <c r="E108" s="351">
        <v>0</v>
      </c>
      <c r="F108" s="351">
        <v>0</v>
      </c>
      <c r="G108" s="351">
        <v>0</v>
      </c>
    </row>
    <row r="109" spans="1:7" ht="12.75" x14ac:dyDescent="0.2">
      <c r="A109" s="350" t="s">
        <v>1270</v>
      </c>
      <c r="B109" s="351">
        <v>0</v>
      </c>
      <c r="C109" s="351">
        <v>0</v>
      </c>
      <c r="D109" s="351">
        <v>0</v>
      </c>
      <c r="E109" s="351">
        <v>0</v>
      </c>
      <c r="F109" s="351">
        <v>0</v>
      </c>
      <c r="G109" s="351">
        <v>0</v>
      </c>
    </row>
    <row r="110" spans="1:7" ht="12.75" x14ac:dyDescent="0.2">
      <c r="A110" s="350" t="s">
        <v>1271</v>
      </c>
      <c r="B110" s="351">
        <v>0</v>
      </c>
      <c r="C110" s="351">
        <v>0</v>
      </c>
      <c r="D110" s="351">
        <v>0</v>
      </c>
      <c r="E110" s="351">
        <v>0</v>
      </c>
      <c r="F110" s="351">
        <v>0</v>
      </c>
      <c r="G110" s="351">
        <v>0</v>
      </c>
    </row>
    <row r="111" spans="1:7" ht="12.75" x14ac:dyDescent="0.2">
      <c r="A111" s="350" t="s">
        <v>1272</v>
      </c>
      <c r="B111" s="351">
        <v>0</v>
      </c>
      <c r="C111" s="351">
        <v>0</v>
      </c>
      <c r="D111" s="351">
        <v>0</v>
      </c>
      <c r="E111" s="351">
        <v>0</v>
      </c>
      <c r="F111" s="351">
        <v>0</v>
      </c>
      <c r="G111" s="351">
        <v>0</v>
      </c>
    </row>
    <row r="112" spans="1:7" ht="25.5" x14ac:dyDescent="0.2">
      <c r="A112" s="350" t="s">
        <v>1273</v>
      </c>
      <c r="B112" s="351">
        <v>0</v>
      </c>
      <c r="C112" s="351">
        <v>0</v>
      </c>
      <c r="D112" s="351">
        <v>0</v>
      </c>
      <c r="E112" s="351">
        <v>0</v>
      </c>
      <c r="F112" s="351">
        <v>0</v>
      </c>
      <c r="G112" s="351">
        <v>0</v>
      </c>
    </row>
    <row r="113" spans="1:7" ht="12.75" x14ac:dyDescent="0.2">
      <c r="A113" s="350" t="s">
        <v>1274</v>
      </c>
      <c r="B113" s="351">
        <v>341700</v>
      </c>
      <c r="C113" s="351">
        <v>0</v>
      </c>
      <c r="D113" s="351">
        <v>0</v>
      </c>
      <c r="E113" s="351">
        <v>0</v>
      </c>
      <c r="F113" s="351">
        <v>0</v>
      </c>
      <c r="G113" s="351">
        <v>341700</v>
      </c>
    </row>
    <row r="114" spans="1:7" ht="12.75" x14ac:dyDescent="0.2">
      <c r="A114" s="350" t="s">
        <v>1275</v>
      </c>
      <c r="B114" s="351">
        <v>0</v>
      </c>
      <c r="C114" s="351">
        <v>0</v>
      </c>
      <c r="D114" s="351">
        <v>0</v>
      </c>
      <c r="E114" s="351">
        <v>0</v>
      </c>
      <c r="F114" s="351">
        <v>0</v>
      </c>
      <c r="G114" s="351">
        <v>0</v>
      </c>
    </row>
    <row r="115" spans="1:7" ht="25.5" x14ac:dyDescent="0.2">
      <c r="A115" s="350" t="s">
        <v>1276</v>
      </c>
      <c r="B115" s="351">
        <v>341700</v>
      </c>
      <c r="C115" s="351">
        <v>0</v>
      </c>
      <c r="D115" s="351">
        <v>0</v>
      </c>
      <c r="E115" s="351">
        <v>0</v>
      </c>
      <c r="F115" s="351">
        <v>0</v>
      </c>
      <c r="G115" s="351">
        <v>341700</v>
      </c>
    </row>
    <row r="116" spans="1:7" ht="12.75" x14ac:dyDescent="0.2">
      <c r="A116" s="350" t="s">
        <v>1277</v>
      </c>
      <c r="B116" s="351">
        <v>0</v>
      </c>
      <c r="C116" s="351">
        <v>0</v>
      </c>
      <c r="D116" s="351">
        <v>0</v>
      </c>
      <c r="E116" s="351">
        <v>0</v>
      </c>
      <c r="F116" s="351">
        <v>0</v>
      </c>
      <c r="G116" s="351">
        <v>0</v>
      </c>
    </row>
    <row r="117" spans="1:7" ht="12.75" x14ac:dyDescent="0.2">
      <c r="A117" s="350" t="s">
        <v>1278</v>
      </c>
      <c r="B117" s="351">
        <v>0</v>
      </c>
      <c r="C117" s="351">
        <v>0</v>
      </c>
      <c r="D117" s="351">
        <v>0</v>
      </c>
      <c r="E117" s="351">
        <v>0</v>
      </c>
      <c r="F117" s="351">
        <v>0</v>
      </c>
      <c r="G117" s="351">
        <v>0</v>
      </c>
    </row>
    <row r="118" spans="1:7" ht="12.75" x14ac:dyDescent="0.2">
      <c r="A118" s="350" t="s">
        <v>1279</v>
      </c>
      <c r="B118" s="351">
        <v>0</v>
      </c>
      <c r="C118" s="351">
        <v>0</v>
      </c>
      <c r="D118" s="351">
        <v>0</v>
      </c>
      <c r="E118" s="351">
        <v>0</v>
      </c>
      <c r="F118" s="351">
        <v>0</v>
      </c>
      <c r="G118" s="351">
        <v>0</v>
      </c>
    </row>
    <row r="119" spans="1:7" ht="12.75" x14ac:dyDescent="0.2">
      <c r="A119" s="350" t="s">
        <v>1280</v>
      </c>
      <c r="B119" s="351">
        <v>0</v>
      </c>
      <c r="C119" s="351">
        <v>0</v>
      </c>
      <c r="D119" s="351">
        <v>0</v>
      </c>
      <c r="E119" s="351">
        <v>0</v>
      </c>
      <c r="F119" s="351">
        <v>0</v>
      </c>
      <c r="G119" s="351">
        <v>0</v>
      </c>
    </row>
    <row r="120" spans="1:7" ht="25.5" x14ac:dyDescent="0.2">
      <c r="A120" s="350" t="s">
        <v>1588</v>
      </c>
      <c r="B120" s="351">
        <v>5608450</v>
      </c>
      <c r="C120" s="351">
        <v>0</v>
      </c>
      <c r="D120" s="351">
        <v>0</v>
      </c>
      <c r="E120" s="351">
        <v>0</v>
      </c>
      <c r="F120" s="351">
        <v>0</v>
      </c>
      <c r="G120" s="351">
        <v>5608450</v>
      </c>
    </row>
    <row r="121" spans="1:7" ht="12.75" x14ac:dyDescent="0.2">
      <c r="A121" s="350" t="s">
        <v>1281</v>
      </c>
      <c r="B121" s="351">
        <v>0</v>
      </c>
      <c r="C121" s="351">
        <v>0</v>
      </c>
      <c r="D121" s="351">
        <v>0</v>
      </c>
      <c r="E121" s="351">
        <v>0</v>
      </c>
      <c r="F121" s="351">
        <v>0</v>
      </c>
      <c r="G121" s="351">
        <v>0</v>
      </c>
    </row>
    <row r="122" spans="1:7" ht="25.5" x14ac:dyDescent="0.2">
      <c r="A122" s="350" t="s">
        <v>1282</v>
      </c>
      <c r="B122" s="351">
        <v>0</v>
      </c>
      <c r="C122" s="351">
        <v>0</v>
      </c>
      <c r="D122" s="351">
        <v>0</v>
      </c>
      <c r="E122" s="351">
        <v>0</v>
      </c>
      <c r="F122" s="351">
        <v>0</v>
      </c>
      <c r="G122" s="351">
        <v>0</v>
      </c>
    </row>
    <row r="123" spans="1:7" ht="25.5" x14ac:dyDescent="0.2">
      <c r="A123" s="350" t="s">
        <v>1283</v>
      </c>
      <c r="B123" s="351">
        <v>0</v>
      </c>
      <c r="C123" s="351">
        <v>0</v>
      </c>
      <c r="D123" s="351">
        <v>0</v>
      </c>
      <c r="E123" s="351">
        <v>0</v>
      </c>
      <c r="F123" s="351">
        <v>0</v>
      </c>
      <c r="G123" s="351">
        <v>0</v>
      </c>
    </row>
    <row r="124" spans="1:7" ht="25.5" x14ac:dyDescent="0.2">
      <c r="A124" s="350" t="s">
        <v>1284</v>
      </c>
      <c r="B124" s="351">
        <v>0</v>
      </c>
      <c r="C124" s="351">
        <v>0</v>
      </c>
      <c r="D124" s="351">
        <v>0</v>
      </c>
      <c r="E124" s="351">
        <v>0</v>
      </c>
      <c r="F124" s="351">
        <v>0</v>
      </c>
      <c r="G124" s="351">
        <v>0</v>
      </c>
    </row>
    <row r="125" spans="1:7" ht="25.5" x14ac:dyDescent="0.2">
      <c r="A125" s="350" t="s">
        <v>1285</v>
      </c>
      <c r="B125" s="351">
        <v>0</v>
      </c>
      <c r="C125" s="351">
        <v>0</v>
      </c>
      <c r="D125" s="351">
        <v>0</v>
      </c>
      <c r="E125" s="351">
        <v>0</v>
      </c>
      <c r="F125" s="351">
        <v>0</v>
      </c>
      <c r="G125" s="351">
        <v>0</v>
      </c>
    </row>
    <row r="126" spans="1:7" ht="25.5" x14ac:dyDescent="0.2">
      <c r="A126" s="350" t="s">
        <v>1286</v>
      </c>
      <c r="B126" s="351">
        <v>0</v>
      </c>
      <c r="C126" s="351">
        <v>0</v>
      </c>
      <c r="D126" s="351">
        <v>0</v>
      </c>
      <c r="E126" s="351">
        <v>0</v>
      </c>
      <c r="F126" s="351">
        <v>0</v>
      </c>
      <c r="G126" s="351">
        <v>0</v>
      </c>
    </row>
    <row r="127" spans="1:7" ht="38.25" x14ac:dyDescent="0.2">
      <c r="A127" s="350" t="s">
        <v>1287</v>
      </c>
      <c r="B127" s="351">
        <v>5608450</v>
      </c>
      <c r="C127" s="351">
        <v>0</v>
      </c>
      <c r="D127" s="351">
        <v>0</v>
      </c>
      <c r="E127" s="351">
        <v>0</v>
      </c>
      <c r="F127" s="351">
        <v>0</v>
      </c>
      <c r="G127" s="351">
        <v>5608450</v>
      </c>
    </row>
    <row r="128" spans="1:7" ht="38.25" x14ac:dyDescent="0.2">
      <c r="A128" s="350" t="s">
        <v>1288</v>
      </c>
      <c r="B128" s="351">
        <v>0</v>
      </c>
      <c r="C128" s="351">
        <v>0</v>
      </c>
      <c r="D128" s="351">
        <v>0</v>
      </c>
      <c r="E128" s="351">
        <v>0</v>
      </c>
      <c r="F128" s="351">
        <v>0</v>
      </c>
      <c r="G128" s="351">
        <v>0</v>
      </c>
    </row>
    <row r="129" spans="1:7" ht="12.75" x14ac:dyDescent="0.2">
      <c r="A129" s="350" t="s">
        <v>1289</v>
      </c>
      <c r="B129" s="351">
        <v>0</v>
      </c>
      <c r="C129" s="351">
        <v>0</v>
      </c>
      <c r="D129" s="351">
        <v>0</v>
      </c>
      <c r="E129" s="351">
        <v>0</v>
      </c>
      <c r="F129" s="351">
        <v>0</v>
      </c>
      <c r="G129" s="351">
        <v>0</v>
      </c>
    </row>
    <row r="130" spans="1:7" ht="38.25" x14ac:dyDescent="0.2">
      <c r="A130" s="350" t="s">
        <v>1290</v>
      </c>
      <c r="B130" s="351">
        <v>0</v>
      </c>
      <c r="C130" s="351">
        <v>0</v>
      </c>
      <c r="D130" s="351">
        <v>0</v>
      </c>
      <c r="E130" s="351">
        <v>0</v>
      </c>
      <c r="F130" s="351">
        <v>0</v>
      </c>
      <c r="G130" s="351">
        <v>0</v>
      </c>
    </row>
    <row r="131" spans="1:7" ht="38.25" x14ac:dyDescent="0.2">
      <c r="A131" s="350" t="s">
        <v>1291</v>
      </c>
      <c r="B131" s="351">
        <v>0</v>
      </c>
      <c r="C131" s="351">
        <v>0</v>
      </c>
      <c r="D131" s="351">
        <v>0</v>
      </c>
      <c r="E131" s="351">
        <v>0</v>
      </c>
      <c r="F131" s="351">
        <v>0</v>
      </c>
      <c r="G131" s="351">
        <v>0</v>
      </c>
    </row>
    <row r="132" spans="1:7" ht="38.25" x14ac:dyDescent="0.2">
      <c r="A132" s="350" t="s">
        <v>1292</v>
      </c>
      <c r="B132" s="351">
        <v>0</v>
      </c>
      <c r="C132" s="351">
        <v>0</v>
      </c>
      <c r="D132" s="351">
        <v>0</v>
      </c>
      <c r="E132" s="351">
        <v>0</v>
      </c>
      <c r="F132" s="351">
        <v>0</v>
      </c>
      <c r="G132" s="351">
        <v>0</v>
      </c>
    </row>
    <row r="133" spans="1:7" ht="38.25" x14ac:dyDescent="0.2">
      <c r="A133" s="350" t="s">
        <v>1293</v>
      </c>
      <c r="B133" s="351">
        <v>0</v>
      </c>
      <c r="C133" s="351">
        <v>0</v>
      </c>
      <c r="D133" s="351">
        <v>0</v>
      </c>
      <c r="E133" s="351">
        <v>0</v>
      </c>
      <c r="F133" s="351">
        <v>0</v>
      </c>
      <c r="G133" s="351">
        <v>0</v>
      </c>
    </row>
    <row r="134" spans="1:7" ht="38.25" x14ac:dyDescent="0.2">
      <c r="A134" s="350" t="s">
        <v>1294</v>
      </c>
      <c r="B134" s="351">
        <v>0</v>
      </c>
      <c r="C134" s="351">
        <v>0</v>
      </c>
      <c r="D134" s="351">
        <v>0</v>
      </c>
      <c r="E134" s="351">
        <v>0</v>
      </c>
      <c r="F134" s="351">
        <v>0</v>
      </c>
      <c r="G134" s="351">
        <v>0</v>
      </c>
    </row>
    <row r="135" spans="1:7" ht="12.75" x14ac:dyDescent="0.2">
      <c r="A135" s="350" t="s">
        <v>1295</v>
      </c>
      <c r="B135" s="351">
        <v>0</v>
      </c>
      <c r="C135" s="351">
        <v>0</v>
      </c>
      <c r="D135" s="351">
        <v>0</v>
      </c>
      <c r="E135" s="351">
        <v>0</v>
      </c>
      <c r="F135" s="351">
        <v>0</v>
      </c>
      <c r="G135" s="351">
        <v>0</v>
      </c>
    </row>
    <row r="136" spans="1:7" ht="12.75" x14ac:dyDescent="0.2">
      <c r="A136" s="350" t="s">
        <v>1296</v>
      </c>
      <c r="B136" s="351">
        <v>0</v>
      </c>
      <c r="C136" s="351">
        <v>0</v>
      </c>
      <c r="D136" s="351">
        <v>0</v>
      </c>
      <c r="E136" s="351">
        <v>0</v>
      </c>
      <c r="F136" s="351">
        <v>0</v>
      </c>
      <c r="G136" s="351">
        <v>0</v>
      </c>
    </row>
    <row r="137" spans="1:7" ht="12.75" x14ac:dyDescent="0.2">
      <c r="A137" s="350" t="s">
        <v>1297</v>
      </c>
      <c r="B137" s="351">
        <v>0</v>
      </c>
      <c r="C137" s="351">
        <v>0</v>
      </c>
      <c r="D137" s="351">
        <v>0</v>
      </c>
      <c r="E137" s="351">
        <v>0</v>
      </c>
      <c r="F137" s="351">
        <v>0</v>
      </c>
      <c r="G137" s="351">
        <v>0</v>
      </c>
    </row>
    <row r="138" spans="1:7" ht="12.75" x14ac:dyDescent="0.2">
      <c r="A138" s="350" t="s">
        <v>1298</v>
      </c>
      <c r="B138" s="351">
        <v>0</v>
      </c>
      <c r="C138" s="351">
        <v>0</v>
      </c>
      <c r="D138" s="351">
        <v>0</v>
      </c>
      <c r="E138" s="351">
        <v>0</v>
      </c>
      <c r="F138" s="351">
        <v>0</v>
      </c>
      <c r="G138" s="351">
        <v>0</v>
      </c>
    </row>
    <row r="139" spans="1:7" ht="12.75" x14ac:dyDescent="0.2">
      <c r="A139" s="350" t="s">
        <v>1299</v>
      </c>
      <c r="B139" s="351">
        <v>0</v>
      </c>
      <c r="C139" s="351">
        <v>0</v>
      </c>
      <c r="D139" s="351">
        <v>0</v>
      </c>
      <c r="E139" s="351">
        <v>0</v>
      </c>
      <c r="F139" s="351">
        <v>0</v>
      </c>
      <c r="G139" s="351">
        <v>0</v>
      </c>
    </row>
    <row r="140" spans="1:7" ht="63.75" x14ac:dyDescent="0.2">
      <c r="A140" s="350" t="s">
        <v>1300</v>
      </c>
      <c r="B140" s="351">
        <v>0</v>
      </c>
      <c r="C140" s="351">
        <v>0</v>
      </c>
      <c r="D140" s="351">
        <v>0</v>
      </c>
      <c r="E140" s="351">
        <v>0</v>
      </c>
      <c r="F140" s="351">
        <v>0</v>
      </c>
      <c r="G140" s="351">
        <v>0</v>
      </c>
    </row>
    <row r="141" spans="1:7" ht="12.75" x14ac:dyDescent="0.2">
      <c r="A141" s="350" t="s">
        <v>1589</v>
      </c>
      <c r="B141" s="351">
        <v>0</v>
      </c>
      <c r="C141" s="351">
        <v>0</v>
      </c>
      <c r="D141" s="351">
        <v>0</v>
      </c>
      <c r="E141" s="351">
        <v>0</v>
      </c>
      <c r="F141" s="351">
        <v>0</v>
      </c>
      <c r="G141" s="351">
        <v>0</v>
      </c>
    </row>
    <row r="142" spans="1:7" ht="12.75" x14ac:dyDescent="0.2">
      <c r="A142" s="350" t="s">
        <v>1301</v>
      </c>
      <c r="B142" s="351">
        <v>0</v>
      </c>
      <c r="C142" s="351">
        <v>0</v>
      </c>
      <c r="D142" s="351">
        <v>0</v>
      </c>
      <c r="E142" s="351">
        <v>0</v>
      </c>
      <c r="F142" s="351">
        <v>0</v>
      </c>
      <c r="G142" s="351">
        <v>0</v>
      </c>
    </row>
    <row r="143" spans="1:7" ht="12.75" x14ac:dyDescent="0.2">
      <c r="A143" s="350" t="s">
        <v>1302</v>
      </c>
      <c r="B143" s="351">
        <v>0</v>
      </c>
      <c r="C143" s="351">
        <v>0</v>
      </c>
      <c r="D143" s="351">
        <v>0</v>
      </c>
      <c r="E143" s="351">
        <v>0</v>
      </c>
      <c r="F143" s="351">
        <v>0</v>
      </c>
      <c r="G143" s="351">
        <v>0</v>
      </c>
    </row>
    <row r="144" spans="1:7" ht="25.5" x14ac:dyDescent="0.2">
      <c r="A144" s="350" t="s">
        <v>1303</v>
      </c>
      <c r="B144" s="351">
        <v>0</v>
      </c>
      <c r="C144" s="351">
        <v>0</v>
      </c>
      <c r="D144" s="351">
        <v>0</v>
      </c>
      <c r="E144" s="351">
        <v>0</v>
      </c>
      <c r="F144" s="351">
        <v>0</v>
      </c>
      <c r="G144" s="351">
        <v>0</v>
      </c>
    </row>
    <row r="145" spans="1:7" ht="25.5" x14ac:dyDescent="0.2">
      <c r="A145" s="350" t="s">
        <v>1304</v>
      </c>
      <c r="B145" s="351">
        <v>0</v>
      </c>
      <c r="C145" s="351">
        <v>0</v>
      </c>
      <c r="D145" s="351">
        <v>0</v>
      </c>
      <c r="E145" s="351">
        <v>0</v>
      </c>
      <c r="F145" s="351">
        <v>0</v>
      </c>
      <c r="G145" s="351">
        <v>0</v>
      </c>
    </row>
    <row r="146" spans="1:7" ht="12.75" x14ac:dyDescent="0.2">
      <c r="A146" s="350" t="s">
        <v>1590</v>
      </c>
      <c r="B146" s="351">
        <v>0</v>
      </c>
      <c r="C146" s="351">
        <v>0</v>
      </c>
      <c r="D146" s="351">
        <v>0</v>
      </c>
      <c r="E146" s="351">
        <v>0</v>
      </c>
      <c r="F146" s="351">
        <v>0</v>
      </c>
      <c r="G146" s="351">
        <v>0</v>
      </c>
    </row>
    <row r="147" spans="1:7" ht="25.5" x14ac:dyDescent="0.2">
      <c r="A147" s="350" t="s">
        <v>1305</v>
      </c>
      <c r="B147" s="351">
        <v>0</v>
      </c>
      <c r="C147" s="351">
        <v>0</v>
      </c>
      <c r="D147" s="351">
        <v>0</v>
      </c>
      <c r="E147" s="351">
        <v>0</v>
      </c>
      <c r="F147" s="351">
        <v>0</v>
      </c>
      <c r="G147" s="351">
        <v>0</v>
      </c>
    </row>
    <row r="148" spans="1:7" ht="25.5" x14ac:dyDescent="0.2">
      <c r="A148" s="350" t="s">
        <v>1306</v>
      </c>
      <c r="B148" s="351">
        <v>0</v>
      </c>
      <c r="C148" s="351">
        <v>0</v>
      </c>
      <c r="D148" s="351">
        <v>0</v>
      </c>
      <c r="E148" s="351">
        <v>0</v>
      </c>
      <c r="F148" s="351">
        <v>0</v>
      </c>
      <c r="G148" s="351">
        <v>0</v>
      </c>
    </row>
    <row r="149" spans="1:7" ht="12.75" x14ac:dyDescent="0.2">
      <c r="A149" s="350" t="s">
        <v>1307</v>
      </c>
      <c r="B149" s="351">
        <v>0</v>
      </c>
      <c r="C149" s="351">
        <v>0</v>
      </c>
      <c r="D149" s="351">
        <v>0</v>
      </c>
      <c r="E149" s="351">
        <v>0</v>
      </c>
      <c r="F149" s="351">
        <v>0</v>
      </c>
      <c r="G149" s="351">
        <v>0</v>
      </c>
    </row>
    <row r="150" spans="1:7" ht="12.75" x14ac:dyDescent="0.2">
      <c r="A150" s="350" t="s">
        <v>1308</v>
      </c>
      <c r="B150" s="351">
        <v>0</v>
      </c>
      <c r="C150" s="351">
        <v>0</v>
      </c>
      <c r="D150" s="351">
        <v>0</v>
      </c>
      <c r="E150" s="351">
        <v>0</v>
      </c>
      <c r="F150" s="351">
        <v>0</v>
      </c>
      <c r="G150" s="351">
        <v>0</v>
      </c>
    </row>
    <row r="151" spans="1:7" ht="25.5" x14ac:dyDescent="0.2">
      <c r="A151" s="350" t="s">
        <v>1591</v>
      </c>
      <c r="B151" s="351">
        <v>0</v>
      </c>
      <c r="C151" s="351">
        <v>0</v>
      </c>
      <c r="D151" s="351">
        <v>0</v>
      </c>
      <c r="E151" s="351">
        <v>0</v>
      </c>
      <c r="F151" s="351">
        <v>0</v>
      </c>
      <c r="G151" s="351">
        <v>0</v>
      </c>
    </row>
    <row r="152" spans="1:7" ht="12.75" x14ac:dyDescent="0.2">
      <c r="A152" s="350" t="s">
        <v>1309</v>
      </c>
      <c r="B152" s="351">
        <v>0</v>
      </c>
      <c r="C152" s="351">
        <v>0</v>
      </c>
      <c r="D152" s="351">
        <v>0</v>
      </c>
      <c r="E152" s="351">
        <v>0</v>
      </c>
      <c r="F152" s="351">
        <v>0</v>
      </c>
      <c r="G152" s="351">
        <v>0</v>
      </c>
    </row>
    <row r="153" spans="1:7" ht="38.25" x14ac:dyDescent="0.2">
      <c r="A153" s="350" t="s">
        <v>1310</v>
      </c>
      <c r="B153" s="351">
        <v>0</v>
      </c>
      <c r="C153" s="351">
        <v>0</v>
      </c>
      <c r="D153" s="351">
        <v>0</v>
      </c>
      <c r="E153" s="351">
        <v>0</v>
      </c>
      <c r="F153" s="351">
        <v>0</v>
      </c>
      <c r="G153" s="351">
        <v>0</v>
      </c>
    </row>
    <row r="154" spans="1:7" ht="12.75" x14ac:dyDescent="0.2">
      <c r="A154" s="350" t="s">
        <v>1311</v>
      </c>
      <c r="B154" s="351">
        <v>0</v>
      </c>
      <c r="C154" s="351">
        <v>0</v>
      </c>
      <c r="D154" s="351">
        <v>0</v>
      </c>
      <c r="E154" s="351">
        <v>0</v>
      </c>
      <c r="F154" s="351">
        <v>0</v>
      </c>
      <c r="G154" s="351">
        <v>0</v>
      </c>
    </row>
    <row r="155" spans="1:7" ht="12.75" x14ac:dyDescent="0.2">
      <c r="A155" s="350" t="s">
        <v>1312</v>
      </c>
      <c r="B155" s="351">
        <v>0</v>
      </c>
      <c r="C155" s="351">
        <v>0</v>
      </c>
      <c r="D155" s="351">
        <v>0</v>
      </c>
      <c r="E155" s="351">
        <v>0</v>
      </c>
      <c r="F155" s="351">
        <v>0</v>
      </c>
      <c r="G155" s="351">
        <v>0</v>
      </c>
    </row>
    <row r="156" spans="1:7" ht="12.75" x14ac:dyDescent="0.2">
      <c r="A156" s="350" t="s">
        <v>1313</v>
      </c>
      <c r="B156" s="351">
        <v>0</v>
      </c>
      <c r="C156" s="351">
        <v>0</v>
      </c>
      <c r="D156" s="351">
        <v>0</v>
      </c>
      <c r="E156" s="351">
        <v>0</v>
      </c>
      <c r="F156" s="351">
        <v>0</v>
      </c>
      <c r="G156" s="351">
        <v>0</v>
      </c>
    </row>
    <row r="157" spans="1:7" ht="12.75" x14ac:dyDescent="0.2">
      <c r="A157" s="350" t="s">
        <v>1314</v>
      </c>
      <c r="B157" s="351">
        <v>0</v>
      </c>
      <c r="C157" s="351">
        <v>0</v>
      </c>
      <c r="D157" s="351">
        <v>0</v>
      </c>
      <c r="E157" s="351">
        <v>0</v>
      </c>
      <c r="F157" s="351">
        <v>0</v>
      </c>
      <c r="G157" s="351">
        <v>0</v>
      </c>
    </row>
    <row r="158" spans="1:7" ht="25.5" x14ac:dyDescent="0.2">
      <c r="A158" s="350" t="s">
        <v>1315</v>
      </c>
      <c r="B158" s="351">
        <v>0</v>
      </c>
      <c r="C158" s="351">
        <v>0</v>
      </c>
      <c r="D158" s="351">
        <v>0</v>
      </c>
      <c r="E158" s="351">
        <v>0</v>
      </c>
      <c r="F158" s="351">
        <v>0</v>
      </c>
      <c r="G158" s="351">
        <v>0</v>
      </c>
    </row>
    <row r="159" spans="1:7" ht="12.75" x14ac:dyDescent="0.2">
      <c r="A159" s="350" t="s">
        <v>1316</v>
      </c>
      <c r="B159" s="351">
        <v>0</v>
      </c>
      <c r="C159" s="351">
        <v>0</v>
      </c>
      <c r="D159" s="351">
        <v>0</v>
      </c>
      <c r="E159" s="351">
        <v>0</v>
      </c>
      <c r="F159" s="351">
        <v>0</v>
      </c>
      <c r="G159" s="351">
        <v>0</v>
      </c>
    </row>
    <row r="160" spans="1:7" ht="12.75" x14ac:dyDescent="0.2">
      <c r="A160" s="350" t="s">
        <v>1317</v>
      </c>
      <c r="B160" s="351">
        <v>0</v>
      </c>
      <c r="C160" s="351">
        <v>0</v>
      </c>
      <c r="D160" s="351">
        <v>0</v>
      </c>
      <c r="E160" s="351">
        <v>0</v>
      </c>
      <c r="F160" s="351">
        <v>0</v>
      </c>
      <c r="G160" s="351">
        <v>0</v>
      </c>
    </row>
    <row r="161" spans="1:7" ht="12.75" x14ac:dyDescent="0.2">
      <c r="A161" s="350" t="s">
        <v>1318</v>
      </c>
      <c r="B161" s="351">
        <v>0</v>
      </c>
      <c r="C161" s="351">
        <v>0</v>
      </c>
      <c r="D161" s="351">
        <v>0</v>
      </c>
      <c r="E161" s="351">
        <v>0</v>
      </c>
      <c r="F161" s="351">
        <v>0</v>
      </c>
      <c r="G161" s="351">
        <v>0</v>
      </c>
    </row>
    <row r="162" spans="1:7" ht="12.75" x14ac:dyDescent="0.2">
      <c r="A162" s="350" t="s">
        <v>1319</v>
      </c>
      <c r="B162" s="351">
        <v>0</v>
      </c>
      <c r="C162" s="351">
        <v>0</v>
      </c>
      <c r="D162" s="351">
        <v>0</v>
      </c>
      <c r="E162" s="351">
        <v>0</v>
      </c>
      <c r="F162" s="351">
        <v>0</v>
      </c>
      <c r="G162" s="351">
        <v>0</v>
      </c>
    </row>
    <row r="163" spans="1:7" ht="12.75" x14ac:dyDescent="0.2">
      <c r="A163" s="350" t="s">
        <v>1320</v>
      </c>
      <c r="B163" s="351">
        <v>0</v>
      </c>
      <c r="C163" s="351">
        <v>0</v>
      </c>
      <c r="D163" s="351">
        <v>0</v>
      </c>
      <c r="E163" s="351">
        <v>0</v>
      </c>
      <c r="F163" s="351">
        <v>0</v>
      </c>
      <c r="G163" s="351">
        <v>0</v>
      </c>
    </row>
    <row r="164" spans="1:7" ht="25.5" x14ac:dyDescent="0.2">
      <c r="A164" s="350" t="s">
        <v>1321</v>
      </c>
      <c r="B164" s="351">
        <v>0</v>
      </c>
      <c r="C164" s="351">
        <v>0</v>
      </c>
      <c r="D164" s="351">
        <v>0</v>
      </c>
      <c r="E164" s="351">
        <v>0</v>
      </c>
      <c r="F164" s="351">
        <v>0</v>
      </c>
      <c r="G164" s="351">
        <v>0</v>
      </c>
    </row>
    <row r="165" spans="1:7" ht="12.75" x14ac:dyDescent="0.2">
      <c r="A165" s="350" t="s">
        <v>1322</v>
      </c>
      <c r="B165" s="351">
        <v>0</v>
      </c>
      <c r="C165" s="351">
        <v>0</v>
      </c>
      <c r="D165" s="351">
        <v>0</v>
      </c>
      <c r="E165" s="351">
        <v>0</v>
      </c>
      <c r="F165" s="351">
        <v>0</v>
      </c>
      <c r="G165" s="351">
        <v>0</v>
      </c>
    </row>
    <row r="166" spans="1:7" ht="63.75" x14ac:dyDescent="0.2">
      <c r="A166" s="350" t="s">
        <v>1323</v>
      </c>
      <c r="B166" s="351">
        <v>0</v>
      </c>
      <c r="C166" s="351">
        <v>0</v>
      </c>
      <c r="D166" s="351">
        <v>0</v>
      </c>
      <c r="E166" s="351">
        <v>0</v>
      </c>
      <c r="F166" s="351">
        <v>0</v>
      </c>
      <c r="G166" s="351">
        <v>0</v>
      </c>
    </row>
    <row r="167" spans="1:7" ht="38.25" x14ac:dyDescent="0.2">
      <c r="A167" s="350" t="s">
        <v>1324</v>
      </c>
      <c r="B167" s="351">
        <v>0</v>
      </c>
      <c r="C167" s="351">
        <v>0</v>
      </c>
      <c r="D167" s="351">
        <v>0</v>
      </c>
      <c r="E167" s="351">
        <v>0</v>
      </c>
      <c r="F167" s="351">
        <v>0</v>
      </c>
      <c r="G167" s="351">
        <v>0</v>
      </c>
    </row>
    <row r="168" spans="1:7" ht="25.5" x14ac:dyDescent="0.2">
      <c r="A168" s="350" t="s">
        <v>1592</v>
      </c>
      <c r="B168" s="351">
        <v>5608450</v>
      </c>
      <c r="C168" s="351">
        <v>0</v>
      </c>
      <c r="D168" s="351">
        <v>0</v>
      </c>
      <c r="E168" s="351">
        <v>0</v>
      </c>
      <c r="F168" s="351">
        <v>0</v>
      </c>
      <c r="G168" s="351">
        <v>5608450</v>
      </c>
    </row>
    <row r="169" spans="1:7" ht="25.5" x14ac:dyDescent="0.2">
      <c r="A169" s="350" t="s">
        <v>1593</v>
      </c>
      <c r="B169" s="351">
        <v>618130</v>
      </c>
      <c r="C169" s="351">
        <v>0</v>
      </c>
      <c r="D169" s="351">
        <v>0</v>
      </c>
      <c r="E169" s="351">
        <v>0</v>
      </c>
      <c r="F169" s="351">
        <v>0</v>
      </c>
      <c r="G169" s="351">
        <v>618130</v>
      </c>
    </row>
    <row r="170" spans="1:7" ht="12.75" x14ac:dyDescent="0.2">
      <c r="A170" s="350" t="s">
        <v>1325</v>
      </c>
      <c r="B170" s="351">
        <v>0</v>
      </c>
      <c r="C170" s="351">
        <v>0</v>
      </c>
      <c r="D170" s="351">
        <v>0</v>
      </c>
      <c r="E170" s="351">
        <v>0</v>
      </c>
      <c r="F170" s="351">
        <v>0</v>
      </c>
      <c r="G170" s="351">
        <v>0</v>
      </c>
    </row>
    <row r="171" spans="1:7" ht="12.75" x14ac:dyDescent="0.2">
      <c r="A171" s="350" t="s">
        <v>1326</v>
      </c>
      <c r="B171" s="351">
        <v>0</v>
      </c>
      <c r="C171" s="351">
        <v>0</v>
      </c>
      <c r="D171" s="351">
        <v>0</v>
      </c>
      <c r="E171" s="351">
        <v>0</v>
      </c>
      <c r="F171" s="351">
        <v>0</v>
      </c>
      <c r="G171" s="351">
        <v>0</v>
      </c>
    </row>
    <row r="172" spans="1:7" ht="12.75" x14ac:dyDescent="0.2">
      <c r="A172" s="350" t="s">
        <v>1327</v>
      </c>
      <c r="B172" s="351">
        <v>0</v>
      </c>
      <c r="C172" s="351">
        <v>0</v>
      </c>
      <c r="D172" s="351">
        <v>0</v>
      </c>
      <c r="E172" s="351">
        <v>0</v>
      </c>
      <c r="F172" s="351">
        <v>0</v>
      </c>
      <c r="G172" s="351">
        <v>0</v>
      </c>
    </row>
    <row r="173" spans="1:7" ht="12.75" x14ac:dyDescent="0.2">
      <c r="A173" s="350" t="s">
        <v>1328</v>
      </c>
      <c r="B173" s="351">
        <v>0</v>
      </c>
      <c r="C173" s="351">
        <v>0</v>
      </c>
      <c r="D173" s="351">
        <v>0</v>
      </c>
      <c r="E173" s="351">
        <v>0</v>
      </c>
      <c r="F173" s="351">
        <v>0</v>
      </c>
      <c r="G173" s="351">
        <v>0</v>
      </c>
    </row>
    <row r="174" spans="1:7" ht="12.75" x14ac:dyDescent="0.2">
      <c r="A174" s="350" t="s">
        <v>1329</v>
      </c>
      <c r="B174" s="351">
        <v>0</v>
      </c>
      <c r="C174" s="351">
        <v>0</v>
      </c>
      <c r="D174" s="351">
        <v>0</v>
      </c>
      <c r="E174" s="351">
        <v>0</v>
      </c>
      <c r="F174" s="351">
        <v>0</v>
      </c>
      <c r="G174" s="351">
        <v>0</v>
      </c>
    </row>
    <row r="175" spans="1:7" ht="51" x14ac:dyDescent="0.2">
      <c r="A175" s="350" t="s">
        <v>1330</v>
      </c>
      <c r="B175" s="351">
        <v>0</v>
      </c>
      <c r="C175" s="351">
        <v>0</v>
      </c>
      <c r="D175" s="351">
        <v>0</v>
      </c>
      <c r="E175" s="351">
        <v>0</v>
      </c>
      <c r="F175" s="351">
        <v>0</v>
      </c>
      <c r="G175" s="351">
        <v>0</v>
      </c>
    </row>
    <row r="176" spans="1:7" ht="12.75" x14ac:dyDescent="0.2">
      <c r="A176" s="350" t="s">
        <v>1331</v>
      </c>
      <c r="B176" s="351">
        <v>0</v>
      </c>
      <c r="C176" s="351">
        <v>0</v>
      </c>
      <c r="D176" s="351">
        <v>0</v>
      </c>
      <c r="E176" s="351">
        <v>0</v>
      </c>
      <c r="F176" s="351">
        <v>0</v>
      </c>
      <c r="G176" s="351">
        <v>0</v>
      </c>
    </row>
    <row r="177" spans="1:7" ht="12.75" x14ac:dyDescent="0.2">
      <c r="A177" s="350" t="s">
        <v>1332</v>
      </c>
      <c r="B177" s="351">
        <v>0</v>
      </c>
      <c r="C177" s="351">
        <v>0</v>
      </c>
      <c r="D177" s="351">
        <v>0</v>
      </c>
      <c r="E177" s="351">
        <v>0</v>
      </c>
      <c r="F177" s="351">
        <v>0</v>
      </c>
      <c r="G177" s="351">
        <v>0</v>
      </c>
    </row>
    <row r="178" spans="1:7" ht="12.75" x14ac:dyDescent="0.2">
      <c r="A178" s="350" t="s">
        <v>1333</v>
      </c>
      <c r="B178" s="351">
        <v>0</v>
      </c>
      <c r="C178" s="351">
        <v>0</v>
      </c>
      <c r="D178" s="351">
        <v>0</v>
      </c>
      <c r="E178" s="351">
        <v>0</v>
      </c>
      <c r="F178" s="351">
        <v>0</v>
      </c>
      <c r="G178" s="351">
        <v>0</v>
      </c>
    </row>
    <row r="179" spans="1:7" ht="12.75" x14ac:dyDescent="0.2">
      <c r="A179" s="350" t="s">
        <v>1334</v>
      </c>
      <c r="B179" s="351">
        <v>0</v>
      </c>
      <c r="C179" s="351">
        <v>0</v>
      </c>
      <c r="D179" s="351">
        <v>0</v>
      </c>
      <c r="E179" s="351">
        <v>0</v>
      </c>
      <c r="F179" s="351">
        <v>0</v>
      </c>
      <c r="G179" s="351">
        <v>0</v>
      </c>
    </row>
    <row r="180" spans="1:7" ht="51" x14ac:dyDescent="0.2">
      <c r="A180" s="350" t="s">
        <v>1335</v>
      </c>
      <c r="B180" s="351">
        <v>0</v>
      </c>
      <c r="C180" s="351">
        <v>0</v>
      </c>
      <c r="D180" s="351">
        <v>0</v>
      </c>
      <c r="E180" s="351">
        <v>0</v>
      </c>
      <c r="F180" s="351">
        <v>0</v>
      </c>
      <c r="G180" s="351">
        <v>0</v>
      </c>
    </row>
    <row r="181" spans="1:7" ht="12.75" x14ac:dyDescent="0.2">
      <c r="A181" s="350" t="s">
        <v>1336</v>
      </c>
      <c r="B181" s="351">
        <v>0</v>
      </c>
      <c r="C181" s="351">
        <v>0</v>
      </c>
      <c r="D181" s="351">
        <v>0</v>
      </c>
      <c r="E181" s="351">
        <v>0</v>
      </c>
      <c r="F181" s="351">
        <v>0</v>
      </c>
      <c r="G181" s="351">
        <v>0</v>
      </c>
    </row>
    <row r="182" spans="1:7" ht="12.75" x14ac:dyDescent="0.2">
      <c r="A182" s="350" t="s">
        <v>1337</v>
      </c>
      <c r="B182" s="351">
        <v>0</v>
      </c>
      <c r="C182" s="351">
        <v>0</v>
      </c>
      <c r="D182" s="351">
        <v>0</v>
      </c>
      <c r="E182" s="351">
        <v>0</v>
      </c>
      <c r="F182" s="351">
        <v>0</v>
      </c>
      <c r="G182" s="351">
        <v>0</v>
      </c>
    </row>
    <row r="183" spans="1:7" ht="12.75" x14ac:dyDescent="0.2">
      <c r="A183" s="350" t="s">
        <v>1338</v>
      </c>
      <c r="B183" s="351">
        <v>0</v>
      </c>
      <c r="C183" s="351">
        <v>0</v>
      </c>
      <c r="D183" s="351">
        <v>0</v>
      </c>
      <c r="E183" s="351">
        <v>0</v>
      </c>
      <c r="F183" s="351">
        <v>0</v>
      </c>
      <c r="G183" s="351">
        <v>0</v>
      </c>
    </row>
    <row r="184" spans="1:7" ht="12.75" x14ac:dyDescent="0.2">
      <c r="A184" s="350" t="s">
        <v>1339</v>
      </c>
      <c r="B184" s="351">
        <v>0</v>
      </c>
      <c r="C184" s="351">
        <v>0</v>
      </c>
      <c r="D184" s="351">
        <v>0</v>
      </c>
      <c r="E184" s="351">
        <v>0</v>
      </c>
      <c r="F184" s="351">
        <v>0</v>
      </c>
      <c r="G184" s="351">
        <v>0</v>
      </c>
    </row>
    <row r="185" spans="1:7" ht="25.5" x14ac:dyDescent="0.2">
      <c r="A185" s="350" t="s">
        <v>1340</v>
      </c>
      <c r="B185" s="351">
        <v>0</v>
      </c>
      <c r="C185" s="351">
        <v>0</v>
      </c>
      <c r="D185" s="351">
        <v>0</v>
      </c>
      <c r="E185" s="351">
        <v>0</v>
      </c>
      <c r="F185" s="351">
        <v>0</v>
      </c>
      <c r="G185" s="351">
        <v>0</v>
      </c>
    </row>
    <row r="186" spans="1:7" ht="12.75" x14ac:dyDescent="0.2">
      <c r="A186" s="350" t="s">
        <v>1341</v>
      </c>
      <c r="B186" s="351">
        <v>0</v>
      </c>
      <c r="C186" s="351">
        <v>0</v>
      </c>
      <c r="D186" s="351">
        <v>0</v>
      </c>
      <c r="E186" s="351">
        <v>0</v>
      </c>
      <c r="F186" s="351">
        <v>0</v>
      </c>
      <c r="G186" s="351">
        <v>0</v>
      </c>
    </row>
    <row r="187" spans="1:7" ht="12.75" x14ac:dyDescent="0.2">
      <c r="A187" s="350" t="s">
        <v>1594</v>
      </c>
      <c r="B187" s="351">
        <v>0</v>
      </c>
      <c r="C187" s="351">
        <v>0</v>
      </c>
      <c r="D187" s="351">
        <v>0</v>
      </c>
      <c r="E187" s="351">
        <v>0</v>
      </c>
      <c r="F187" s="351">
        <v>0</v>
      </c>
      <c r="G187" s="351">
        <v>0</v>
      </c>
    </row>
    <row r="188" spans="1:7" ht="24" x14ac:dyDescent="0.2">
      <c r="A188" s="352" t="s">
        <v>1595</v>
      </c>
      <c r="B188" s="353">
        <v>6568280</v>
      </c>
      <c r="C188" s="353">
        <v>0</v>
      </c>
      <c r="D188" s="353">
        <v>0</v>
      </c>
      <c r="E188" s="353">
        <v>0</v>
      </c>
      <c r="F188" s="353">
        <v>0</v>
      </c>
      <c r="G188" s="353">
        <v>6568280</v>
      </c>
    </row>
    <row r="189" spans="1:7" ht="12.75" x14ac:dyDescent="0.2">
      <c r="A189" s="350" t="s">
        <v>1342</v>
      </c>
      <c r="B189" s="351">
        <v>0</v>
      </c>
      <c r="C189" s="351">
        <v>0</v>
      </c>
      <c r="D189" s="351">
        <v>0</v>
      </c>
      <c r="E189" s="351">
        <v>0</v>
      </c>
      <c r="F189" s="351">
        <v>0</v>
      </c>
      <c r="G189" s="351">
        <v>0</v>
      </c>
    </row>
    <row r="190" spans="1:7" ht="25.5" x14ac:dyDescent="0.2">
      <c r="A190" s="350" t="s">
        <v>1596</v>
      </c>
      <c r="B190" s="351">
        <v>0</v>
      </c>
      <c r="C190" s="351">
        <v>0</v>
      </c>
      <c r="D190" s="351">
        <v>0</v>
      </c>
      <c r="E190" s="351">
        <v>0</v>
      </c>
      <c r="F190" s="351">
        <v>0</v>
      </c>
      <c r="G190" s="351">
        <v>0</v>
      </c>
    </row>
    <row r="191" spans="1:7" ht="25.5" x14ac:dyDescent="0.2">
      <c r="A191" s="350" t="s">
        <v>1343</v>
      </c>
      <c r="B191" s="351">
        <v>0</v>
      </c>
      <c r="C191" s="351">
        <v>0</v>
      </c>
      <c r="D191" s="351">
        <v>0</v>
      </c>
      <c r="E191" s="351">
        <v>0</v>
      </c>
      <c r="F191" s="351">
        <v>0</v>
      </c>
      <c r="G191" s="351">
        <v>0</v>
      </c>
    </row>
    <row r="192" spans="1:7" ht="38.25" x14ac:dyDescent="0.2">
      <c r="A192" s="350" t="s">
        <v>1344</v>
      </c>
      <c r="B192" s="351">
        <v>0</v>
      </c>
      <c r="C192" s="351">
        <v>0</v>
      </c>
      <c r="D192" s="351">
        <v>0</v>
      </c>
      <c r="E192" s="351">
        <v>0</v>
      </c>
      <c r="F192" s="351">
        <v>0</v>
      </c>
      <c r="G192" s="351">
        <v>0</v>
      </c>
    </row>
    <row r="193" spans="1:7" ht="25.5" x14ac:dyDescent="0.2">
      <c r="A193" s="350" t="s">
        <v>1597</v>
      </c>
      <c r="B193" s="351">
        <v>0</v>
      </c>
      <c r="C193" s="351">
        <v>0</v>
      </c>
      <c r="D193" s="351">
        <v>0</v>
      </c>
      <c r="E193" s="351">
        <v>0</v>
      </c>
      <c r="F193" s="351">
        <v>0</v>
      </c>
      <c r="G193" s="351">
        <v>0</v>
      </c>
    </row>
    <row r="194" spans="1:7" ht="12.75" x14ac:dyDescent="0.2">
      <c r="A194" s="350" t="s">
        <v>1345</v>
      </c>
      <c r="B194" s="351">
        <v>0</v>
      </c>
      <c r="C194" s="351">
        <v>0</v>
      </c>
      <c r="D194" s="351">
        <v>0</v>
      </c>
      <c r="E194" s="351">
        <v>0</v>
      </c>
      <c r="F194" s="351">
        <v>0</v>
      </c>
      <c r="G194" s="351">
        <v>0</v>
      </c>
    </row>
    <row r="195" spans="1:7" ht="12.75" x14ac:dyDescent="0.2">
      <c r="A195" s="350" t="s">
        <v>1598</v>
      </c>
      <c r="B195" s="351">
        <v>1003152</v>
      </c>
      <c r="C195" s="351">
        <v>1003152</v>
      </c>
      <c r="D195" s="351">
        <v>0</v>
      </c>
      <c r="E195" s="351">
        <v>0</v>
      </c>
      <c r="F195" s="351">
        <v>0</v>
      </c>
      <c r="G195" s="351">
        <v>0</v>
      </c>
    </row>
    <row r="196" spans="1:7" ht="25.5" x14ac:dyDescent="0.2">
      <c r="A196" s="350" t="s">
        <v>1346</v>
      </c>
      <c r="B196" s="351">
        <v>0</v>
      </c>
      <c r="C196" s="351">
        <v>0</v>
      </c>
      <c r="D196" s="351">
        <v>0</v>
      </c>
      <c r="E196" s="351">
        <v>0</v>
      </c>
      <c r="F196" s="351">
        <v>0</v>
      </c>
      <c r="G196" s="351">
        <v>0</v>
      </c>
    </row>
    <row r="197" spans="1:7" ht="38.25" x14ac:dyDescent="0.2">
      <c r="A197" s="350" t="s">
        <v>1347</v>
      </c>
      <c r="B197" s="351">
        <v>0</v>
      </c>
      <c r="C197" s="351">
        <v>0</v>
      </c>
      <c r="D197" s="351">
        <v>0</v>
      </c>
      <c r="E197" s="351">
        <v>0</v>
      </c>
      <c r="F197" s="351">
        <v>0</v>
      </c>
      <c r="G197" s="351">
        <v>0</v>
      </c>
    </row>
    <row r="198" spans="1:7" ht="38.25" x14ac:dyDescent="0.2">
      <c r="A198" s="350" t="s">
        <v>1348</v>
      </c>
      <c r="B198" s="351">
        <v>0</v>
      </c>
      <c r="C198" s="351">
        <v>0</v>
      </c>
      <c r="D198" s="351">
        <v>0</v>
      </c>
      <c r="E198" s="351">
        <v>0</v>
      </c>
      <c r="F198" s="351">
        <v>0</v>
      </c>
      <c r="G198" s="351">
        <v>0</v>
      </c>
    </row>
    <row r="199" spans="1:7" ht="25.5" x14ac:dyDescent="0.2">
      <c r="A199" s="350" t="s">
        <v>1349</v>
      </c>
      <c r="B199" s="351">
        <v>0</v>
      </c>
      <c r="C199" s="351">
        <v>0</v>
      </c>
      <c r="D199" s="351">
        <v>0</v>
      </c>
      <c r="E199" s="351">
        <v>0</v>
      </c>
      <c r="F199" s="351">
        <v>0</v>
      </c>
      <c r="G199" s="351">
        <v>0</v>
      </c>
    </row>
    <row r="200" spans="1:7" ht="25.5" x14ac:dyDescent="0.2">
      <c r="A200" s="350" t="s">
        <v>1350</v>
      </c>
      <c r="B200" s="351">
        <v>0</v>
      </c>
      <c r="C200" s="351">
        <v>0</v>
      </c>
      <c r="D200" s="351">
        <v>0</v>
      </c>
      <c r="E200" s="351">
        <v>0</v>
      </c>
      <c r="F200" s="351">
        <v>0</v>
      </c>
      <c r="G200" s="351">
        <v>0</v>
      </c>
    </row>
    <row r="201" spans="1:7" ht="25.5" x14ac:dyDescent="0.2">
      <c r="A201" s="350" t="s">
        <v>1351</v>
      </c>
      <c r="B201" s="351">
        <v>0</v>
      </c>
      <c r="C201" s="351">
        <v>0</v>
      </c>
      <c r="D201" s="351">
        <v>0</v>
      </c>
      <c r="E201" s="351">
        <v>0</v>
      </c>
      <c r="F201" s="351">
        <v>0</v>
      </c>
      <c r="G201" s="351">
        <v>0</v>
      </c>
    </row>
    <row r="202" spans="1:7" ht="12.75" x14ac:dyDescent="0.2">
      <c r="A202" s="350" t="s">
        <v>1352</v>
      </c>
      <c r="B202" s="351">
        <v>0</v>
      </c>
      <c r="C202" s="351">
        <v>0</v>
      </c>
      <c r="D202" s="351">
        <v>0</v>
      </c>
      <c r="E202" s="351">
        <v>0</v>
      </c>
      <c r="F202" s="351">
        <v>0</v>
      </c>
      <c r="G202" s="351">
        <v>0</v>
      </c>
    </row>
    <row r="203" spans="1:7" ht="12.75" x14ac:dyDescent="0.2">
      <c r="A203" s="350" t="s">
        <v>1353</v>
      </c>
      <c r="B203" s="351">
        <v>0</v>
      </c>
      <c r="C203" s="351">
        <v>0</v>
      </c>
      <c r="D203" s="351">
        <v>0</v>
      </c>
      <c r="E203" s="351">
        <v>0</v>
      </c>
      <c r="F203" s="351">
        <v>0</v>
      </c>
      <c r="G203" s="351">
        <v>0</v>
      </c>
    </row>
    <row r="204" spans="1:7" ht="12.75" x14ac:dyDescent="0.2">
      <c r="A204" s="350" t="s">
        <v>1354</v>
      </c>
      <c r="B204" s="351">
        <v>0</v>
      </c>
      <c r="C204" s="351">
        <v>0</v>
      </c>
      <c r="D204" s="351">
        <v>0</v>
      </c>
      <c r="E204" s="351">
        <v>0</v>
      </c>
      <c r="F204" s="351">
        <v>0</v>
      </c>
      <c r="G204" s="351">
        <v>0</v>
      </c>
    </row>
    <row r="205" spans="1:7" ht="25.5" x14ac:dyDescent="0.2">
      <c r="A205" s="350" t="s">
        <v>1599</v>
      </c>
      <c r="B205" s="351">
        <v>0</v>
      </c>
      <c r="C205" s="351">
        <v>0</v>
      </c>
      <c r="D205" s="351">
        <v>0</v>
      </c>
      <c r="E205" s="351">
        <v>0</v>
      </c>
      <c r="F205" s="351">
        <v>0</v>
      </c>
      <c r="G205" s="351">
        <v>0</v>
      </c>
    </row>
    <row r="206" spans="1:7" ht="12.75" x14ac:dyDescent="0.2">
      <c r="A206" s="350" t="s">
        <v>1355</v>
      </c>
      <c r="B206" s="351">
        <v>0</v>
      </c>
      <c r="C206" s="351">
        <v>0</v>
      </c>
      <c r="D206" s="351">
        <v>0</v>
      </c>
      <c r="E206" s="351">
        <v>0</v>
      </c>
      <c r="F206" s="351">
        <v>0</v>
      </c>
      <c r="G206" s="351">
        <v>0</v>
      </c>
    </row>
    <row r="207" spans="1:7" ht="25.5" x14ac:dyDescent="0.2">
      <c r="A207" s="350" t="s">
        <v>1356</v>
      </c>
      <c r="B207" s="351">
        <v>0</v>
      </c>
      <c r="C207" s="351">
        <v>0</v>
      </c>
      <c r="D207" s="351">
        <v>0</v>
      </c>
      <c r="E207" s="351">
        <v>0</v>
      </c>
      <c r="F207" s="351">
        <v>0</v>
      </c>
      <c r="G207" s="351">
        <v>0</v>
      </c>
    </row>
    <row r="208" spans="1:7" ht="25.5" x14ac:dyDescent="0.2">
      <c r="A208" s="350" t="s">
        <v>1600</v>
      </c>
      <c r="B208" s="351">
        <v>31</v>
      </c>
      <c r="C208" s="351">
        <v>31</v>
      </c>
      <c r="D208" s="351">
        <v>0</v>
      </c>
      <c r="E208" s="351">
        <v>0</v>
      </c>
      <c r="F208" s="351">
        <v>0</v>
      </c>
      <c r="G208" s="351">
        <v>0</v>
      </c>
    </row>
    <row r="209" spans="1:7" ht="12.75" x14ac:dyDescent="0.2">
      <c r="A209" s="350" t="s">
        <v>1357</v>
      </c>
      <c r="B209" s="351">
        <v>0</v>
      </c>
      <c r="C209" s="351">
        <v>0</v>
      </c>
      <c r="D209" s="351">
        <v>0</v>
      </c>
      <c r="E209" s="351">
        <v>0</v>
      </c>
      <c r="F209" s="351">
        <v>0</v>
      </c>
      <c r="G209" s="351">
        <v>0</v>
      </c>
    </row>
    <row r="210" spans="1:7" ht="25.5" x14ac:dyDescent="0.2">
      <c r="A210" s="350" t="s">
        <v>1358</v>
      </c>
      <c r="B210" s="351">
        <v>0</v>
      </c>
      <c r="C210" s="351">
        <v>0</v>
      </c>
      <c r="D210" s="351">
        <v>0</v>
      </c>
      <c r="E210" s="351">
        <v>0</v>
      </c>
      <c r="F210" s="351">
        <v>0</v>
      </c>
      <c r="G210" s="351">
        <v>0</v>
      </c>
    </row>
    <row r="211" spans="1:7" ht="25.5" x14ac:dyDescent="0.2">
      <c r="A211" s="350" t="s">
        <v>1601</v>
      </c>
      <c r="B211" s="351">
        <v>31</v>
      </c>
      <c r="C211" s="351">
        <v>31</v>
      </c>
      <c r="D211" s="351">
        <v>0</v>
      </c>
      <c r="E211" s="351">
        <v>0</v>
      </c>
      <c r="F211" s="351">
        <v>0</v>
      </c>
      <c r="G211" s="351">
        <v>0</v>
      </c>
    </row>
    <row r="212" spans="1:7" ht="25.5" x14ac:dyDescent="0.2">
      <c r="A212" s="350" t="s">
        <v>1359</v>
      </c>
      <c r="B212" s="351">
        <v>0</v>
      </c>
      <c r="C212" s="351">
        <v>0</v>
      </c>
      <c r="D212" s="351">
        <v>0</v>
      </c>
      <c r="E212" s="351">
        <v>0</v>
      </c>
      <c r="F212" s="351">
        <v>0</v>
      </c>
      <c r="G212" s="351">
        <v>0</v>
      </c>
    </row>
    <row r="213" spans="1:7" ht="25.5" x14ac:dyDescent="0.2">
      <c r="A213" s="350" t="s">
        <v>1602</v>
      </c>
      <c r="B213" s="351">
        <v>0</v>
      </c>
      <c r="C213" s="351">
        <v>0</v>
      </c>
      <c r="D213" s="351">
        <v>0</v>
      </c>
      <c r="E213" s="351">
        <v>0</v>
      </c>
      <c r="F213" s="351">
        <v>0</v>
      </c>
      <c r="G213" s="351">
        <v>0</v>
      </c>
    </row>
    <row r="214" spans="1:7" ht="25.5" x14ac:dyDescent="0.2">
      <c r="A214" s="350" t="s">
        <v>1360</v>
      </c>
      <c r="B214" s="351">
        <v>0</v>
      </c>
      <c r="C214" s="351">
        <v>0</v>
      </c>
      <c r="D214" s="351">
        <v>0</v>
      </c>
      <c r="E214" s="351">
        <v>0</v>
      </c>
      <c r="F214" s="351">
        <v>0</v>
      </c>
      <c r="G214" s="351">
        <v>0</v>
      </c>
    </row>
    <row r="215" spans="1:7" ht="25.5" x14ac:dyDescent="0.2">
      <c r="A215" s="350" t="s">
        <v>1361</v>
      </c>
      <c r="B215" s="351">
        <v>0</v>
      </c>
      <c r="C215" s="351">
        <v>0</v>
      </c>
      <c r="D215" s="351">
        <v>0</v>
      </c>
      <c r="E215" s="351">
        <v>0</v>
      </c>
      <c r="F215" s="351">
        <v>0</v>
      </c>
      <c r="G215" s="351">
        <v>0</v>
      </c>
    </row>
    <row r="216" spans="1:7" ht="12.75" x14ac:dyDescent="0.2">
      <c r="A216" s="350" t="s">
        <v>1362</v>
      </c>
      <c r="B216" s="351">
        <v>0</v>
      </c>
      <c r="C216" s="351">
        <v>0</v>
      </c>
      <c r="D216" s="351">
        <v>0</v>
      </c>
      <c r="E216" s="351">
        <v>0</v>
      </c>
      <c r="F216" s="351">
        <v>0</v>
      </c>
      <c r="G216" s="351">
        <v>0</v>
      </c>
    </row>
    <row r="217" spans="1:7" ht="25.5" x14ac:dyDescent="0.2">
      <c r="A217" s="350" t="s">
        <v>1363</v>
      </c>
      <c r="B217" s="351">
        <v>0</v>
      </c>
      <c r="C217" s="351">
        <v>0</v>
      </c>
      <c r="D217" s="351">
        <v>0</v>
      </c>
      <c r="E217" s="351">
        <v>0</v>
      </c>
      <c r="F217" s="351">
        <v>0</v>
      </c>
      <c r="G217" s="351">
        <v>0</v>
      </c>
    </row>
    <row r="218" spans="1:7" ht="25.5" x14ac:dyDescent="0.2">
      <c r="A218" s="350" t="s">
        <v>1364</v>
      </c>
      <c r="B218" s="351">
        <v>0</v>
      </c>
      <c r="C218" s="351">
        <v>0</v>
      </c>
      <c r="D218" s="351">
        <v>0</v>
      </c>
      <c r="E218" s="351">
        <v>0</v>
      </c>
      <c r="F218" s="351">
        <v>0</v>
      </c>
      <c r="G218" s="351">
        <v>0</v>
      </c>
    </row>
    <row r="219" spans="1:7" ht="25.5" x14ac:dyDescent="0.2">
      <c r="A219" s="350" t="s">
        <v>1603</v>
      </c>
      <c r="B219" s="351">
        <v>0</v>
      </c>
      <c r="C219" s="351">
        <v>0</v>
      </c>
      <c r="D219" s="351">
        <v>0</v>
      </c>
      <c r="E219" s="351">
        <v>0</v>
      </c>
      <c r="F219" s="351">
        <v>0</v>
      </c>
      <c r="G219" s="351">
        <v>0</v>
      </c>
    </row>
    <row r="220" spans="1:7" ht="12.75" x14ac:dyDescent="0.2">
      <c r="A220" s="350" t="s">
        <v>1365</v>
      </c>
      <c r="B220" s="351">
        <v>111100</v>
      </c>
      <c r="C220" s="351">
        <v>111100</v>
      </c>
      <c r="D220" s="351">
        <v>0</v>
      </c>
      <c r="E220" s="351">
        <v>0</v>
      </c>
      <c r="F220" s="351">
        <v>0</v>
      </c>
      <c r="G220" s="351">
        <v>0</v>
      </c>
    </row>
    <row r="221" spans="1:7" ht="12.75" x14ac:dyDescent="0.2">
      <c r="A221" s="350" t="s">
        <v>1604</v>
      </c>
      <c r="B221" s="351">
        <v>4149108</v>
      </c>
      <c r="C221" s="351">
        <v>4149108</v>
      </c>
      <c r="D221" s="351">
        <v>0</v>
      </c>
      <c r="E221" s="351">
        <v>0</v>
      </c>
      <c r="F221" s="351">
        <v>0</v>
      </c>
      <c r="G221" s="351">
        <v>0</v>
      </c>
    </row>
    <row r="222" spans="1:7" ht="76.5" x14ac:dyDescent="0.2">
      <c r="A222" s="350" t="s">
        <v>1366</v>
      </c>
      <c r="B222" s="351">
        <v>0</v>
      </c>
      <c r="C222" s="351">
        <v>0</v>
      </c>
      <c r="D222" s="351">
        <v>0</v>
      </c>
      <c r="E222" s="351">
        <v>0</v>
      </c>
      <c r="F222" s="351">
        <v>0</v>
      </c>
      <c r="G222" s="351">
        <v>0</v>
      </c>
    </row>
    <row r="223" spans="1:7" ht="12.75" x14ac:dyDescent="0.2">
      <c r="A223" s="350" t="s">
        <v>1367</v>
      </c>
      <c r="B223" s="351">
        <v>71251</v>
      </c>
      <c r="C223" s="351">
        <v>71251</v>
      </c>
      <c r="D223" s="351">
        <v>0</v>
      </c>
      <c r="E223" s="351">
        <v>0</v>
      </c>
      <c r="F223" s="351">
        <v>0</v>
      </c>
      <c r="G223" s="351">
        <v>0</v>
      </c>
    </row>
    <row r="224" spans="1:7" ht="36" x14ac:dyDescent="0.2">
      <c r="A224" s="352" t="s">
        <v>1605</v>
      </c>
      <c r="B224" s="353">
        <v>5263391</v>
      </c>
      <c r="C224" s="353">
        <v>5263391</v>
      </c>
      <c r="D224" s="353">
        <v>0</v>
      </c>
      <c r="E224" s="353">
        <v>0</v>
      </c>
      <c r="F224" s="353">
        <v>0</v>
      </c>
      <c r="G224" s="353">
        <v>0</v>
      </c>
    </row>
    <row r="225" spans="1:7" ht="12.75" x14ac:dyDescent="0.2">
      <c r="A225" s="350" t="s">
        <v>1606</v>
      </c>
      <c r="B225" s="351">
        <v>0</v>
      </c>
      <c r="C225" s="351">
        <v>0</v>
      </c>
      <c r="D225" s="351">
        <v>0</v>
      </c>
      <c r="E225" s="351">
        <v>0</v>
      </c>
      <c r="F225" s="351">
        <v>0</v>
      </c>
      <c r="G225" s="351">
        <v>0</v>
      </c>
    </row>
    <row r="226" spans="1:7" ht="25.5" x14ac:dyDescent="0.2">
      <c r="A226" s="350" t="s">
        <v>1368</v>
      </c>
      <c r="B226" s="351">
        <v>0</v>
      </c>
      <c r="C226" s="351">
        <v>0</v>
      </c>
      <c r="D226" s="351">
        <v>0</v>
      </c>
      <c r="E226" s="351">
        <v>0</v>
      </c>
      <c r="F226" s="351">
        <v>0</v>
      </c>
      <c r="G226" s="351">
        <v>0</v>
      </c>
    </row>
    <row r="227" spans="1:7" ht="12.75" x14ac:dyDescent="0.2">
      <c r="A227" s="350" t="s">
        <v>1607</v>
      </c>
      <c r="B227" s="351">
        <v>0</v>
      </c>
      <c r="C227" s="351">
        <v>0</v>
      </c>
      <c r="D227" s="351">
        <v>0</v>
      </c>
      <c r="E227" s="351">
        <v>0</v>
      </c>
      <c r="F227" s="351">
        <v>0</v>
      </c>
      <c r="G227" s="351">
        <v>0</v>
      </c>
    </row>
    <row r="228" spans="1:7" ht="12.75" x14ac:dyDescent="0.2">
      <c r="A228" s="350" t="s">
        <v>1369</v>
      </c>
      <c r="B228" s="351">
        <v>0</v>
      </c>
      <c r="C228" s="351">
        <v>0</v>
      </c>
      <c r="D228" s="351">
        <v>0</v>
      </c>
      <c r="E228" s="351">
        <v>0</v>
      </c>
      <c r="F228" s="351">
        <v>0</v>
      </c>
      <c r="G228" s="351">
        <v>0</v>
      </c>
    </row>
    <row r="229" spans="1:7" ht="12.75" x14ac:dyDescent="0.2">
      <c r="A229" s="350" t="s">
        <v>1370</v>
      </c>
      <c r="B229" s="351">
        <v>0</v>
      </c>
      <c r="C229" s="351">
        <v>0</v>
      </c>
      <c r="D229" s="351">
        <v>0</v>
      </c>
      <c r="E229" s="351">
        <v>0</v>
      </c>
      <c r="F229" s="351">
        <v>0</v>
      </c>
      <c r="G229" s="351">
        <v>0</v>
      </c>
    </row>
    <row r="230" spans="1:7" ht="12.75" x14ac:dyDescent="0.2">
      <c r="A230" s="350" t="s">
        <v>1608</v>
      </c>
      <c r="B230" s="351">
        <v>0</v>
      </c>
      <c r="C230" s="351">
        <v>0</v>
      </c>
      <c r="D230" s="351">
        <v>0</v>
      </c>
      <c r="E230" s="351">
        <v>0</v>
      </c>
      <c r="F230" s="351">
        <v>0</v>
      </c>
      <c r="G230" s="351">
        <v>0</v>
      </c>
    </row>
    <row r="231" spans="1:7" ht="12.75" x14ac:dyDescent="0.2">
      <c r="A231" s="350" t="s">
        <v>1371</v>
      </c>
      <c r="B231" s="351">
        <v>0</v>
      </c>
      <c r="C231" s="351">
        <v>0</v>
      </c>
      <c r="D231" s="351">
        <v>0</v>
      </c>
      <c r="E231" s="351">
        <v>0</v>
      </c>
      <c r="F231" s="351">
        <v>0</v>
      </c>
      <c r="G231" s="351">
        <v>0</v>
      </c>
    </row>
    <row r="232" spans="1:7" ht="25.5" x14ac:dyDescent="0.2">
      <c r="A232" s="350" t="s">
        <v>1372</v>
      </c>
      <c r="B232" s="351">
        <v>0</v>
      </c>
      <c r="C232" s="351">
        <v>0</v>
      </c>
      <c r="D232" s="351">
        <v>0</v>
      </c>
      <c r="E232" s="351">
        <v>0</v>
      </c>
      <c r="F232" s="351">
        <v>0</v>
      </c>
      <c r="G232" s="351">
        <v>0</v>
      </c>
    </row>
    <row r="233" spans="1:7" ht="24" x14ac:dyDescent="0.2">
      <c r="A233" s="352" t="s">
        <v>1609</v>
      </c>
      <c r="B233" s="353">
        <v>0</v>
      </c>
      <c r="C233" s="353">
        <v>0</v>
      </c>
      <c r="D233" s="353">
        <v>0</v>
      </c>
      <c r="E233" s="353">
        <v>0</v>
      </c>
      <c r="F233" s="353">
        <v>0</v>
      </c>
      <c r="G233" s="353">
        <v>0</v>
      </c>
    </row>
    <row r="234" spans="1:7" ht="38.25" x14ac:dyDescent="0.2">
      <c r="A234" s="350" t="s">
        <v>1373</v>
      </c>
      <c r="B234" s="351">
        <v>0</v>
      </c>
      <c r="C234" s="351">
        <v>0</v>
      </c>
      <c r="D234" s="351">
        <v>0</v>
      </c>
      <c r="E234" s="351">
        <v>0</v>
      </c>
      <c r="F234" s="351">
        <v>0</v>
      </c>
      <c r="G234" s="351">
        <v>0</v>
      </c>
    </row>
    <row r="235" spans="1:7" ht="38.25" x14ac:dyDescent="0.2">
      <c r="A235" s="350" t="s">
        <v>1374</v>
      </c>
      <c r="B235" s="351">
        <v>0</v>
      </c>
      <c r="C235" s="351">
        <v>0</v>
      </c>
      <c r="D235" s="351">
        <v>0</v>
      </c>
      <c r="E235" s="351">
        <v>0</v>
      </c>
      <c r="F235" s="351">
        <v>0</v>
      </c>
      <c r="G235" s="351">
        <v>0</v>
      </c>
    </row>
    <row r="236" spans="1:7" ht="38.25" x14ac:dyDescent="0.2">
      <c r="A236" s="350" t="s">
        <v>1375</v>
      </c>
      <c r="B236" s="351">
        <v>0</v>
      </c>
      <c r="C236" s="351">
        <v>0</v>
      </c>
      <c r="D236" s="351">
        <v>0</v>
      </c>
      <c r="E236" s="351">
        <v>0</v>
      </c>
      <c r="F236" s="351">
        <v>0</v>
      </c>
      <c r="G236" s="351">
        <v>0</v>
      </c>
    </row>
    <row r="237" spans="1:7" ht="38.25" x14ac:dyDescent="0.2">
      <c r="A237" s="350" t="s">
        <v>1610</v>
      </c>
      <c r="B237" s="351">
        <v>0</v>
      </c>
      <c r="C237" s="351">
        <v>0</v>
      </c>
      <c r="D237" s="351">
        <v>0</v>
      </c>
      <c r="E237" s="351">
        <v>0</v>
      </c>
      <c r="F237" s="351">
        <v>0</v>
      </c>
      <c r="G237" s="351">
        <v>0</v>
      </c>
    </row>
    <row r="238" spans="1:7" ht="12.75" x14ac:dyDescent="0.2">
      <c r="A238" s="350" t="s">
        <v>1376</v>
      </c>
      <c r="B238" s="351">
        <v>0</v>
      </c>
      <c r="C238" s="351">
        <v>0</v>
      </c>
      <c r="D238" s="351">
        <v>0</v>
      </c>
      <c r="E238" s="351">
        <v>0</v>
      </c>
      <c r="F238" s="351">
        <v>0</v>
      </c>
      <c r="G238" s="351">
        <v>0</v>
      </c>
    </row>
    <row r="239" spans="1:7" ht="12.75" x14ac:dyDescent="0.2">
      <c r="A239" s="350" t="s">
        <v>1377</v>
      </c>
      <c r="B239" s="351">
        <v>0</v>
      </c>
      <c r="C239" s="351">
        <v>0</v>
      </c>
      <c r="D239" s="351">
        <v>0</v>
      </c>
      <c r="E239" s="351">
        <v>0</v>
      </c>
      <c r="F239" s="351">
        <v>0</v>
      </c>
      <c r="G239" s="351">
        <v>0</v>
      </c>
    </row>
    <row r="240" spans="1:7" ht="12.75" x14ac:dyDescent="0.2">
      <c r="A240" s="350" t="s">
        <v>1378</v>
      </c>
      <c r="B240" s="351">
        <v>0</v>
      </c>
      <c r="C240" s="351">
        <v>0</v>
      </c>
      <c r="D240" s="351">
        <v>0</v>
      </c>
      <c r="E240" s="351">
        <v>0</v>
      </c>
      <c r="F240" s="351">
        <v>0</v>
      </c>
      <c r="G240" s="351">
        <v>0</v>
      </c>
    </row>
    <row r="241" spans="1:7" ht="12.75" x14ac:dyDescent="0.2">
      <c r="A241" s="350" t="s">
        <v>1379</v>
      </c>
      <c r="B241" s="351">
        <v>0</v>
      </c>
      <c r="C241" s="351">
        <v>0</v>
      </c>
      <c r="D241" s="351">
        <v>0</v>
      </c>
      <c r="E241" s="351">
        <v>0</v>
      </c>
      <c r="F241" s="351">
        <v>0</v>
      </c>
      <c r="G241" s="351">
        <v>0</v>
      </c>
    </row>
    <row r="242" spans="1:7" ht="12.75" x14ac:dyDescent="0.2">
      <c r="A242" s="350" t="s">
        <v>1380</v>
      </c>
      <c r="B242" s="351">
        <v>0</v>
      </c>
      <c r="C242" s="351">
        <v>0</v>
      </c>
      <c r="D242" s="351">
        <v>0</v>
      </c>
      <c r="E242" s="351">
        <v>0</v>
      </c>
      <c r="F242" s="351">
        <v>0</v>
      </c>
      <c r="G242" s="351">
        <v>0</v>
      </c>
    </row>
    <row r="243" spans="1:7" ht="25.5" x14ac:dyDescent="0.2">
      <c r="A243" s="350" t="s">
        <v>1381</v>
      </c>
      <c r="B243" s="351">
        <v>0</v>
      </c>
      <c r="C243" s="351">
        <v>0</v>
      </c>
      <c r="D243" s="351">
        <v>0</v>
      </c>
      <c r="E243" s="351">
        <v>0</v>
      </c>
      <c r="F243" s="351">
        <v>0</v>
      </c>
      <c r="G243" s="351">
        <v>0</v>
      </c>
    </row>
    <row r="244" spans="1:7" ht="25.5" x14ac:dyDescent="0.2">
      <c r="A244" s="350" t="s">
        <v>1382</v>
      </c>
      <c r="B244" s="351">
        <v>0</v>
      </c>
      <c r="C244" s="351">
        <v>0</v>
      </c>
      <c r="D244" s="351">
        <v>0</v>
      </c>
      <c r="E244" s="351">
        <v>0</v>
      </c>
      <c r="F244" s="351">
        <v>0</v>
      </c>
      <c r="G244" s="351">
        <v>0</v>
      </c>
    </row>
    <row r="245" spans="1:7" ht="12.75" x14ac:dyDescent="0.2">
      <c r="A245" s="350" t="s">
        <v>1383</v>
      </c>
      <c r="B245" s="351">
        <v>0</v>
      </c>
      <c r="C245" s="351">
        <v>0</v>
      </c>
      <c r="D245" s="351">
        <v>0</v>
      </c>
      <c r="E245" s="351">
        <v>0</v>
      </c>
      <c r="F245" s="351">
        <v>0</v>
      </c>
      <c r="G245" s="351">
        <v>0</v>
      </c>
    </row>
    <row r="246" spans="1:7" ht="12.75" x14ac:dyDescent="0.2">
      <c r="A246" s="350" t="s">
        <v>1384</v>
      </c>
      <c r="B246" s="351">
        <v>0</v>
      </c>
      <c r="C246" s="351">
        <v>0</v>
      </c>
      <c r="D246" s="351">
        <v>0</v>
      </c>
      <c r="E246" s="351">
        <v>0</v>
      </c>
      <c r="F246" s="351">
        <v>0</v>
      </c>
      <c r="G246" s="351">
        <v>0</v>
      </c>
    </row>
    <row r="247" spans="1:7" ht="25.5" x14ac:dyDescent="0.2">
      <c r="A247" s="350" t="s">
        <v>1611</v>
      </c>
      <c r="B247" s="351">
        <v>0</v>
      </c>
      <c r="C247" s="351">
        <v>0</v>
      </c>
      <c r="D247" s="351">
        <v>0</v>
      </c>
      <c r="E247" s="351">
        <v>0</v>
      </c>
      <c r="F247" s="351">
        <v>0</v>
      </c>
      <c r="G247" s="351">
        <v>0</v>
      </c>
    </row>
    <row r="248" spans="1:7" ht="12.75" x14ac:dyDescent="0.2">
      <c r="A248" s="350" t="s">
        <v>1385</v>
      </c>
      <c r="B248" s="351">
        <v>0</v>
      </c>
      <c r="C248" s="351">
        <v>0</v>
      </c>
      <c r="D248" s="351">
        <v>0</v>
      </c>
      <c r="E248" s="351">
        <v>0</v>
      </c>
      <c r="F248" s="351">
        <v>0</v>
      </c>
      <c r="G248" s="351">
        <v>0</v>
      </c>
    </row>
    <row r="249" spans="1:7" ht="12.75" x14ac:dyDescent="0.2">
      <c r="A249" s="350" t="s">
        <v>1386</v>
      </c>
      <c r="B249" s="351">
        <v>0</v>
      </c>
      <c r="C249" s="351">
        <v>0</v>
      </c>
      <c r="D249" s="351">
        <v>0</v>
      </c>
      <c r="E249" s="351">
        <v>0</v>
      </c>
      <c r="F249" s="351">
        <v>0</v>
      </c>
      <c r="G249" s="351">
        <v>0</v>
      </c>
    </row>
    <row r="250" spans="1:7" ht="12.75" x14ac:dyDescent="0.2">
      <c r="A250" s="350" t="s">
        <v>1387</v>
      </c>
      <c r="B250" s="351">
        <v>0</v>
      </c>
      <c r="C250" s="351">
        <v>0</v>
      </c>
      <c r="D250" s="351">
        <v>0</v>
      </c>
      <c r="E250" s="351">
        <v>0</v>
      </c>
      <c r="F250" s="351">
        <v>0</v>
      </c>
      <c r="G250" s="351">
        <v>0</v>
      </c>
    </row>
    <row r="251" spans="1:7" ht="12.75" x14ac:dyDescent="0.2">
      <c r="A251" s="350" t="s">
        <v>1388</v>
      </c>
      <c r="B251" s="351">
        <v>0</v>
      </c>
      <c r="C251" s="351">
        <v>0</v>
      </c>
      <c r="D251" s="351">
        <v>0</v>
      </c>
      <c r="E251" s="351">
        <v>0</v>
      </c>
      <c r="F251" s="351">
        <v>0</v>
      </c>
      <c r="G251" s="351">
        <v>0</v>
      </c>
    </row>
    <row r="252" spans="1:7" ht="12.75" x14ac:dyDescent="0.2">
      <c r="A252" s="350" t="s">
        <v>1389</v>
      </c>
      <c r="B252" s="351">
        <v>0</v>
      </c>
      <c r="C252" s="351">
        <v>0</v>
      </c>
      <c r="D252" s="351">
        <v>0</v>
      </c>
      <c r="E252" s="351">
        <v>0</v>
      </c>
      <c r="F252" s="351">
        <v>0</v>
      </c>
      <c r="G252" s="351">
        <v>0</v>
      </c>
    </row>
    <row r="253" spans="1:7" ht="25.5" x14ac:dyDescent="0.2">
      <c r="A253" s="350" t="s">
        <v>1390</v>
      </c>
      <c r="B253" s="351">
        <v>0</v>
      </c>
      <c r="C253" s="351">
        <v>0</v>
      </c>
      <c r="D253" s="351">
        <v>0</v>
      </c>
      <c r="E253" s="351">
        <v>0</v>
      </c>
      <c r="F253" s="351">
        <v>0</v>
      </c>
      <c r="G253" s="351">
        <v>0</v>
      </c>
    </row>
    <row r="254" spans="1:7" ht="25.5" x14ac:dyDescent="0.2">
      <c r="A254" s="350" t="s">
        <v>1391</v>
      </c>
      <c r="B254" s="351">
        <v>0</v>
      </c>
      <c r="C254" s="351">
        <v>0</v>
      </c>
      <c r="D254" s="351">
        <v>0</v>
      </c>
      <c r="E254" s="351">
        <v>0</v>
      </c>
      <c r="F254" s="351">
        <v>0</v>
      </c>
      <c r="G254" s="351">
        <v>0</v>
      </c>
    </row>
    <row r="255" spans="1:7" ht="12.75" x14ac:dyDescent="0.2">
      <c r="A255" s="350" t="s">
        <v>1392</v>
      </c>
      <c r="B255" s="351">
        <v>0</v>
      </c>
      <c r="C255" s="351">
        <v>0</v>
      </c>
      <c r="D255" s="351">
        <v>0</v>
      </c>
      <c r="E255" s="351">
        <v>0</v>
      </c>
      <c r="F255" s="351">
        <v>0</v>
      </c>
      <c r="G255" s="351">
        <v>0</v>
      </c>
    </row>
    <row r="256" spans="1:7" ht="12.75" x14ac:dyDescent="0.2">
      <c r="A256" s="350" t="s">
        <v>1393</v>
      </c>
      <c r="B256" s="351">
        <v>0</v>
      </c>
      <c r="C256" s="351">
        <v>0</v>
      </c>
      <c r="D256" s="351">
        <v>0</v>
      </c>
      <c r="E256" s="351">
        <v>0</v>
      </c>
      <c r="F256" s="351">
        <v>0</v>
      </c>
      <c r="G256" s="351">
        <v>0</v>
      </c>
    </row>
    <row r="257" spans="1:7" ht="25.5" x14ac:dyDescent="0.2">
      <c r="A257" s="350" t="s">
        <v>1394</v>
      </c>
      <c r="B257" s="351">
        <v>0</v>
      </c>
      <c r="C257" s="351">
        <v>0</v>
      </c>
      <c r="D257" s="351">
        <v>0</v>
      </c>
      <c r="E257" s="351">
        <v>0</v>
      </c>
      <c r="F257" s="351">
        <v>0</v>
      </c>
      <c r="G257" s="351">
        <v>0</v>
      </c>
    </row>
    <row r="258" spans="1:7" ht="12.75" x14ac:dyDescent="0.2">
      <c r="A258" s="350" t="s">
        <v>1395</v>
      </c>
      <c r="B258" s="351">
        <v>0</v>
      </c>
      <c r="C258" s="351">
        <v>0</v>
      </c>
      <c r="D258" s="351">
        <v>0</v>
      </c>
      <c r="E258" s="351">
        <v>0</v>
      </c>
      <c r="F258" s="351">
        <v>0</v>
      </c>
      <c r="G258" s="351">
        <v>0</v>
      </c>
    </row>
    <row r="259" spans="1:7" ht="24" x14ac:dyDescent="0.2">
      <c r="A259" s="352" t="s">
        <v>1612</v>
      </c>
      <c r="B259" s="353">
        <v>0</v>
      </c>
      <c r="C259" s="353">
        <v>0</v>
      </c>
      <c r="D259" s="353">
        <v>0</v>
      </c>
      <c r="E259" s="353">
        <v>0</v>
      </c>
      <c r="F259" s="353">
        <v>0</v>
      </c>
      <c r="G259" s="353">
        <v>0</v>
      </c>
    </row>
    <row r="260" spans="1:7" ht="38.25" x14ac:dyDescent="0.2">
      <c r="A260" s="350" t="s">
        <v>1396</v>
      </c>
      <c r="B260" s="351">
        <v>0</v>
      </c>
      <c r="C260" s="351">
        <v>0</v>
      </c>
      <c r="D260" s="351">
        <v>0</v>
      </c>
      <c r="E260" s="351">
        <v>0</v>
      </c>
      <c r="F260" s="351">
        <v>0</v>
      </c>
      <c r="G260" s="351">
        <v>0</v>
      </c>
    </row>
    <row r="261" spans="1:7" ht="38.25" x14ac:dyDescent="0.2">
      <c r="A261" s="350" t="s">
        <v>1397</v>
      </c>
      <c r="B261" s="351">
        <v>0</v>
      </c>
      <c r="C261" s="351">
        <v>0</v>
      </c>
      <c r="D261" s="351">
        <v>0</v>
      </c>
      <c r="E261" s="351">
        <v>0</v>
      </c>
      <c r="F261" s="351">
        <v>0</v>
      </c>
      <c r="G261" s="351">
        <v>0</v>
      </c>
    </row>
    <row r="262" spans="1:7" ht="51" x14ac:dyDescent="0.2">
      <c r="A262" s="350" t="s">
        <v>1398</v>
      </c>
      <c r="B262" s="351">
        <v>0</v>
      </c>
      <c r="C262" s="351">
        <v>0</v>
      </c>
      <c r="D262" s="351">
        <v>0</v>
      </c>
      <c r="E262" s="351">
        <v>0</v>
      </c>
      <c r="F262" s="351">
        <v>0</v>
      </c>
      <c r="G262" s="351">
        <v>0</v>
      </c>
    </row>
    <row r="263" spans="1:7" ht="51" x14ac:dyDescent="0.2">
      <c r="A263" s="350" t="s">
        <v>1613</v>
      </c>
      <c r="B263" s="351">
        <v>0</v>
      </c>
      <c r="C263" s="351">
        <v>0</v>
      </c>
      <c r="D263" s="351">
        <v>0</v>
      </c>
      <c r="E263" s="351">
        <v>0</v>
      </c>
      <c r="F263" s="351">
        <v>0</v>
      </c>
      <c r="G263" s="351">
        <v>0</v>
      </c>
    </row>
    <row r="264" spans="1:7" ht="12.75" x14ac:dyDescent="0.2">
      <c r="A264" s="350" t="s">
        <v>1399</v>
      </c>
      <c r="B264" s="351">
        <v>0</v>
      </c>
      <c r="C264" s="351">
        <v>0</v>
      </c>
      <c r="D264" s="351">
        <v>0</v>
      </c>
      <c r="E264" s="351">
        <v>0</v>
      </c>
      <c r="F264" s="351">
        <v>0</v>
      </c>
      <c r="G264" s="351">
        <v>0</v>
      </c>
    </row>
    <row r="265" spans="1:7" ht="12.75" x14ac:dyDescent="0.2">
      <c r="A265" s="350" t="s">
        <v>1400</v>
      </c>
      <c r="B265" s="351">
        <v>0</v>
      </c>
      <c r="C265" s="351">
        <v>0</v>
      </c>
      <c r="D265" s="351">
        <v>0</v>
      </c>
      <c r="E265" s="351">
        <v>0</v>
      </c>
      <c r="F265" s="351">
        <v>0</v>
      </c>
      <c r="G265" s="351">
        <v>0</v>
      </c>
    </row>
    <row r="266" spans="1:7" ht="12.75" x14ac:dyDescent="0.2">
      <c r="A266" s="350" t="s">
        <v>1401</v>
      </c>
      <c r="B266" s="351">
        <v>0</v>
      </c>
      <c r="C266" s="351">
        <v>0</v>
      </c>
      <c r="D266" s="351">
        <v>0</v>
      </c>
      <c r="E266" s="351">
        <v>0</v>
      </c>
      <c r="F266" s="351">
        <v>0</v>
      </c>
      <c r="G266" s="351">
        <v>0</v>
      </c>
    </row>
    <row r="267" spans="1:7" ht="12.75" x14ac:dyDescent="0.2">
      <c r="A267" s="350" t="s">
        <v>1402</v>
      </c>
      <c r="B267" s="351">
        <v>0</v>
      </c>
      <c r="C267" s="351">
        <v>0</v>
      </c>
      <c r="D267" s="351">
        <v>0</v>
      </c>
      <c r="E267" s="351">
        <v>0</v>
      </c>
      <c r="F267" s="351">
        <v>0</v>
      </c>
      <c r="G267" s="351">
        <v>0</v>
      </c>
    </row>
    <row r="268" spans="1:7" ht="12.75" x14ac:dyDescent="0.2">
      <c r="A268" s="350" t="s">
        <v>1403</v>
      </c>
      <c r="B268" s="351">
        <v>0</v>
      </c>
      <c r="C268" s="351">
        <v>0</v>
      </c>
      <c r="D268" s="351">
        <v>0</v>
      </c>
      <c r="E268" s="351">
        <v>0</v>
      </c>
      <c r="F268" s="351">
        <v>0</v>
      </c>
      <c r="G268" s="351">
        <v>0</v>
      </c>
    </row>
    <row r="269" spans="1:7" ht="25.5" x14ac:dyDescent="0.2">
      <c r="A269" s="350" t="s">
        <v>1404</v>
      </c>
      <c r="B269" s="351">
        <v>0</v>
      </c>
      <c r="C269" s="351">
        <v>0</v>
      </c>
      <c r="D269" s="351">
        <v>0</v>
      </c>
      <c r="E269" s="351">
        <v>0</v>
      </c>
      <c r="F269" s="351">
        <v>0</v>
      </c>
      <c r="G269" s="351">
        <v>0</v>
      </c>
    </row>
    <row r="270" spans="1:7" ht="25.5" x14ac:dyDescent="0.2">
      <c r="A270" s="350" t="s">
        <v>1405</v>
      </c>
      <c r="B270" s="351">
        <v>0</v>
      </c>
      <c r="C270" s="351">
        <v>0</v>
      </c>
      <c r="D270" s="351">
        <v>0</v>
      </c>
      <c r="E270" s="351">
        <v>0</v>
      </c>
      <c r="F270" s="351">
        <v>0</v>
      </c>
      <c r="G270" s="351">
        <v>0</v>
      </c>
    </row>
    <row r="271" spans="1:7" ht="12.75" x14ac:dyDescent="0.2">
      <c r="A271" s="350" t="s">
        <v>1406</v>
      </c>
      <c r="B271" s="351">
        <v>0</v>
      </c>
      <c r="C271" s="351">
        <v>0</v>
      </c>
      <c r="D271" s="351">
        <v>0</v>
      </c>
      <c r="E271" s="351">
        <v>0</v>
      </c>
      <c r="F271" s="351">
        <v>0</v>
      </c>
      <c r="G271" s="351">
        <v>0</v>
      </c>
    </row>
    <row r="272" spans="1:7" ht="12.75" x14ac:dyDescent="0.2">
      <c r="A272" s="350" t="s">
        <v>1407</v>
      </c>
      <c r="B272" s="351">
        <v>0</v>
      </c>
      <c r="C272" s="351">
        <v>0</v>
      </c>
      <c r="D272" s="351">
        <v>0</v>
      </c>
      <c r="E272" s="351">
        <v>0</v>
      </c>
      <c r="F272" s="351">
        <v>0</v>
      </c>
      <c r="G272" s="351">
        <v>0</v>
      </c>
    </row>
    <row r="273" spans="1:7" ht="25.5" x14ac:dyDescent="0.2">
      <c r="A273" s="350" t="s">
        <v>1614</v>
      </c>
      <c r="B273" s="351">
        <v>0</v>
      </c>
      <c r="C273" s="351">
        <v>0</v>
      </c>
      <c r="D273" s="351">
        <v>0</v>
      </c>
      <c r="E273" s="351">
        <v>0</v>
      </c>
      <c r="F273" s="351">
        <v>0</v>
      </c>
      <c r="G273" s="351">
        <v>0</v>
      </c>
    </row>
    <row r="274" spans="1:7" ht="12.75" x14ac:dyDescent="0.2">
      <c r="A274" s="350" t="s">
        <v>1408</v>
      </c>
      <c r="B274" s="351">
        <v>0</v>
      </c>
      <c r="C274" s="351">
        <v>0</v>
      </c>
      <c r="D274" s="351">
        <v>0</v>
      </c>
      <c r="E274" s="351">
        <v>0</v>
      </c>
      <c r="F274" s="351">
        <v>0</v>
      </c>
      <c r="G274" s="351">
        <v>0</v>
      </c>
    </row>
    <row r="275" spans="1:7" ht="12.75" x14ac:dyDescent="0.2">
      <c r="A275" s="350" t="s">
        <v>1409</v>
      </c>
      <c r="B275" s="351">
        <v>0</v>
      </c>
      <c r="C275" s="351">
        <v>0</v>
      </c>
      <c r="D275" s="351">
        <v>0</v>
      </c>
      <c r="E275" s="351">
        <v>0</v>
      </c>
      <c r="F275" s="351">
        <v>0</v>
      </c>
      <c r="G275" s="351">
        <v>0</v>
      </c>
    </row>
    <row r="276" spans="1:7" ht="12.75" x14ac:dyDescent="0.2">
      <c r="A276" s="350" t="s">
        <v>1410</v>
      </c>
      <c r="B276" s="351">
        <v>0</v>
      </c>
      <c r="C276" s="351">
        <v>0</v>
      </c>
      <c r="D276" s="351">
        <v>0</v>
      </c>
      <c r="E276" s="351">
        <v>0</v>
      </c>
      <c r="F276" s="351">
        <v>0</v>
      </c>
      <c r="G276" s="351">
        <v>0</v>
      </c>
    </row>
    <row r="277" spans="1:7" ht="12.75" x14ac:dyDescent="0.2">
      <c r="A277" s="350" t="s">
        <v>1411</v>
      </c>
      <c r="B277" s="351">
        <v>0</v>
      </c>
      <c r="C277" s="351">
        <v>0</v>
      </c>
      <c r="D277" s="351">
        <v>0</v>
      </c>
      <c r="E277" s="351">
        <v>0</v>
      </c>
      <c r="F277" s="351">
        <v>0</v>
      </c>
      <c r="G277" s="351">
        <v>0</v>
      </c>
    </row>
    <row r="278" spans="1:7" ht="12.75" x14ac:dyDescent="0.2">
      <c r="A278" s="350" t="s">
        <v>1412</v>
      </c>
      <c r="B278" s="351">
        <v>0</v>
      </c>
      <c r="C278" s="351">
        <v>0</v>
      </c>
      <c r="D278" s="351">
        <v>0</v>
      </c>
      <c r="E278" s="351">
        <v>0</v>
      </c>
      <c r="F278" s="351">
        <v>0</v>
      </c>
      <c r="G278" s="351">
        <v>0</v>
      </c>
    </row>
    <row r="279" spans="1:7" ht="25.5" x14ac:dyDescent="0.2">
      <c r="A279" s="350" t="s">
        <v>1413</v>
      </c>
      <c r="B279" s="351">
        <v>0</v>
      </c>
      <c r="C279" s="351">
        <v>0</v>
      </c>
      <c r="D279" s="351">
        <v>0</v>
      </c>
      <c r="E279" s="351">
        <v>0</v>
      </c>
      <c r="F279" s="351">
        <v>0</v>
      </c>
      <c r="G279" s="351">
        <v>0</v>
      </c>
    </row>
    <row r="280" spans="1:7" ht="25.5" x14ac:dyDescent="0.2">
      <c r="A280" s="350" t="s">
        <v>1414</v>
      </c>
      <c r="B280" s="351">
        <v>0</v>
      </c>
      <c r="C280" s="351">
        <v>0</v>
      </c>
      <c r="D280" s="351">
        <v>0</v>
      </c>
      <c r="E280" s="351">
        <v>0</v>
      </c>
      <c r="F280" s="351">
        <v>0</v>
      </c>
      <c r="G280" s="351">
        <v>0</v>
      </c>
    </row>
    <row r="281" spans="1:7" ht="12.75" x14ac:dyDescent="0.2">
      <c r="A281" s="350" t="s">
        <v>1415</v>
      </c>
      <c r="B281" s="351">
        <v>0</v>
      </c>
      <c r="C281" s="351">
        <v>0</v>
      </c>
      <c r="D281" s="351">
        <v>0</v>
      </c>
      <c r="E281" s="351">
        <v>0</v>
      </c>
      <c r="F281" s="351">
        <v>0</v>
      </c>
      <c r="G281" s="351">
        <v>0</v>
      </c>
    </row>
    <row r="282" spans="1:7" ht="12.75" x14ac:dyDescent="0.2">
      <c r="A282" s="350" t="s">
        <v>1416</v>
      </c>
      <c r="B282" s="351">
        <v>0</v>
      </c>
      <c r="C282" s="351">
        <v>0</v>
      </c>
      <c r="D282" s="351">
        <v>0</v>
      </c>
      <c r="E282" s="351">
        <v>0</v>
      </c>
      <c r="F282" s="351">
        <v>0</v>
      </c>
      <c r="G282" s="351">
        <v>0</v>
      </c>
    </row>
    <row r="283" spans="1:7" ht="25.5" x14ac:dyDescent="0.2">
      <c r="A283" s="350" t="s">
        <v>1417</v>
      </c>
      <c r="B283" s="351">
        <v>0</v>
      </c>
      <c r="C283" s="351">
        <v>0</v>
      </c>
      <c r="D283" s="351">
        <v>0</v>
      </c>
      <c r="E283" s="351">
        <v>0</v>
      </c>
      <c r="F283" s="351">
        <v>0</v>
      </c>
      <c r="G283" s="351">
        <v>0</v>
      </c>
    </row>
    <row r="284" spans="1:7" ht="12.75" x14ac:dyDescent="0.2">
      <c r="A284" s="350" t="s">
        <v>1418</v>
      </c>
      <c r="B284" s="351">
        <v>0</v>
      </c>
      <c r="C284" s="351">
        <v>0</v>
      </c>
      <c r="D284" s="351">
        <v>0</v>
      </c>
      <c r="E284" s="351">
        <v>0</v>
      </c>
      <c r="F284" s="351">
        <v>0</v>
      </c>
      <c r="G284" s="351">
        <v>0</v>
      </c>
    </row>
    <row r="285" spans="1:7" ht="24" x14ac:dyDescent="0.2">
      <c r="A285" s="352" t="s">
        <v>1615</v>
      </c>
      <c r="B285" s="353">
        <v>0</v>
      </c>
      <c r="C285" s="353">
        <v>0</v>
      </c>
      <c r="D285" s="353">
        <v>0</v>
      </c>
      <c r="E285" s="353">
        <v>0</v>
      </c>
      <c r="F285" s="353">
        <v>0</v>
      </c>
      <c r="G285" s="353">
        <v>0</v>
      </c>
    </row>
    <row r="286" spans="1:7" ht="24" x14ac:dyDescent="0.2">
      <c r="A286" s="352" t="s">
        <v>1616</v>
      </c>
      <c r="B286" s="353">
        <v>79147904</v>
      </c>
      <c r="C286" s="353">
        <v>38293434</v>
      </c>
      <c r="D286" s="353">
        <v>29286250</v>
      </c>
      <c r="E286" s="353">
        <v>0</v>
      </c>
      <c r="F286" s="353">
        <v>4999940</v>
      </c>
      <c r="G286" s="353">
        <v>6568280</v>
      </c>
    </row>
    <row r="287" spans="1:7" ht="25.5" x14ac:dyDescent="0.2">
      <c r="A287" s="350" t="s">
        <v>1419</v>
      </c>
      <c r="B287" s="351">
        <v>0</v>
      </c>
      <c r="C287" s="351">
        <v>0</v>
      </c>
      <c r="D287" s="351">
        <v>0</v>
      </c>
      <c r="E287" s="351">
        <v>0</v>
      </c>
      <c r="F287" s="351">
        <v>0</v>
      </c>
      <c r="G287" s="351">
        <v>0</v>
      </c>
    </row>
    <row r="288" spans="1:7" ht="25.5" x14ac:dyDescent="0.2">
      <c r="A288" s="350" t="s">
        <v>1420</v>
      </c>
      <c r="B288" s="351">
        <v>0</v>
      </c>
      <c r="C288" s="351">
        <v>0</v>
      </c>
      <c r="D288" s="351">
        <v>0</v>
      </c>
      <c r="E288" s="351">
        <v>0</v>
      </c>
      <c r="F288" s="351">
        <v>0</v>
      </c>
      <c r="G288" s="351">
        <v>0</v>
      </c>
    </row>
    <row r="289" spans="1:7" ht="25.5" x14ac:dyDescent="0.2">
      <c r="A289" s="350" t="s">
        <v>1421</v>
      </c>
      <c r="B289" s="351">
        <v>0</v>
      </c>
      <c r="C289" s="351">
        <v>0</v>
      </c>
      <c r="D289" s="351">
        <v>0</v>
      </c>
      <c r="E289" s="351">
        <v>0</v>
      </c>
      <c r="F289" s="351">
        <v>0</v>
      </c>
      <c r="G289" s="351">
        <v>0</v>
      </c>
    </row>
    <row r="290" spans="1:7" ht="25.5" x14ac:dyDescent="0.2">
      <c r="A290" s="350" t="s">
        <v>1617</v>
      </c>
      <c r="B290" s="351">
        <v>0</v>
      </c>
      <c r="C290" s="351">
        <v>0</v>
      </c>
      <c r="D290" s="351">
        <v>0</v>
      </c>
      <c r="E290" s="351">
        <v>0</v>
      </c>
      <c r="F290" s="351">
        <v>0</v>
      </c>
      <c r="G290" s="351">
        <v>0</v>
      </c>
    </row>
    <row r="291" spans="1:7" ht="25.5" x14ac:dyDescent="0.2">
      <c r="A291" s="350" t="s">
        <v>1618</v>
      </c>
      <c r="B291" s="351">
        <v>0</v>
      </c>
      <c r="C291" s="351">
        <v>0</v>
      </c>
      <c r="D291" s="351">
        <v>0</v>
      </c>
      <c r="E291" s="351">
        <v>0</v>
      </c>
      <c r="F291" s="351">
        <v>0</v>
      </c>
      <c r="G291" s="351">
        <v>0</v>
      </c>
    </row>
    <row r="292" spans="1:7" ht="12.75" x14ac:dyDescent="0.2">
      <c r="A292" s="350" t="s">
        <v>1422</v>
      </c>
      <c r="B292" s="351">
        <v>0</v>
      </c>
      <c r="C292" s="351">
        <v>0</v>
      </c>
      <c r="D292" s="351">
        <v>0</v>
      </c>
      <c r="E292" s="351">
        <v>0</v>
      </c>
      <c r="F292" s="351">
        <v>0</v>
      </c>
      <c r="G292" s="351">
        <v>0</v>
      </c>
    </row>
    <row r="293" spans="1:7" ht="12.75" x14ac:dyDescent="0.2">
      <c r="A293" s="350" t="s">
        <v>1423</v>
      </c>
      <c r="B293" s="351">
        <v>0</v>
      </c>
      <c r="C293" s="351">
        <v>0</v>
      </c>
      <c r="D293" s="351">
        <v>0</v>
      </c>
      <c r="E293" s="351">
        <v>0</v>
      </c>
      <c r="F293" s="351">
        <v>0</v>
      </c>
      <c r="G293" s="351">
        <v>0</v>
      </c>
    </row>
    <row r="294" spans="1:7" ht="25.5" x14ac:dyDescent="0.2">
      <c r="A294" s="350" t="s">
        <v>1424</v>
      </c>
      <c r="B294" s="351">
        <v>0</v>
      </c>
      <c r="C294" s="351">
        <v>0</v>
      </c>
      <c r="D294" s="351">
        <v>0</v>
      </c>
      <c r="E294" s="351">
        <v>0</v>
      </c>
      <c r="F294" s="351">
        <v>0</v>
      </c>
      <c r="G294" s="351">
        <v>0</v>
      </c>
    </row>
    <row r="295" spans="1:7" ht="25.5" x14ac:dyDescent="0.2">
      <c r="A295" s="350" t="s">
        <v>1425</v>
      </c>
      <c r="B295" s="351">
        <v>0</v>
      </c>
      <c r="C295" s="351">
        <v>0</v>
      </c>
      <c r="D295" s="351">
        <v>0</v>
      </c>
      <c r="E295" s="351">
        <v>0</v>
      </c>
      <c r="F295" s="351">
        <v>0</v>
      </c>
      <c r="G295" s="351">
        <v>0</v>
      </c>
    </row>
    <row r="296" spans="1:7" ht="25.5" x14ac:dyDescent="0.2">
      <c r="A296" s="350" t="s">
        <v>1426</v>
      </c>
      <c r="B296" s="351">
        <v>0</v>
      </c>
      <c r="C296" s="351">
        <v>0</v>
      </c>
      <c r="D296" s="351">
        <v>0</v>
      </c>
      <c r="E296" s="351">
        <v>0</v>
      </c>
      <c r="F296" s="351">
        <v>0</v>
      </c>
      <c r="G296" s="351">
        <v>0</v>
      </c>
    </row>
    <row r="297" spans="1:7" ht="25.5" x14ac:dyDescent="0.2">
      <c r="A297" s="350" t="s">
        <v>1619</v>
      </c>
      <c r="B297" s="351">
        <v>0</v>
      </c>
      <c r="C297" s="351">
        <v>0</v>
      </c>
      <c r="D297" s="351">
        <v>0</v>
      </c>
      <c r="E297" s="351">
        <v>0</v>
      </c>
      <c r="F297" s="351">
        <v>0</v>
      </c>
      <c r="G297" s="351">
        <v>0</v>
      </c>
    </row>
    <row r="298" spans="1:7" ht="25.5" x14ac:dyDescent="0.2">
      <c r="A298" s="350" t="s">
        <v>1427</v>
      </c>
      <c r="B298" s="351">
        <v>1302988</v>
      </c>
      <c r="C298" s="351">
        <v>0</v>
      </c>
      <c r="D298" s="351">
        <v>0</v>
      </c>
      <c r="E298" s="351">
        <v>1302988</v>
      </c>
      <c r="F298" s="351">
        <v>0</v>
      </c>
      <c r="G298" s="351">
        <v>0</v>
      </c>
    </row>
    <row r="299" spans="1:7" ht="25.5" x14ac:dyDescent="0.2">
      <c r="A299" s="350" t="s">
        <v>1428</v>
      </c>
      <c r="B299" s="351">
        <v>0</v>
      </c>
      <c r="C299" s="351">
        <v>0</v>
      </c>
      <c r="D299" s="351">
        <v>0</v>
      </c>
      <c r="E299" s="351">
        <v>0</v>
      </c>
      <c r="F299" s="351">
        <v>0</v>
      </c>
      <c r="G299" s="351">
        <v>0</v>
      </c>
    </row>
    <row r="300" spans="1:7" ht="12.75" x14ac:dyDescent="0.2">
      <c r="A300" s="350" t="s">
        <v>1620</v>
      </c>
      <c r="B300" s="351">
        <v>1302988</v>
      </c>
      <c r="C300" s="351">
        <v>0</v>
      </c>
      <c r="D300" s="351">
        <v>0</v>
      </c>
      <c r="E300" s="351">
        <v>1302988</v>
      </c>
      <c r="F300" s="351">
        <v>0</v>
      </c>
      <c r="G300" s="351">
        <v>0</v>
      </c>
    </row>
    <row r="301" spans="1:7" ht="25.5" x14ac:dyDescent="0.2">
      <c r="A301" s="350" t="s">
        <v>1429</v>
      </c>
      <c r="B301" s="351">
        <v>930271</v>
      </c>
      <c r="C301" s="351">
        <v>0</v>
      </c>
      <c r="D301" s="351">
        <v>930271</v>
      </c>
      <c r="E301" s="351">
        <v>0</v>
      </c>
      <c r="F301" s="351">
        <v>0</v>
      </c>
      <c r="G301" s="351">
        <v>0</v>
      </c>
    </row>
    <row r="302" spans="1:7" ht="25.5" x14ac:dyDescent="0.2">
      <c r="A302" s="350" t="s">
        <v>1430</v>
      </c>
      <c r="B302" s="351">
        <v>0</v>
      </c>
      <c r="C302" s="351">
        <v>0</v>
      </c>
      <c r="D302" s="351">
        <v>0</v>
      </c>
      <c r="E302" s="351">
        <v>0</v>
      </c>
      <c r="F302" s="351">
        <v>0</v>
      </c>
      <c r="G302" s="351">
        <v>0</v>
      </c>
    </row>
    <row r="303" spans="1:7" ht="12.75" x14ac:dyDescent="0.2">
      <c r="A303" s="350" t="s">
        <v>1431</v>
      </c>
      <c r="B303" s="351">
        <v>0</v>
      </c>
      <c r="C303" s="351">
        <v>0</v>
      </c>
      <c r="D303" s="351">
        <v>0</v>
      </c>
      <c r="E303" s="351">
        <v>0</v>
      </c>
      <c r="F303" s="351">
        <v>0</v>
      </c>
      <c r="G303" s="351">
        <v>0</v>
      </c>
    </row>
    <row r="304" spans="1:7" ht="12.75" x14ac:dyDescent="0.2">
      <c r="A304" s="350" t="s">
        <v>1432</v>
      </c>
      <c r="B304" s="351">
        <v>0</v>
      </c>
      <c r="C304" s="351">
        <v>0</v>
      </c>
      <c r="D304" s="351">
        <v>0</v>
      </c>
      <c r="E304" s="351">
        <v>0</v>
      </c>
      <c r="F304" s="351">
        <v>0</v>
      </c>
      <c r="G304" s="351">
        <v>0</v>
      </c>
    </row>
    <row r="305" spans="1:7" ht="25.5" x14ac:dyDescent="0.2">
      <c r="A305" s="350" t="s">
        <v>1433</v>
      </c>
      <c r="B305" s="351">
        <v>0</v>
      </c>
      <c r="C305" s="351">
        <v>0</v>
      </c>
      <c r="D305" s="351">
        <v>0</v>
      </c>
      <c r="E305" s="351">
        <v>0</v>
      </c>
      <c r="F305" s="351">
        <v>0</v>
      </c>
      <c r="G305" s="351">
        <v>0</v>
      </c>
    </row>
    <row r="306" spans="1:7" ht="25.5" x14ac:dyDescent="0.2">
      <c r="A306" s="350" t="s">
        <v>1434</v>
      </c>
      <c r="B306" s="351">
        <v>0</v>
      </c>
      <c r="C306" s="351">
        <v>0</v>
      </c>
      <c r="D306" s="351">
        <v>0</v>
      </c>
      <c r="E306" s="351">
        <v>0</v>
      </c>
      <c r="F306" s="351">
        <v>0</v>
      </c>
      <c r="G306" s="351">
        <v>0</v>
      </c>
    </row>
    <row r="307" spans="1:7" ht="25.5" x14ac:dyDescent="0.2">
      <c r="A307" s="350" t="s">
        <v>1435</v>
      </c>
      <c r="B307" s="351">
        <v>0</v>
      </c>
      <c r="C307" s="351">
        <v>0</v>
      </c>
      <c r="D307" s="351">
        <v>0</v>
      </c>
      <c r="E307" s="351">
        <v>0</v>
      </c>
      <c r="F307" s="351">
        <v>0</v>
      </c>
      <c r="G307" s="351">
        <v>0</v>
      </c>
    </row>
    <row r="308" spans="1:7" ht="25.5" x14ac:dyDescent="0.2">
      <c r="A308" s="350" t="s">
        <v>1621</v>
      </c>
      <c r="B308" s="351">
        <v>0</v>
      </c>
      <c r="C308" s="351">
        <v>0</v>
      </c>
      <c r="D308" s="351">
        <v>0</v>
      </c>
      <c r="E308" s="351">
        <v>0</v>
      </c>
      <c r="F308" s="351">
        <v>0</v>
      </c>
      <c r="G308" s="351">
        <v>0</v>
      </c>
    </row>
    <row r="309" spans="1:7" ht="25.5" x14ac:dyDescent="0.2">
      <c r="A309" s="350" t="s">
        <v>1622</v>
      </c>
      <c r="B309" s="351">
        <v>2233259</v>
      </c>
      <c r="C309" s="351">
        <v>0</v>
      </c>
      <c r="D309" s="351">
        <v>930271</v>
      </c>
      <c r="E309" s="351">
        <v>1302988</v>
      </c>
      <c r="F309" s="351">
        <v>0</v>
      </c>
      <c r="G309" s="351">
        <v>0</v>
      </c>
    </row>
    <row r="310" spans="1:7" ht="25.5" x14ac:dyDescent="0.2">
      <c r="A310" s="350" t="s">
        <v>1436</v>
      </c>
      <c r="B310" s="351">
        <v>0</v>
      </c>
      <c r="C310" s="351">
        <v>0</v>
      </c>
      <c r="D310" s="351">
        <v>0</v>
      </c>
      <c r="E310" s="351">
        <v>0</v>
      </c>
      <c r="F310" s="351">
        <v>0</v>
      </c>
      <c r="G310" s="351">
        <v>0</v>
      </c>
    </row>
    <row r="311" spans="1:7" ht="25.5" x14ac:dyDescent="0.2">
      <c r="A311" s="350" t="s">
        <v>1437</v>
      </c>
      <c r="B311" s="351">
        <v>0</v>
      </c>
      <c r="C311" s="351">
        <v>0</v>
      </c>
      <c r="D311" s="351">
        <v>0</v>
      </c>
      <c r="E311" s="351">
        <v>0</v>
      </c>
      <c r="F311" s="351">
        <v>0</v>
      </c>
      <c r="G311" s="351">
        <v>0</v>
      </c>
    </row>
    <row r="312" spans="1:7" ht="12.75" x14ac:dyDescent="0.2">
      <c r="A312" s="350" t="s">
        <v>1438</v>
      </c>
      <c r="B312" s="351">
        <v>0</v>
      </c>
      <c r="C312" s="351">
        <v>0</v>
      </c>
      <c r="D312" s="351">
        <v>0</v>
      </c>
      <c r="E312" s="351">
        <v>0</v>
      </c>
      <c r="F312" s="351">
        <v>0</v>
      </c>
      <c r="G312" s="351">
        <v>0</v>
      </c>
    </row>
    <row r="313" spans="1:7" ht="38.25" x14ac:dyDescent="0.2">
      <c r="A313" s="350" t="s">
        <v>1439</v>
      </c>
      <c r="B313" s="351">
        <v>0</v>
      </c>
      <c r="C313" s="351">
        <v>0</v>
      </c>
      <c r="D313" s="351">
        <v>0</v>
      </c>
      <c r="E313" s="351">
        <v>0</v>
      </c>
      <c r="F313" s="351">
        <v>0</v>
      </c>
      <c r="G313" s="351">
        <v>0</v>
      </c>
    </row>
    <row r="314" spans="1:7" ht="25.5" x14ac:dyDescent="0.2">
      <c r="A314" s="350" t="s">
        <v>1440</v>
      </c>
      <c r="B314" s="351">
        <v>0</v>
      </c>
      <c r="C314" s="351">
        <v>0</v>
      </c>
      <c r="D314" s="351">
        <v>0</v>
      </c>
      <c r="E314" s="351">
        <v>0</v>
      </c>
      <c r="F314" s="351">
        <v>0</v>
      </c>
      <c r="G314" s="351">
        <v>0</v>
      </c>
    </row>
    <row r="315" spans="1:7" ht="25.5" x14ac:dyDescent="0.2">
      <c r="A315" s="350" t="s">
        <v>1623</v>
      </c>
      <c r="B315" s="351">
        <v>0</v>
      </c>
      <c r="C315" s="351">
        <v>0</v>
      </c>
      <c r="D315" s="351">
        <v>0</v>
      </c>
      <c r="E315" s="351">
        <v>0</v>
      </c>
      <c r="F315" s="351">
        <v>0</v>
      </c>
      <c r="G315" s="351">
        <v>0</v>
      </c>
    </row>
    <row r="316" spans="1:7" ht="25.5" x14ac:dyDescent="0.2">
      <c r="A316" s="350" t="s">
        <v>1441</v>
      </c>
      <c r="B316" s="351">
        <v>0</v>
      </c>
      <c r="C316" s="351">
        <v>0</v>
      </c>
      <c r="D316" s="351">
        <v>0</v>
      </c>
      <c r="E316" s="351">
        <v>0</v>
      </c>
      <c r="F316" s="351">
        <v>0</v>
      </c>
      <c r="G316" s="351">
        <v>0</v>
      </c>
    </row>
    <row r="317" spans="1:7" ht="12.75" x14ac:dyDescent="0.2">
      <c r="A317" s="350" t="s">
        <v>1442</v>
      </c>
      <c r="B317" s="351">
        <v>0</v>
      </c>
      <c r="C317" s="351">
        <v>0</v>
      </c>
      <c r="D317" s="351">
        <v>0</v>
      </c>
      <c r="E317" s="351">
        <v>0</v>
      </c>
      <c r="F317" s="351">
        <v>0</v>
      </c>
      <c r="G317" s="351">
        <v>0</v>
      </c>
    </row>
    <row r="318" spans="1:7" ht="24" x14ac:dyDescent="0.2">
      <c r="A318" s="352" t="s">
        <v>1624</v>
      </c>
      <c r="B318" s="353">
        <v>2233259</v>
      </c>
      <c r="C318" s="353">
        <v>0</v>
      </c>
      <c r="D318" s="353">
        <v>930271</v>
      </c>
      <c r="E318" s="353">
        <v>1302988</v>
      </c>
      <c r="F318" s="353">
        <v>0</v>
      </c>
      <c r="G318" s="353">
        <v>0</v>
      </c>
    </row>
    <row r="319" spans="1:7" ht="12.75" x14ac:dyDescent="0.2">
      <c r="A319" s="352" t="s">
        <v>1625</v>
      </c>
      <c r="B319" s="353">
        <v>81381163</v>
      </c>
      <c r="C319" s="353">
        <v>38293434</v>
      </c>
      <c r="D319" s="353">
        <v>30216521</v>
      </c>
      <c r="E319" s="353">
        <v>1302988</v>
      </c>
      <c r="F319" s="353">
        <v>4999940</v>
      </c>
      <c r="G319" s="353">
        <v>6568280</v>
      </c>
    </row>
  </sheetData>
  <mergeCells count="2">
    <mergeCell ref="A3:G3"/>
    <mergeCell ref="A1:G2"/>
  </mergeCells>
  <pageMargins left="0.75" right="0.75" top="1" bottom="1" header="0.5" footer="0.5"/>
  <pageSetup orientation="portrait" horizontalDpi="300" verticalDpi="300" r:id="rId1"/>
  <headerFooter alignWithMargins="0">
    <oddHeader>&amp;C&amp;L&amp;RÉrték típus: Forint</oddHeader>
    <oddFooter>&amp;C&amp;LAdatellenőrző kód: 6b-72-2460-56783156-6e-4329762f-27-1026-61-5424&amp;R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27</vt:i4>
      </vt:variant>
      <vt:variant>
        <vt:lpstr>Névvel ellátott tartományok</vt:lpstr>
      </vt:variant>
      <vt:variant>
        <vt:i4>32</vt:i4>
      </vt:variant>
    </vt:vector>
  </HeadingPairs>
  <TitlesOfParts>
    <vt:vector size="59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 melléklet</vt:lpstr>
      <vt:lpstr>9 melléklet</vt:lpstr>
      <vt:lpstr>10 melléklet</vt:lpstr>
      <vt:lpstr>11 melléklet</vt:lpstr>
      <vt:lpstr>12 melléklet</vt:lpstr>
      <vt:lpstr>13A melléklet</vt:lpstr>
      <vt:lpstr>13B melléklet</vt:lpstr>
      <vt:lpstr>14 melléklet</vt:lpstr>
      <vt:lpstr>15. melléklet</vt:lpstr>
      <vt:lpstr>16 melléklet</vt:lpstr>
      <vt:lpstr>17 melléklet</vt:lpstr>
      <vt:lpstr>18. melléklet</vt:lpstr>
      <vt:lpstr>GÖRDÜLŐ</vt:lpstr>
      <vt:lpstr>MÉRLEG </vt:lpstr>
      <vt:lpstr>TÖBB ÉVES</vt:lpstr>
      <vt:lpstr>KÖZVETETT</vt:lpstr>
      <vt:lpstr>VAGYON</vt:lpstr>
      <vt:lpstr>PÉNZESZKÖZ VÁLTOZÁS</vt:lpstr>
      <vt:lpstr>Cofog kiadás</vt:lpstr>
      <vt:lpstr>Cofog bevétel</vt:lpstr>
      <vt:lpstr>KÖZVETETT!_pr232</vt:lpstr>
      <vt:lpstr>'MÉRLEG '!_pr232</vt:lpstr>
      <vt:lpstr>'TÖBB ÉVES'!_pr232</vt:lpstr>
      <vt:lpstr>KÖZVETETT!_pr233</vt:lpstr>
      <vt:lpstr>'MÉRLEG '!_pr233</vt:lpstr>
      <vt:lpstr>'TÖBB ÉVES'!_pr233</vt:lpstr>
      <vt:lpstr>KÖZVETETT!_pr234</vt:lpstr>
      <vt:lpstr>'MÉRLEG '!_pr234</vt:lpstr>
      <vt:lpstr>'TÖBB ÉVES'!_pr234</vt:lpstr>
      <vt:lpstr>KÖZVETETT!_pr235</vt:lpstr>
      <vt:lpstr>'MÉRLEG '!_pr235</vt:lpstr>
      <vt:lpstr>'TÖBB ÉVES'!_pr235</vt:lpstr>
      <vt:lpstr>KÖZVETETT!_pr236</vt:lpstr>
      <vt:lpstr>'MÉRLEG '!_pr236</vt:lpstr>
      <vt:lpstr>'TÖBB ÉVES'!_pr236</vt:lpstr>
      <vt:lpstr>'MÉRLEG '!_pr312</vt:lpstr>
      <vt:lpstr>'TÖBB ÉVES'!_pr312</vt:lpstr>
      <vt:lpstr>'MÉRLEG '!_pr313</vt:lpstr>
      <vt:lpstr>'TÖBB ÉVES'!_pr313</vt:lpstr>
      <vt:lpstr>KÖZVETETT!_pr314</vt:lpstr>
      <vt:lpstr>'MÉRLEG '!_pr314</vt:lpstr>
      <vt:lpstr>'TÖBB ÉVES'!_pr314</vt:lpstr>
      <vt:lpstr>'MÉRLEG '!_pr315</vt:lpstr>
      <vt:lpstr>'TÖBB ÉVES'!_pr315</vt:lpstr>
      <vt:lpstr>'10 melléklet'!foot_4_place</vt:lpstr>
      <vt:lpstr>'10 melléklet'!foot_53_place</vt:lpstr>
      <vt:lpstr>GÖRDÜLŐ!Nyomtatási_terület</vt:lpstr>
      <vt:lpstr>KÖZVETETT!Nyomtatási_terület</vt:lpstr>
      <vt:lpstr>'MÉRLEG '!Nyomtatási_terület</vt:lpstr>
      <vt:lpstr>'PÉNZESZKÖZ VÁLTOZÁS'!Nyomtatási_terület</vt:lpstr>
      <vt:lpstr>'TÖBB ÉVES'!Nyomtatási_terület</vt:lpstr>
      <vt:lpstr>VAGYON!Nyomtatási_terület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</dc:creator>
  <cp:lastModifiedBy>User</cp:lastModifiedBy>
  <cp:lastPrinted>2021-05-17T06:10:51Z</cp:lastPrinted>
  <dcterms:created xsi:type="dcterms:W3CDTF">2014-01-03T21:48:14Z</dcterms:created>
  <dcterms:modified xsi:type="dcterms:W3CDTF">2021-05-25T09:31:41Z</dcterms:modified>
</cp:coreProperties>
</file>