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1760"/>
  </bookViews>
  <sheets>
    <sheet name="13. sz. mell.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F21" i="1"/>
  <c r="E21" i="1"/>
  <c r="D21" i="1"/>
  <c r="C21" i="1"/>
  <c r="M20" i="1"/>
  <c r="B15" i="1"/>
  <c r="M15" i="1"/>
  <c r="B14" i="1"/>
  <c r="B21" i="1"/>
  <c r="M21" i="1"/>
  <c r="L12" i="1"/>
  <c r="L13" i="1"/>
  <c r="L22" i="1"/>
  <c r="M11" i="1"/>
  <c r="B10" i="1"/>
  <c r="B12" i="1"/>
  <c r="M9" i="1"/>
  <c r="M8" i="1"/>
  <c r="C7" i="1"/>
  <c r="D7" i="1"/>
  <c r="E7" i="1"/>
  <c r="F7" i="1"/>
  <c r="G7" i="1"/>
  <c r="H7" i="1"/>
  <c r="I7" i="1"/>
  <c r="J7" i="1"/>
  <c r="K7" i="1"/>
  <c r="C6" i="1"/>
  <c r="D6" i="1"/>
  <c r="M14" i="1"/>
  <c r="B13" i="1"/>
  <c r="E6" i="1"/>
  <c r="M7" i="1"/>
  <c r="C10" i="1"/>
  <c r="F6" i="1"/>
  <c r="C12" i="1"/>
  <c r="D10" i="1"/>
  <c r="B22" i="1"/>
  <c r="C13" i="1"/>
  <c r="E10" i="1"/>
  <c r="D12" i="1"/>
  <c r="D13" i="1"/>
  <c r="D22" i="1"/>
  <c r="G6" i="1"/>
  <c r="F10" i="1"/>
  <c r="E12" i="1"/>
  <c r="H6" i="1"/>
  <c r="C22" i="1"/>
  <c r="I6" i="1"/>
  <c r="E13" i="1"/>
  <c r="G10" i="1"/>
  <c r="F12" i="1"/>
  <c r="F13" i="1"/>
  <c r="F22" i="1"/>
  <c r="E22" i="1"/>
  <c r="H10" i="1"/>
  <c r="G12" i="1"/>
  <c r="J6" i="1"/>
  <c r="I10" i="1"/>
  <c r="H12" i="1"/>
  <c r="H13" i="1"/>
  <c r="H22" i="1"/>
  <c r="K6" i="1"/>
  <c r="G13" i="1"/>
  <c r="M6" i="1"/>
  <c r="G22" i="1"/>
  <c r="J10" i="1"/>
  <c r="I12" i="1"/>
  <c r="I13" i="1"/>
  <c r="K10" i="1"/>
  <c r="J12" i="1"/>
  <c r="J13" i="1"/>
  <c r="J22" i="1"/>
  <c r="M10" i="1"/>
  <c r="K12" i="1"/>
  <c r="I22" i="1"/>
  <c r="K13" i="1"/>
  <c r="M12" i="1"/>
  <c r="K22" i="1"/>
  <c r="M13" i="1"/>
  <c r="M22" i="1"/>
</calcChain>
</file>

<file path=xl/sharedStrings.xml><?xml version="1.0" encoding="utf-8"?>
<sst xmlns="http://schemas.openxmlformats.org/spreadsheetml/2006/main" count="34" uniqueCount="34">
  <si>
    <t xml:space="preserve">A Önkormányzat saját bevételeinek és az adósságot keletkeztető ügyleteiből eredő fizetési kötelezettségének bemutatása*  </t>
  </si>
  <si>
    <t xml:space="preserve"> Ft-ban</t>
  </si>
  <si>
    <t>Megnevezés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</si>
  <si>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</si>
  <si>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</si>
  <si>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</si>
  <si>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</si>
  <si>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</si>
  <si>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</si>
  <si>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</si>
  <si>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</si>
  <si>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</si>
  <si>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</si>
  <si>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2030. és azt követő években</t>
  </si>
  <si>
    <t>Összesen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</si>
  <si>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</si>
  <si>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</si>
  <si>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</si>
  <si>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</si>
  <si>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</si>
  <si>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</si>
  <si>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</si>
  <si>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</si>
  <si>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</si>
  <si>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</si>
  <si>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</si>
  <si>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</si>
  <si>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</si>
  <si>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</si>
  <si>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</si>
  <si>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</si>
  <si>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</si>
  <si>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</si>
  <si>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 xml:space="preserve"> 13.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</si>
</sst>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5" fillId="0" borderId="4" xfId="0" applyFont="1" applyBorder="1" applyAlignment="1">
      <alignment wrapText="1"/>
    </xf>
    <xf numFmtId="3" fontId="3" fillId="0" borderId="5" xfId="0" applyNumberFormat="1" applyFont="1" applyBorder="1"/>
    <xf numFmtId="3" fontId="6" fillId="0" borderId="6" xfId="0" applyNumberFormat="1" applyFont="1" applyBorder="1"/>
    <xf numFmtId="0" fontId="7" fillId="0" borderId="7" xfId="0" applyFont="1" applyBorder="1" applyAlignment="1">
      <alignment wrapText="1"/>
    </xf>
    <xf numFmtId="3" fontId="4" fillId="0" borderId="8" xfId="0" applyNumberFormat="1" applyFont="1" applyBorder="1"/>
    <xf numFmtId="3" fontId="8" fillId="0" borderId="9" xfId="0" applyNumberFormat="1" applyFont="1" applyBorder="1"/>
    <xf numFmtId="0" fontId="7" fillId="0" borderId="1" xfId="0" applyFont="1" applyBorder="1" applyAlignment="1">
      <alignment wrapText="1"/>
    </xf>
    <xf numFmtId="3" fontId="4" fillId="0" borderId="2" xfId="0" applyNumberFormat="1" applyFont="1" applyBorder="1"/>
    <xf numFmtId="3" fontId="8" fillId="0" borderId="3" xfId="0" applyNumberFormat="1" applyFont="1" applyBorder="1"/>
    <xf numFmtId="0" fontId="5" fillId="0" borderId="10" xfId="0" applyFont="1" applyBorder="1" applyAlignment="1">
      <alignment wrapText="1"/>
    </xf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6" xfId="0" applyNumberFormat="1" applyFont="1" applyBorder="1"/>
    <xf numFmtId="0" fontId="5" fillId="0" borderId="13" xfId="0" applyFont="1" applyBorder="1" applyAlignment="1">
      <alignment wrapText="1"/>
    </xf>
    <xf numFmtId="3" fontId="3" fillId="0" borderId="14" xfId="0" applyNumberFormat="1" applyFont="1" applyBorder="1"/>
    <xf numFmtId="3" fontId="3" fillId="0" borderId="15" xfId="0" applyNumberFormat="1" applyFont="1" applyBorder="1"/>
    <xf numFmtId="0" fontId="7" fillId="0" borderId="16" xfId="0" applyFont="1" applyBorder="1" applyAlignment="1">
      <alignment wrapText="1"/>
    </xf>
    <xf numFmtId="3" fontId="4" fillId="0" borderId="17" xfId="0" applyNumberFormat="1" applyFont="1" applyBorder="1"/>
    <xf numFmtId="3" fontId="4" fillId="0" borderId="18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Font="1" applyAlignment="1"/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1/K&#246;lts&#233;gvet&#233;s%20m&#243;dos&#237;t&#225;s/K&#246;lts&#233;gvet&#233;si%20rendelet%20mell&#233;klet%202021%20I.%20m&#243;d.%20&#233;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1/K&#246;lts&#233;gvet&#233;s/r&#233;szeltez&#337;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. sz. tájék"/>
      <sheetName val="Munka2"/>
    </sheetNames>
    <sheetDataSet>
      <sheetData sheetId="0">
        <row r="33">
          <cell r="C33">
            <v>500000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61">
          <cell r="E61">
            <v>0</v>
          </cell>
          <cell r="H61">
            <v>0</v>
          </cell>
          <cell r="I6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Normal="100" workbookViewId="0">
      <selection activeCell="M1" sqref="M1"/>
    </sheetView>
  </sheetViews>
  <sheetFormatPr defaultRowHeight="12.75" x14ac:dyDescent="0.2"/>
  <cols>
    <col min="1" max="1" width="25.1640625" customWidth="1"/>
    <col min="2" max="12" width="11.33203125" customWidth="1"/>
    <col min="13" max="13" width="11.1640625" customWidth="1"/>
  </cols>
  <sheetData>
    <row r="1" spans="1:13" x14ac:dyDescent="0.2">
      <c r="M1" s="1" t="s">
        <v>33</v>
      </c>
    </row>
    <row r="3" spans="1:13" ht="15.75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3.5" thickBot="1" x14ac:dyDescent="0.25">
      <c r="A4" s="2"/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38.25" x14ac:dyDescent="0.2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5" t="s">
        <v>13</v>
      </c>
      <c r="M5" s="6" t="s">
        <v>14</v>
      </c>
    </row>
    <row r="6" spans="1:13" x14ac:dyDescent="0.2">
      <c r="A6" s="7" t="s">
        <v>15</v>
      </c>
      <c r="B6" s="8">
        <v>16012000</v>
      </c>
      <c r="C6" s="8">
        <f t="shared" ref="C6:K6" si="0">B6*1.005</f>
        <v>16092059.999999998</v>
      </c>
      <c r="D6" s="8">
        <f t="shared" si="0"/>
        <v>16172520.299999997</v>
      </c>
      <c r="E6" s="8">
        <f t="shared" si="0"/>
        <v>16253382.901499996</v>
      </c>
      <c r="F6" s="8">
        <f t="shared" si="0"/>
        <v>16334649.816007495</v>
      </c>
      <c r="G6" s="8">
        <f t="shared" si="0"/>
        <v>16416323.065087531</v>
      </c>
      <c r="H6" s="8">
        <f t="shared" si="0"/>
        <v>16498404.680412967</v>
      </c>
      <c r="I6" s="8">
        <f t="shared" si="0"/>
        <v>16580896.70381503</v>
      </c>
      <c r="J6" s="8">
        <f>I6*1.005</f>
        <v>16663801.187334104</v>
      </c>
      <c r="K6" s="8">
        <f t="shared" si="0"/>
        <v>16747120.193270773</v>
      </c>
      <c r="L6" s="8"/>
      <c r="M6" s="9">
        <f t="shared" ref="M6:M15" si="1">SUM(B6:L6)</f>
        <v>163771158.84742787</v>
      </c>
    </row>
    <row r="7" spans="1:13" ht="24" x14ac:dyDescent="0.2">
      <c r="A7" s="7" t="s">
        <v>16</v>
      </c>
      <c r="B7" s="8"/>
      <c r="C7" s="8">
        <f t="shared" ref="C7:K7" si="2">B7*1.05</f>
        <v>0</v>
      </c>
      <c r="D7" s="8">
        <f t="shared" si="2"/>
        <v>0</v>
      </c>
      <c r="E7" s="8">
        <f t="shared" si="2"/>
        <v>0</v>
      </c>
      <c r="F7" s="8">
        <f t="shared" si="2"/>
        <v>0</v>
      </c>
      <c r="G7" s="8">
        <f t="shared" si="2"/>
        <v>0</v>
      </c>
      <c r="H7" s="8">
        <f t="shared" si="2"/>
        <v>0</v>
      </c>
      <c r="I7" s="8">
        <f t="shared" si="2"/>
        <v>0</v>
      </c>
      <c r="J7" s="8">
        <f t="shared" si="2"/>
        <v>0</v>
      </c>
      <c r="K7" s="8">
        <f t="shared" si="2"/>
        <v>0</v>
      </c>
      <c r="L7" s="8"/>
      <c r="M7" s="9">
        <f t="shared" si="1"/>
        <v>0</v>
      </c>
    </row>
    <row r="8" spans="1:13" ht="24" x14ac:dyDescent="0.2">
      <c r="A8" s="7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9">
        <f t="shared" si="1"/>
        <v>0</v>
      </c>
    </row>
    <row r="9" spans="1:13" ht="48" x14ac:dyDescent="0.2">
      <c r="A9" s="7" t="s">
        <v>18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>
        <f t="shared" si="1"/>
        <v>0</v>
      </c>
    </row>
    <row r="10" spans="1:13" x14ac:dyDescent="0.2">
      <c r="A10" s="7" t="s">
        <v>19</v>
      </c>
      <c r="B10" s="8">
        <f>SUM('[1]1.sz.mell.'!C33)</f>
        <v>500000</v>
      </c>
      <c r="C10" s="8">
        <f>SUM(B10*1.005)</f>
        <v>502499.99999999994</v>
      </c>
      <c r="D10" s="8">
        <f t="shared" ref="D10:K10" si="3">C10*1.005</f>
        <v>505012.49999999988</v>
      </c>
      <c r="E10" s="8">
        <f t="shared" si="3"/>
        <v>507537.56249999983</v>
      </c>
      <c r="F10" s="8">
        <f t="shared" si="3"/>
        <v>510075.25031249976</v>
      </c>
      <c r="G10" s="8">
        <f t="shared" si="3"/>
        <v>512625.6265640622</v>
      </c>
      <c r="H10" s="8">
        <f t="shared" si="3"/>
        <v>515188.75469688245</v>
      </c>
      <c r="I10" s="8">
        <f t="shared" si="3"/>
        <v>517764.69847036683</v>
      </c>
      <c r="J10" s="8">
        <f t="shared" si="3"/>
        <v>520353.52196271863</v>
      </c>
      <c r="K10" s="8">
        <f t="shared" si="3"/>
        <v>522955.28957253217</v>
      </c>
      <c r="L10" s="8"/>
      <c r="M10" s="9">
        <f t="shared" si="1"/>
        <v>5114013.2040790617</v>
      </c>
    </row>
    <row r="11" spans="1:13" ht="24.75" thickBot="1" x14ac:dyDescent="0.25">
      <c r="A11" s="7" t="s">
        <v>20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>
        <f t="shared" si="1"/>
        <v>0</v>
      </c>
    </row>
    <row r="12" spans="1:13" ht="13.5" thickBot="1" x14ac:dyDescent="0.25">
      <c r="A12" s="10" t="s">
        <v>21</v>
      </c>
      <c r="B12" s="11">
        <f t="shared" ref="B12:L12" si="4">SUM(B6:B11)</f>
        <v>16512000</v>
      </c>
      <c r="C12" s="11">
        <f t="shared" si="4"/>
        <v>16594559.999999998</v>
      </c>
      <c r="D12" s="11">
        <f t="shared" si="4"/>
        <v>16677532.799999997</v>
      </c>
      <c r="E12" s="11">
        <f t="shared" si="4"/>
        <v>16760920.463999996</v>
      </c>
      <c r="F12" s="11">
        <f t="shared" si="4"/>
        <v>16844725.066319995</v>
      </c>
      <c r="G12" s="11">
        <f t="shared" si="4"/>
        <v>16928948.691651594</v>
      </c>
      <c r="H12" s="11">
        <f t="shared" si="4"/>
        <v>17013593.43510985</v>
      </c>
      <c r="I12" s="11">
        <f t="shared" si="4"/>
        <v>17098661.402285397</v>
      </c>
      <c r="J12" s="11">
        <f t="shared" si="4"/>
        <v>17184154.709296823</v>
      </c>
      <c r="K12" s="11">
        <f t="shared" si="4"/>
        <v>17270075.482843306</v>
      </c>
      <c r="L12" s="11">
        <f t="shared" si="4"/>
        <v>0</v>
      </c>
      <c r="M12" s="12">
        <f t="shared" si="1"/>
        <v>168885172.05150697</v>
      </c>
    </row>
    <row r="13" spans="1:13" x14ac:dyDescent="0.2">
      <c r="A13" s="13" t="s">
        <v>22</v>
      </c>
      <c r="B13" s="14">
        <f>B12/2</f>
        <v>8256000</v>
      </c>
      <c r="C13" s="14">
        <f>C12/2</f>
        <v>8297279.9999999991</v>
      </c>
      <c r="D13" s="14">
        <f t="shared" ref="D13:L13" si="5">D12/2</f>
        <v>8338766.3999999985</v>
      </c>
      <c r="E13" s="14">
        <f t="shared" si="5"/>
        <v>8380460.231999998</v>
      </c>
      <c r="F13" s="14">
        <f t="shared" si="5"/>
        <v>8422362.5331599973</v>
      </c>
      <c r="G13" s="14">
        <f t="shared" si="5"/>
        <v>8464474.3458257969</v>
      </c>
      <c r="H13" s="14">
        <f t="shared" si="5"/>
        <v>8506796.717554925</v>
      </c>
      <c r="I13" s="14">
        <f t="shared" si="5"/>
        <v>8549330.7011426985</v>
      </c>
      <c r="J13" s="14">
        <f t="shared" si="5"/>
        <v>8592077.3546484113</v>
      </c>
      <c r="K13" s="14">
        <f t="shared" si="5"/>
        <v>8635037.741421653</v>
      </c>
      <c r="L13" s="14">
        <f t="shared" si="5"/>
        <v>0</v>
      </c>
      <c r="M13" s="15">
        <f t="shared" si="1"/>
        <v>84442586.025753483</v>
      </c>
    </row>
    <row r="14" spans="1:13" ht="36" x14ac:dyDescent="0.2">
      <c r="A14" s="16" t="s">
        <v>23</v>
      </c>
      <c r="B14" s="17">
        <f>[2]Önkormányzati!D61+[2]Önkormányzati!E61+[2]Önkormányzati!F61+[2]Önkormányzati!G61+[2]Önkormányzati!H61</f>
        <v>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>
        <f t="shared" si="1"/>
        <v>0</v>
      </c>
    </row>
    <row r="15" spans="1:13" ht="24" x14ac:dyDescent="0.2">
      <c r="A15" s="7" t="s">
        <v>24</v>
      </c>
      <c r="B15" s="8">
        <f>[2]Önkormányzati!I61</f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18">
        <f t="shared" si="1"/>
        <v>0</v>
      </c>
    </row>
    <row r="16" spans="1:13" x14ac:dyDescent="0.2">
      <c r="A16" s="7" t="s">
        <v>25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9"/>
    </row>
    <row r="17" spans="1:13" ht="24" x14ac:dyDescent="0.2">
      <c r="A17" s="7" t="s">
        <v>26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9"/>
    </row>
    <row r="18" spans="1:13" ht="36" x14ac:dyDescent="0.2">
      <c r="A18" s="7" t="s">
        <v>27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9"/>
    </row>
    <row r="19" spans="1:13" ht="48" x14ac:dyDescent="0.2">
      <c r="A19" s="7" t="s">
        <v>28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9"/>
    </row>
    <row r="20" spans="1:13" ht="24.75" thickBot="1" x14ac:dyDescent="0.25">
      <c r="A20" s="20" t="s">
        <v>29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2">
        <f>SUM(B20:L20)</f>
        <v>0</v>
      </c>
    </row>
    <row r="21" spans="1:13" ht="24.75" thickBot="1" x14ac:dyDescent="0.25">
      <c r="A21" s="23" t="s">
        <v>30</v>
      </c>
      <c r="B21" s="24">
        <f>SUM(B14:B20)</f>
        <v>0</v>
      </c>
      <c r="C21" s="24">
        <f t="shared" ref="C21:L21" si="6">SUM(C14:C20)</f>
        <v>0</v>
      </c>
      <c r="D21" s="24">
        <f t="shared" si="6"/>
        <v>0</v>
      </c>
      <c r="E21" s="24">
        <f t="shared" si="6"/>
        <v>0</v>
      </c>
      <c r="F21" s="24">
        <f t="shared" si="6"/>
        <v>0</v>
      </c>
      <c r="G21" s="24">
        <f t="shared" si="6"/>
        <v>0</v>
      </c>
      <c r="H21" s="24">
        <f t="shared" si="6"/>
        <v>0</v>
      </c>
      <c r="I21" s="24">
        <f t="shared" si="6"/>
        <v>0</v>
      </c>
      <c r="J21" s="24">
        <f t="shared" si="6"/>
        <v>0</v>
      </c>
      <c r="K21" s="24">
        <f t="shared" si="6"/>
        <v>0</v>
      </c>
      <c r="L21" s="24">
        <f t="shared" si="6"/>
        <v>0</v>
      </c>
      <c r="M21" s="25">
        <f>SUM(B21:L21)</f>
        <v>0</v>
      </c>
    </row>
    <row r="22" spans="1:13" ht="36.75" thickBot="1" x14ac:dyDescent="0.25">
      <c r="A22" s="10" t="s">
        <v>31</v>
      </c>
      <c r="B22" s="11">
        <f>B13-B21</f>
        <v>8256000</v>
      </c>
      <c r="C22" s="11">
        <f t="shared" ref="C22:M22" si="7">C13-C21</f>
        <v>8297279.9999999991</v>
      </c>
      <c r="D22" s="11">
        <f t="shared" si="7"/>
        <v>8338766.3999999985</v>
      </c>
      <c r="E22" s="11">
        <f t="shared" si="7"/>
        <v>8380460.231999998</v>
      </c>
      <c r="F22" s="11">
        <f t="shared" si="7"/>
        <v>8422362.5331599973</v>
      </c>
      <c r="G22" s="11">
        <f t="shared" si="7"/>
        <v>8464474.3458257969</v>
      </c>
      <c r="H22" s="11">
        <f t="shared" si="7"/>
        <v>8506796.717554925</v>
      </c>
      <c r="I22" s="11">
        <f t="shared" si="7"/>
        <v>8549330.7011426985</v>
      </c>
      <c r="J22" s="11">
        <f t="shared" si="7"/>
        <v>8592077.3546484113</v>
      </c>
      <c r="K22" s="11">
        <f t="shared" si="7"/>
        <v>8635037.741421653</v>
      </c>
      <c r="L22" s="11">
        <f t="shared" si="7"/>
        <v>0</v>
      </c>
      <c r="M22" s="12">
        <f t="shared" si="7"/>
        <v>84442586.025753483</v>
      </c>
    </row>
    <row r="23" spans="1:13" x14ac:dyDescent="0.2">
      <c r="A23" s="2" t="s">
        <v>32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mergeCells count="2">
    <mergeCell ref="A3:M3"/>
    <mergeCell ref="B4:M4"/>
  </mergeCells>
  <pageMargins left="0.7" right="0.7" top="0.75" bottom="0.75" header="0.3" footer="0.3"/>
  <pageSetup paperSize="9" scale="8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sz. 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2021-06-24T13:04:25Z</dcterms:created>
  <dcterms:modified xsi:type="dcterms:W3CDTF">2021-07-02T04:31:28Z</dcterms:modified>
</cp:coreProperties>
</file>