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Költségvetés 2018\módosítás\szeptember\Végleges\ESZ\"/>
    </mc:Choice>
  </mc:AlternateContent>
  <bookViews>
    <workbookView xWindow="0" yWindow="0" windowWidth="28800" windowHeight="12330"/>
  </bookViews>
  <sheets>
    <sheet name="1.melléklet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43" i="1" l="1"/>
  <c r="E43" i="1"/>
  <c r="L43" i="1" s="1"/>
  <c r="E35" i="1"/>
  <c r="D35" i="1"/>
  <c r="C35" i="1"/>
  <c r="B35" i="1"/>
  <c r="E34" i="1"/>
  <c r="I33" i="1"/>
  <c r="H33" i="1"/>
  <c r="J33" i="1" s="1"/>
  <c r="G33" i="1"/>
  <c r="D33" i="1"/>
  <c r="C33" i="1"/>
  <c r="E33" i="1" s="1"/>
  <c r="B33" i="1"/>
  <c r="J32" i="1"/>
  <c r="D32" i="1"/>
  <c r="C32" i="1"/>
  <c r="E32" i="1" s="1"/>
  <c r="B32" i="1"/>
  <c r="I31" i="1"/>
  <c r="I36" i="1" s="1"/>
  <c r="H31" i="1"/>
  <c r="H36" i="1" s="1"/>
  <c r="G31" i="1"/>
  <c r="G36" i="1" s="1"/>
  <c r="D31" i="1"/>
  <c r="C31" i="1"/>
  <c r="E31" i="1" s="1"/>
  <c r="B31" i="1"/>
  <c r="J30" i="1"/>
  <c r="D30" i="1"/>
  <c r="D36" i="1" s="1"/>
  <c r="C30" i="1"/>
  <c r="C36" i="1" s="1"/>
  <c r="B30" i="1"/>
  <c r="B36" i="1" s="1"/>
  <c r="J28" i="1"/>
  <c r="J27" i="1"/>
  <c r="D27" i="1"/>
  <c r="E27" i="1" s="1"/>
  <c r="I26" i="1"/>
  <c r="I21" i="1" s="1"/>
  <c r="H26" i="1"/>
  <c r="G26" i="1"/>
  <c r="D26" i="1"/>
  <c r="D21" i="1" s="1"/>
  <c r="D29" i="1" s="1"/>
  <c r="D39" i="1" s="1"/>
  <c r="C26" i="1"/>
  <c r="E26" i="1" s="1"/>
  <c r="B26" i="1"/>
  <c r="J25" i="1"/>
  <c r="E25" i="1"/>
  <c r="D25" i="1"/>
  <c r="C25" i="1"/>
  <c r="B25" i="1"/>
  <c r="J24" i="1"/>
  <c r="D24" i="1"/>
  <c r="C24" i="1"/>
  <c r="E24" i="1" s="1"/>
  <c r="B24" i="1"/>
  <c r="I23" i="1"/>
  <c r="H23" i="1"/>
  <c r="J23" i="1" s="1"/>
  <c r="G23" i="1"/>
  <c r="D23" i="1"/>
  <c r="C23" i="1"/>
  <c r="E23" i="1" s="1"/>
  <c r="B23" i="1"/>
  <c r="I22" i="1"/>
  <c r="H22" i="1"/>
  <c r="J22" i="1" s="1"/>
  <c r="G22" i="1"/>
  <c r="G21" i="1" s="1"/>
  <c r="D22" i="1"/>
  <c r="C22" i="1"/>
  <c r="E22" i="1" s="1"/>
  <c r="E21" i="1" s="1"/>
  <c r="B22" i="1"/>
  <c r="H21" i="1"/>
  <c r="C21" i="1"/>
  <c r="B21" i="1"/>
  <c r="I20" i="1"/>
  <c r="H20" i="1"/>
  <c r="J20" i="1" s="1"/>
  <c r="G20" i="1"/>
  <c r="I19" i="1"/>
  <c r="H19" i="1"/>
  <c r="J19" i="1" s="1"/>
  <c r="G19" i="1"/>
  <c r="E19" i="1"/>
  <c r="I18" i="1"/>
  <c r="H18" i="1"/>
  <c r="J18" i="1" s="1"/>
  <c r="G18" i="1"/>
  <c r="E18" i="1"/>
  <c r="J17" i="1"/>
  <c r="E17" i="1"/>
  <c r="D17" i="1"/>
  <c r="C17" i="1"/>
  <c r="B17" i="1"/>
  <c r="J16" i="1"/>
  <c r="I16" i="1"/>
  <c r="H16" i="1"/>
  <c r="G16" i="1"/>
  <c r="E16" i="1"/>
  <c r="D16" i="1"/>
  <c r="C16" i="1"/>
  <c r="B16" i="1"/>
  <c r="J15" i="1"/>
  <c r="D15" i="1"/>
  <c r="C15" i="1"/>
  <c r="E15" i="1" s="1"/>
  <c r="B15" i="1"/>
  <c r="I14" i="1"/>
  <c r="H14" i="1"/>
  <c r="J14" i="1" s="1"/>
  <c r="G14" i="1"/>
  <c r="D14" i="1"/>
  <c r="C14" i="1"/>
  <c r="E14" i="1" s="1"/>
  <c r="B14" i="1"/>
  <c r="I13" i="1"/>
  <c r="H13" i="1"/>
  <c r="J13" i="1" s="1"/>
  <c r="G13" i="1"/>
  <c r="D13" i="1"/>
  <c r="C13" i="1"/>
  <c r="E13" i="1" s="1"/>
  <c r="B13" i="1"/>
  <c r="B10" i="1" s="1"/>
  <c r="I12" i="1"/>
  <c r="H12" i="1"/>
  <c r="J12" i="1" s="1"/>
  <c r="G12" i="1"/>
  <c r="G10" i="1" s="1"/>
  <c r="G29" i="1" s="1"/>
  <c r="E12" i="1"/>
  <c r="B12" i="1"/>
  <c r="I11" i="1"/>
  <c r="J11" i="1" s="1"/>
  <c r="H11" i="1"/>
  <c r="G11" i="1"/>
  <c r="D11" i="1"/>
  <c r="E11" i="1" s="1"/>
  <c r="C11" i="1"/>
  <c r="B11" i="1"/>
  <c r="I10" i="1"/>
  <c r="I29" i="1" s="1"/>
  <c r="I39" i="1" s="1"/>
  <c r="D10" i="1"/>
  <c r="E29" i="1" l="1"/>
  <c r="J10" i="1"/>
  <c r="B29" i="1"/>
  <c r="B39" i="1" s="1"/>
  <c r="G39" i="1"/>
  <c r="E10" i="1"/>
  <c r="J26" i="1"/>
  <c r="J21" i="1" s="1"/>
  <c r="E30" i="1"/>
  <c r="E36" i="1" s="1"/>
  <c r="J31" i="1"/>
  <c r="J36" i="1" s="1"/>
  <c r="C10" i="1"/>
  <c r="C29" i="1" s="1"/>
  <c r="C39" i="1" s="1"/>
  <c r="H10" i="1"/>
  <c r="H29" i="1" s="1"/>
  <c r="H39" i="1" s="1"/>
  <c r="J29" i="1" l="1"/>
  <c r="J39" i="1" s="1"/>
  <c r="E39" i="1"/>
</calcChain>
</file>

<file path=xl/sharedStrings.xml><?xml version="1.0" encoding="utf-8"?>
<sst xmlns="http://schemas.openxmlformats.org/spreadsheetml/2006/main" count="86" uniqueCount="78">
  <si>
    <t>"1. melléklet a 4/2018.(II.28.)önkormányzati rendelethez"</t>
  </si>
  <si>
    <t>FELSŐÖRS KÖZSÉG ÖNKORMÁNYZATA</t>
  </si>
  <si>
    <t>2018. évi költségvetés mérlege (Ft)</t>
  </si>
  <si>
    <t>Megnevezés</t>
  </si>
  <si>
    <t>2018.évi eredeti előirányzat</t>
  </si>
  <si>
    <t>2018.évi módosított előirányzat V.31.</t>
  </si>
  <si>
    <t>Módosítási javaslat</t>
  </si>
  <si>
    <t>2018.évi módosított előirányzat VIII.31.</t>
  </si>
  <si>
    <t>bevétel</t>
  </si>
  <si>
    <t>kiadás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</si>
  <si>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</si>
  <si>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</si>
  <si>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</si>
  <si>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</si>
  <si>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</si>
  <si>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</si>
  <si>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</si>
  <si>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</si>
  <si>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</si>
  <si>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</si>
  <si>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Működési bevétel</t>
  </si>
  <si>
    <t>Működési kiadás</t>
  </si>
  <si>
    <t>Önkormányzatok működési támogatásai</t>
  </si>
  <si>
    <t>Személyi juttatások</t>
  </si>
  <si>
    <t>Elvonások és befizetések bevételei</t>
  </si>
  <si>
    <t>Munkáltatót terh.jár. és szoc.hozzáj. adó</t>
  </si>
  <si>
    <t xml:space="preserve">Egyéb műk.c.tám.bev. áh.n belülről </t>
  </si>
  <si>
    <t>Dologi kiadás</t>
  </si>
  <si>
    <t xml:space="preserve">Közhatalmi bevételek </t>
  </si>
  <si>
    <t>Ellátottak pénzbeli juttatásai</t>
  </si>
  <si>
    <t>Működési bevételek</t>
  </si>
  <si>
    <t>Elvonások és befizetések</t>
  </si>
  <si>
    <t>Műk.c.visszat.tám.,kölcs.visszat.áh.n kívülről</t>
  </si>
  <si>
    <t>Egyéb műk.c.támog.áh.n belülre</t>
  </si>
  <si>
    <t>Egyéb működési célú átvett pénzeszk.</t>
  </si>
  <si>
    <t>Műk.c.visszat.támog., kölcs.nyújt.áh.n kívülre</t>
  </si>
  <si>
    <t>Műk.bev.felh.célra</t>
  </si>
  <si>
    <t>Egyéb műk.c.támog.áh.n kívülre</t>
  </si>
  <si>
    <t>Működési tartalék:    - általános</t>
  </si>
  <si>
    <r>
      <t xml:space="preserve">                                </t>
    </r>
    <r>
      <rPr>
        <sz val="8"/>
        <color theme="0"/>
        <rFont val="Arial"/>
        <family val="2"/>
        <charset val="238"/>
      </rPr>
      <t>.</t>
    </r>
    <r>
      <rPr>
        <sz val="8"/>
        <rFont val="Arial"/>
        <family val="2"/>
        <charset val="238"/>
      </rPr>
      <t>- cél</t>
    </r>
  </si>
  <si>
    <t>Felhalmozási célú bev.</t>
  </si>
  <si>
    <t>Felhalmozási célú kiadás</t>
  </si>
  <si>
    <t>Felhalmozási célú önkorm.i támogatások</t>
  </si>
  <si>
    <t>Beruházások</t>
  </si>
  <si>
    <t xml:space="preserve">Egyéb felhalm.c.tám.bev. áh.n belülről </t>
  </si>
  <si>
    <t>Felújítások</t>
  </si>
  <si>
    <t>Immat. jav.,ingatlanok., egyéb tárgyi e.érték.</t>
  </si>
  <si>
    <t>Egyéb felhalm.c.támog.áh.n belülre</t>
  </si>
  <si>
    <t>Felhalm.c.visszat.tám.,kölcs.visszat.áh.n kívülről</t>
  </si>
  <si>
    <t>Felhalm.c.visszat.támog.kölcs.,nyújt.áh.n kívülre</t>
  </si>
  <si>
    <t>Egyéb felhalmozási célú átvett pénzeszk.</t>
  </si>
  <si>
    <t>Egyéb felhalm.c.támog.áh.n kívülre</t>
  </si>
  <si>
    <t>Műk.bev.felhalm.célra</t>
  </si>
  <si>
    <t>Felhalmozási tartalék: - általános</t>
  </si>
  <si>
    <t xml:space="preserve">                                   - cél</t>
  </si>
  <si>
    <t>Költségvetési bev-ek</t>
  </si>
  <si>
    <t>Költségvetési kiadások</t>
  </si>
  <si>
    <t>Maradvány igénybevétele felj.célra</t>
  </si>
  <si>
    <t>Hosszú lej.hitelek, kölcsönök törlesztése</t>
  </si>
  <si>
    <t>Maradvány igénybevétele műk.célra</t>
  </si>
  <si>
    <t>Áh.n. belüli megelőlegezés visszafizetése</t>
  </si>
  <si>
    <t>Maradvány igénybevétele finanszírozási célra</t>
  </si>
  <si>
    <t>Pénzeszközök lekötött bankbetétként elhelyezése</t>
  </si>
  <si>
    <t>Áh.n belüli megelőlegezés</t>
  </si>
  <si>
    <t>Belföldi értékpapírok kiadásai</t>
  </si>
  <si>
    <t>Lekötött bankbetétek megszüntetése</t>
  </si>
  <si>
    <t>Belföldi értékpapírok bevételei</t>
  </si>
  <si>
    <t xml:space="preserve">Finanszírozási bevételek </t>
  </si>
  <si>
    <t xml:space="preserve">Finanszírozási kiadások </t>
  </si>
  <si>
    <t>Nyitó</t>
  </si>
  <si>
    <t>Záró</t>
  </si>
  <si>
    <t>Bevételek összesen:</t>
  </si>
  <si>
    <t>Kiadás összesen:</t>
  </si>
  <si>
    <t>Felsőörs</t>
  </si>
  <si>
    <t>Miske ovi</t>
  </si>
  <si>
    <t>összesen</t>
  </si>
  <si>
    <t>kiadás bevétel különbözet</t>
  </si>
  <si>
    <t>1. melléklet a  14/2018.(IX.25.)önkormányzati  rendelethez, hatályos 2018. szeptember 26-tól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</si>
</sst>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"/>
    <numFmt numFmtId="165" formatCode="#\ ##0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9"/>
      <color rgb="FFFF0000"/>
      <name val="Arial"/>
      <family val="2"/>
      <charset val="238"/>
    </font>
    <font>
      <sz val="8"/>
      <color theme="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71">
    <xf numFmtId="0" fontId="0" fillId="0" borderId="0" xfId="0"/>
    <xf numFmtId="0" fontId="2" fillId="0" borderId="0" xfId="0" applyFont="1" applyFill="1"/>
    <xf numFmtId="0" fontId="4" fillId="0" borderId="2" xfId="0" applyFont="1" applyFill="1" applyBorder="1" applyAlignment="1">
      <alignment horizontal="center" vertical="center" wrapText="1"/>
    </xf>
    <xf numFmtId="0" fontId="2" fillId="0" borderId="0" xfId="0" applyFont="1" applyFill="1" applyBorder="1"/>
    <xf numFmtId="0" fontId="3" fillId="0" borderId="3" xfId="0" applyFont="1" applyFill="1" applyBorder="1" applyAlignment="1">
      <alignment horizontal="center"/>
    </xf>
    <xf numFmtId="4" fontId="2" fillId="0" borderId="0" xfId="0" applyNumberFormat="1" applyFont="1" applyFill="1" applyBorder="1"/>
    <xf numFmtId="0" fontId="3" fillId="0" borderId="7" xfId="0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left"/>
    </xf>
    <xf numFmtId="0" fontId="6" fillId="0" borderId="9" xfId="0" applyFont="1" applyFill="1" applyBorder="1"/>
    <xf numFmtId="3" fontId="3" fillId="0" borderId="6" xfId="0" applyNumberFormat="1" applyFont="1" applyFill="1" applyBorder="1" applyAlignment="1">
      <alignment horizontal="right"/>
    </xf>
    <xf numFmtId="3" fontId="3" fillId="0" borderId="10" xfId="0" applyNumberFormat="1" applyFont="1" applyFill="1" applyBorder="1" applyAlignment="1">
      <alignment horizontal="right"/>
    </xf>
    <xf numFmtId="0" fontId="6" fillId="0" borderId="9" xfId="0" applyFont="1" applyFill="1" applyBorder="1" applyAlignment="1">
      <alignment horizontal="left"/>
    </xf>
    <xf numFmtId="0" fontId="5" fillId="0" borderId="11" xfId="0" applyFont="1" applyFill="1" applyBorder="1"/>
    <xf numFmtId="3" fontId="2" fillId="0" borderId="12" xfId="0" applyNumberFormat="1" applyFont="1" applyFill="1" applyBorder="1"/>
    <xf numFmtId="3" fontId="2" fillId="0" borderId="11" xfId="0" applyNumberFormat="1" applyFont="1" applyFill="1" applyBorder="1"/>
    <xf numFmtId="0" fontId="5" fillId="0" borderId="13" xfId="0" applyFont="1" applyFill="1" applyBorder="1" applyAlignment="1">
      <alignment horizontal="left"/>
    </xf>
    <xf numFmtId="3" fontId="2" fillId="0" borderId="14" xfId="0" applyNumberFormat="1" applyFont="1" applyFill="1" applyBorder="1"/>
    <xf numFmtId="3" fontId="2" fillId="0" borderId="0" xfId="0" applyNumberFormat="1" applyFont="1" applyFill="1" applyBorder="1"/>
    <xf numFmtId="0" fontId="5" fillId="0" borderId="14" xfId="0" applyFont="1" applyFill="1" applyBorder="1"/>
    <xf numFmtId="3" fontId="2" fillId="0" borderId="15" xfId="0" applyNumberFormat="1" applyFont="1" applyFill="1" applyBorder="1"/>
    <xf numFmtId="0" fontId="5" fillId="0" borderId="15" xfId="0" applyFont="1" applyFill="1" applyBorder="1"/>
    <xf numFmtId="0" fontId="5" fillId="0" borderId="16" xfId="0" applyFont="1" applyFill="1" applyBorder="1" applyAlignment="1">
      <alignment horizontal="left"/>
    </xf>
    <xf numFmtId="0" fontId="5" fillId="0" borderId="16" xfId="0" applyFont="1" applyFill="1" applyBorder="1"/>
    <xf numFmtId="3" fontId="2" fillId="0" borderId="0" xfId="0" applyNumberFormat="1" applyFont="1" applyFill="1"/>
    <xf numFmtId="3" fontId="2" fillId="0" borderId="17" xfId="0" applyNumberFormat="1" applyFont="1" applyFill="1" applyBorder="1"/>
    <xf numFmtId="3" fontId="2" fillId="0" borderId="0" xfId="0" applyNumberFormat="1" applyFont="1" applyFill="1" applyBorder="1" applyAlignment="1">
      <alignment horizontal="right"/>
    </xf>
    <xf numFmtId="3" fontId="7" fillId="0" borderId="17" xfId="0" applyNumberFormat="1" applyFont="1" applyFill="1" applyBorder="1"/>
    <xf numFmtId="3" fontId="7" fillId="0" borderId="12" xfId="0" applyNumberFormat="1" applyFont="1" applyFill="1" applyBorder="1"/>
    <xf numFmtId="3" fontId="2" fillId="0" borderId="3" xfId="0" applyNumberFormat="1" applyFont="1" applyFill="1" applyBorder="1"/>
    <xf numFmtId="3" fontId="2" fillId="0" borderId="18" xfId="0" applyNumberFormat="1" applyFont="1" applyFill="1" applyBorder="1"/>
    <xf numFmtId="3" fontId="2" fillId="0" borderId="19" xfId="0" applyNumberFormat="1" applyFont="1" applyFill="1" applyBorder="1"/>
    <xf numFmtId="0" fontId="5" fillId="0" borderId="8" xfId="0" applyFont="1" applyFill="1" applyBorder="1" applyAlignment="1">
      <alignment horizontal="left"/>
    </xf>
    <xf numFmtId="3" fontId="4" fillId="0" borderId="6" xfId="0" applyNumberFormat="1" applyFont="1" applyFill="1" applyBorder="1" applyAlignment="1">
      <alignment horizontal="right"/>
    </xf>
    <xf numFmtId="3" fontId="4" fillId="0" borderId="20" xfId="0" applyNumberFormat="1" applyFont="1" applyFill="1" applyBorder="1" applyAlignment="1">
      <alignment horizontal="right"/>
    </xf>
    <xf numFmtId="0" fontId="5" fillId="0" borderId="14" xfId="0" applyFont="1" applyFill="1" applyBorder="1" applyAlignment="1">
      <alignment horizontal="left"/>
    </xf>
    <xf numFmtId="10" fontId="2" fillId="0" borderId="0" xfId="1" applyNumberFormat="1" applyFont="1" applyFill="1" applyBorder="1" applyAlignment="1">
      <alignment horizontal="left"/>
    </xf>
    <xf numFmtId="0" fontId="5" fillId="0" borderId="15" xfId="0" applyFont="1" applyFill="1" applyBorder="1" applyAlignment="1">
      <alignment horizontal="left"/>
    </xf>
    <xf numFmtId="3" fontId="7" fillId="0" borderId="14" xfId="0" applyNumberFormat="1" applyFont="1" applyFill="1" applyBorder="1"/>
    <xf numFmtId="1" fontId="6" fillId="0" borderId="9" xfId="0" applyNumberFormat="1" applyFont="1" applyFill="1" applyBorder="1" applyAlignment="1">
      <alignment horizontal="left"/>
    </xf>
    <xf numFmtId="3" fontId="3" fillId="0" borderId="6" xfId="0" applyNumberFormat="1" applyFont="1" applyFill="1" applyBorder="1"/>
    <xf numFmtId="3" fontId="2" fillId="0" borderId="0" xfId="0" applyNumberFormat="1" applyFont="1" applyFill="1" applyBorder="1" applyAlignment="1">
      <alignment horizontal="left"/>
    </xf>
    <xf numFmtId="0" fontId="5" fillId="0" borderId="12" xfId="0" applyFont="1" applyFill="1" applyBorder="1"/>
    <xf numFmtId="3" fontId="2" fillId="0" borderId="2" xfId="0" applyNumberFormat="1" applyFont="1" applyFill="1" applyBorder="1"/>
    <xf numFmtId="0" fontId="5" fillId="0" borderId="2" xfId="0" applyFont="1" applyFill="1" applyBorder="1" applyAlignment="1">
      <alignment horizontal="left"/>
    </xf>
    <xf numFmtId="0" fontId="5" fillId="0" borderId="21" xfId="0" applyFont="1" applyFill="1" applyBorder="1"/>
    <xf numFmtId="3" fontId="2" fillId="0" borderId="13" xfId="0" applyNumberFormat="1" applyFont="1" applyFill="1" applyBorder="1"/>
    <xf numFmtId="3" fontId="2" fillId="0" borderId="7" xfId="0" applyNumberFormat="1" applyFont="1" applyFill="1" applyBorder="1"/>
    <xf numFmtId="3" fontId="4" fillId="0" borderId="0" xfId="0" applyNumberFormat="1" applyFont="1" applyFill="1" applyBorder="1" applyAlignment="1">
      <alignment horizontal="right"/>
    </xf>
    <xf numFmtId="0" fontId="5" fillId="0" borderId="7" xfId="0" applyFont="1" applyFill="1" applyBorder="1" applyAlignment="1">
      <alignment horizontal="left"/>
    </xf>
    <xf numFmtId="3" fontId="4" fillId="0" borderId="9" xfId="0" applyNumberFormat="1" applyFont="1" applyFill="1" applyBorder="1"/>
    <xf numFmtId="164" fontId="4" fillId="0" borderId="0" xfId="0" applyNumberFormat="1" applyFont="1" applyFill="1" applyBorder="1" applyAlignment="1">
      <alignment horizontal="right"/>
    </xf>
    <xf numFmtId="0" fontId="6" fillId="0" borderId="19" xfId="0" applyFont="1" applyFill="1" applyBorder="1" applyAlignment="1">
      <alignment horizontal="left"/>
    </xf>
    <xf numFmtId="165" fontId="3" fillId="0" borderId="6" xfId="0" applyNumberFormat="1" applyFont="1" applyFill="1" applyBorder="1" applyAlignment="1">
      <alignment horizontal="right"/>
    </xf>
    <xf numFmtId="0" fontId="6" fillId="0" borderId="22" xfId="0" applyFont="1" applyFill="1" applyBorder="1"/>
    <xf numFmtId="3" fontId="4" fillId="0" borderId="7" xfId="0" applyNumberFormat="1" applyFont="1" applyFill="1" applyBorder="1"/>
    <xf numFmtId="0" fontId="6" fillId="0" borderId="7" xfId="0" applyFont="1" applyFill="1" applyBorder="1" applyAlignment="1">
      <alignment horizontal="left"/>
    </xf>
    <xf numFmtId="3" fontId="3" fillId="0" borderId="8" xfId="0" applyNumberFormat="1" applyFont="1" applyFill="1" applyBorder="1"/>
    <xf numFmtId="0" fontId="4" fillId="0" borderId="9" xfId="0" applyFont="1" applyFill="1" applyBorder="1"/>
    <xf numFmtId="0" fontId="3" fillId="0" borderId="9" xfId="0" applyFont="1" applyFill="1" applyBorder="1" applyAlignment="1">
      <alignment horizontal="left"/>
    </xf>
    <xf numFmtId="3" fontId="3" fillId="0" borderId="9" xfId="0" applyNumberFormat="1" applyFont="1" applyFill="1" applyBorder="1" applyAlignment="1">
      <alignment horizontal="right"/>
    </xf>
    <xf numFmtId="4" fontId="2" fillId="0" borderId="0" xfId="0" applyNumberFormat="1" applyFont="1" applyFill="1"/>
    <xf numFmtId="0" fontId="2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4" fillId="0" borderId="0" xfId="0" applyFont="1" applyFill="1"/>
    <xf numFmtId="0" fontId="5" fillId="0" borderId="1" xfId="0" applyFont="1" applyBorder="1" applyAlignment="1">
      <alignment horizontal="right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/>
    </xf>
    <xf numFmtId="0" fontId="4" fillId="0" borderId="6" xfId="0" applyFont="1" applyFill="1" applyBorder="1" applyAlignment="1">
      <alignment horizontal="center"/>
    </xf>
  </cellXfs>
  <cellStyles count="2">
    <cellStyle name="Normál" xfId="0" builtinId="0"/>
    <cellStyle name="Százalék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K&#246;lts&#233;gvet&#233;s%202018/m&#243;dos&#237;t&#225;s/szeptember/V&#233;gleges/14_2018_k&#246;lts&#233;gvet&#233;s_m&#243;dos&#237;t&#225;sa_2018_&#214;R_mell&#233;kle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mell"/>
      <sheetName val="2.mell"/>
      <sheetName val="3.mell"/>
      <sheetName val="4.mell"/>
      <sheetName val="5.mell"/>
      <sheetName val="6.mell"/>
      <sheetName val="7.mell"/>
      <sheetName val="7.1.mell"/>
      <sheetName val="7.2.mell"/>
      <sheetName val="7.3.mell"/>
      <sheetName val="7.4.mell"/>
      <sheetName val="7.5.mell"/>
      <sheetName val="7.6.mell"/>
      <sheetName val="8.mell"/>
      <sheetName val="9.mell"/>
      <sheetName val="10.mell"/>
      <sheetName val="11.mell"/>
      <sheetName val="11.1.mell"/>
      <sheetName val="11.2.mell"/>
      <sheetName val="12.mell"/>
      <sheetName val="13.mell"/>
      <sheetName val="14.mell"/>
      <sheetName val="15.mell"/>
      <sheetName val="16.mell"/>
      <sheetName val="17.mell"/>
      <sheetName val="Munka2"/>
    </sheetNames>
    <sheetDataSet>
      <sheetData sheetId="0"/>
      <sheetData sheetId="1"/>
      <sheetData sheetId="2"/>
      <sheetData sheetId="3"/>
      <sheetData sheetId="4"/>
      <sheetData sheetId="5">
        <row r="27">
          <cell r="E27">
            <v>0</v>
          </cell>
        </row>
        <row r="28">
          <cell r="E28">
            <v>111284608</v>
          </cell>
          <cell r="F28">
            <v>114593671</v>
          </cell>
          <cell r="G28">
            <v>15888506</v>
          </cell>
        </row>
        <row r="50">
          <cell r="E50">
            <v>21857631</v>
          </cell>
          <cell r="F50">
            <v>21857631</v>
          </cell>
          <cell r="G50">
            <v>5030230</v>
          </cell>
        </row>
        <row r="63">
          <cell r="E63">
            <v>110000000</v>
          </cell>
          <cell r="F63">
            <v>110000000</v>
          </cell>
          <cell r="G63">
            <v>0</v>
          </cell>
        </row>
        <row r="82">
          <cell r="E82">
            <v>383930624</v>
          </cell>
          <cell r="F82">
            <v>383930624</v>
          </cell>
          <cell r="G82">
            <v>69923678</v>
          </cell>
        </row>
        <row r="110">
          <cell r="E110">
            <v>54850000</v>
          </cell>
          <cell r="F110">
            <v>54850000</v>
          </cell>
          <cell r="G110">
            <v>0</v>
          </cell>
        </row>
        <row r="142">
          <cell r="E142">
            <v>22057476</v>
          </cell>
          <cell r="F142">
            <v>23140036</v>
          </cell>
          <cell r="G142">
            <v>0</v>
          </cell>
        </row>
        <row r="152">
          <cell r="E152">
            <v>0</v>
          </cell>
          <cell r="F152">
            <v>0</v>
          </cell>
          <cell r="G152">
            <v>0</v>
          </cell>
        </row>
        <row r="158">
          <cell r="E158">
            <v>0</v>
          </cell>
          <cell r="F158">
            <v>0</v>
          </cell>
          <cell r="G158">
            <v>0</v>
          </cell>
        </row>
        <row r="162">
          <cell r="E162">
            <v>0</v>
          </cell>
          <cell r="F162">
            <v>0</v>
          </cell>
          <cell r="G162">
            <v>0</v>
          </cell>
        </row>
        <row r="169">
          <cell r="E169">
            <v>0</v>
          </cell>
          <cell r="F169">
            <v>0</v>
          </cell>
          <cell r="G169">
            <v>0</v>
          </cell>
        </row>
        <row r="175">
          <cell r="E175">
            <v>6141000</v>
          </cell>
          <cell r="F175">
            <v>6141000</v>
          </cell>
          <cell r="G175">
            <v>0</v>
          </cell>
        </row>
        <row r="184">
          <cell r="E184">
            <v>5448976</v>
          </cell>
          <cell r="F184">
            <v>8206604</v>
          </cell>
          <cell r="G184">
            <v>0</v>
          </cell>
        </row>
        <row r="188">
          <cell r="E188">
            <v>207201357</v>
          </cell>
          <cell r="F188">
            <v>245459190</v>
          </cell>
          <cell r="G188">
            <v>0</v>
          </cell>
        </row>
        <row r="191">
          <cell r="E191">
            <v>3817813</v>
          </cell>
          <cell r="F191">
            <v>3817813</v>
          </cell>
          <cell r="G191">
            <v>0</v>
          </cell>
        </row>
        <row r="196">
          <cell r="E196">
            <v>0</v>
          </cell>
          <cell r="F196">
            <v>801834</v>
          </cell>
          <cell r="G196">
            <v>201452</v>
          </cell>
        </row>
        <row r="204">
          <cell r="E204">
            <v>161000000</v>
          </cell>
          <cell r="F204">
            <v>320000000</v>
          </cell>
          <cell r="G204">
            <v>0</v>
          </cell>
        </row>
      </sheetData>
      <sheetData sheetId="6"/>
      <sheetData sheetId="7">
        <row r="86">
          <cell r="E86">
            <v>72529569</v>
          </cell>
          <cell r="F86">
            <v>74188106</v>
          </cell>
          <cell r="G86">
            <v>1378604</v>
          </cell>
        </row>
      </sheetData>
      <sheetData sheetId="8">
        <row r="86">
          <cell r="E86">
            <v>14252041</v>
          </cell>
          <cell r="F86">
            <v>14610674</v>
          </cell>
          <cell r="G86">
            <v>91952</v>
          </cell>
        </row>
      </sheetData>
      <sheetData sheetId="9">
        <row r="86">
          <cell r="E86">
            <v>93038070</v>
          </cell>
          <cell r="F86">
            <v>89880397</v>
          </cell>
          <cell r="G86">
            <v>8320878</v>
          </cell>
        </row>
      </sheetData>
      <sheetData sheetId="10">
        <row r="86">
          <cell r="E86">
            <v>3650000</v>
          </cell>
          <cell r="F86">
            <v>3630300</v>
          </cell>
          <cell r="G86">
            <v>-101600</v>
          </cell>
        </row>
      </sheetData>
      <sheetData sheetId="11">
        <row r="84">
          <cell r="E84">
            <v>15889411</v>
          </cell>
          <cell r="F84">
            <v>16218631</v>
          </cell>
          <cell r="G84">
            <v>527800</v>
          </cell>
        </row>
        <row r="85">
          <cell r="E85">
            <v>3530297</v>
          </cell>
          <cell r="F85">
            <v>3550297</v>
          </cell>
          <cell r="G85">
            <v>14926100</v>
          </cell>
        </row>
      </sheetData>
      <sheetData sheetId="12">
        <row r="80">
          <cell r="E80">
            <v>2327098</v>
          </cell>
          <cell r="F80">
            <v>1204780</v>
          </cell>
          <cell r="G80">
            <v>-31980</v>
          </cell>
        </row>
        <row r="81">
          <cell r="E81">
            <v>600000</v>
          </cell>
          <cell r="F81">
            <v>3507552</v>
          </cell>
          <cell r="G81">
            <v>857580</v>
          </cell>
        </row>
      </sheetData>
      <sheetData sheetId="13"/>
      <sheetData sheetId="14">
        <row r="40">
          <cell r="D40">
            <v>536530475</v>
          </cell>
          <cell r="E40">
            <v>572321546</v>
          </cell>
          <cell r="F40">
            <v>19376209</v>
          </cell>
        </row>
        <row r="60">
          <cell r="D60">
            <v>180124711</v>
          </cell>
          <cell r="E60">
            <v>188541473</v>
          </cell>
          <cell r="F60">
            <v>45496871</v>
          </cell>
        </row>
        <row r="74">
          <cell r="D74">
            <v>300000</v>
          </cell>
          <cell r="E74">
            <v>525000</v>
          </cell>
          <cell r="F74">
            <v>0</v>
          </cell>
        </row>
        <row r="80">
          <cell r="D80">
            <v>161000000</v>
          </cell>
          <cell r="E80">
            <v>320000000</v>
          </cell>
          <cell r="F80">
            <v>0</v>
          </cell>
        </row>
        <row r="96">
          <cell r="D96">
            <v>3817813</v>
          </cell>
          <cell r="E96">
            <v>4619647</v>
          </cell>
          <cell r="F96">
            <v>201452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8"/>
  <sheetViews>
    <sheetView tabSelected="1" workbookViewId="0">
      <selection activeCell="A5" sqref="A5:J5"/>
    </sheetView>
  </sheetViews>
  <sheetFormatPr defaultRowHeight="12" x14ac:dyDescent="0.2"/>
  <cols>
    <col min="1" max="1" width="37.7109375" style="1" bestFit="1" customWidth="1"/>
    <col min="2" max="5" width="14.140625" style="1" customWidth="1"/>
    <col min="6" max="6" width="37.5703125" style="1" bestFit="1" customWidth="1"/>
    <col min="7" max="7" width="14.140625" style="1" customWidth="1"/>
    <col min="8" max="9" width="14" style="1" customWidth="1"/>
    <col min="10" max="10" width="14.140625" style="1" customWidth="1"/>
    <col min="11" max="11" width="9.140625" style="1"/>
    <col min="12" max="12" width="11.85546875" style="1" customWidth="1"/>
    <col min="13" max="13" width="9.140625" style="1"/>
    <col min="14" max="14" width="10" style="1" bestFit="1" customWidth="1"/>
    <col min="15" max="15" width="9.140625" style="1"/>
    <col min="16" max="16" width="10.85546875" style="1" bestFit="1" customWidth="1"/>
    <col min="17" max="16384" width="9.140625" style="1"/>
  </cols>
  <sheetData>
    <row r="1" spans="1:13" x14ac:dyDescent="0.2">
      <c r="A1" s="62" t="s">
        <v>0</v>
      </c>
      <c r="B1" s="62"/>
      <c r="C1" s="62"/>
      <c r="D1" s="62"/>
      <c r="E1" s="62"/>
      <c r="F1" s="62"/>
      <c r="G1" s="62"/>
      <c r="H1" s="62"/>
      <c r="I1" s="62"/>
      <c r="J1" s="62"/>
    </row>
    <row r="2" spans="1:13" ht="12.75" x14ac:dyDescent="0.2">
      <c r="A2" s="63" t="s">
        <v>1</v>
      </c>
      <c r="B2" s="63"/>
      <c r="C2" s="63"/>
      <c r="D2" s="63"/>
      <c r="E2" s="63"/>
      <c r="F2" s="63"/>
      <c r="G2" s="63"/>
      <c r="H2" s="63"/>
      <c r="I2" s="63"/>
      <c r="J2" s="63"/>
    </row>
    <row r="3" spans="1:13" ht="12.75" x14ac:dyDescent="0.2">
      <c r="A3" s="63" t="s">
        <v>2</v>
      </c>
      <c r="B3" s="63"/>
      <c r="C3" s="63"/>
      <c r="D3" s="63"/>
      <c r="E3" s="63"/>
      <c r="F3" s="63"/>
      <c r="G3" s="63"/>
      <c r="H3" s="63"/>
      <c r="I3" s="63"/>
      <c r="J3" s="63"/>
    </row>
    <row r="4" spans="1:13" x14ac:dyDescent="0.2">
      <c r="A4" s="64"/>
      <c r="B4" s="64"/>
      <c r="C4" s="64"/>
      <c r="D4" s="64"/>
      <c r="E4" s="64"/>
      <c r="F4" s="64"/>
      <c r="G4" s="64"/>
      <c r="H4" s="64"/>
      <c r="I4" s="64"/>
      <c r="J4" s="64"/>
    </row>
    <row r="5" spans="1:13" ht="12.75" thickBot="1" x14ac:dyDescent="0.25">
      <c r="A5" s="65" t="s">
        <v>77</v>
      </c>
      <c r="B5" s="65"/>
      <c r="C5" s="65"/>
      <c r="D5" s="65"/>
      <c r="E5" s="65"/>
      <c r="F5" s="65"/>
      <c r="G5" s="65"/>
      <c r="H5" s="65"/>
      <c r="I5" s="65"/>
      <c r="J5" s="65"/>
    </row>
    <row r="6" spans="1:13" ht="48.75" thickBot="1" x14ac:dyDescent="0.25">
      <c r="A6" s="66" t="s">
        <v>3</v>
      </c>
      <c r="B6" s="2" t="s">
        <v>4</v>
      </c>
      <c r="C6" s="2" t="s">
        <v>5</v>
      </c>
      <c r="D6" s="2" t="s">
        <v>6</v>
      </c>
      <c r="E6" s="2" t="s">
        <v>7</v>
      </c>
      <c r="F6" s="66" t="s">
        <v>3</v>
      </c>
      <c r="G6" s="2" t="s">
        <v>4</v>
      </c>
      <c r="H6" s="2" t="s">
        <v>5</v>
      </c>
      <c r="I6" s="2" t="s">
        <v>6</v>
      </c>
      <c r="J6" s="2" t="s">
        <v>7</v>
      </c>
    </row>
    <row r="7" spans="1:13" ht="12.75" thickBot="1" x14ac:dyDescent="0.25">
      <c r="A7" s="67"/>
      <c r="B7" s="68" t="s">
        <v>8</v>
      </c>
      <c r="C7" s="69"/>
      <c r="D7" s="69"/>
      <c r="E7" s="70"/>
      <c r="F7" s="67"/>
      <c r="G7" s="68" t="s">
        <v>9</v>
      </c>
      <c r="H7" s="69"/>
      <c r="I7" s="69"/>
      <c r="J7" s="70"/>
      <c r="L7" s="3"/>
      <c r="M7" s="3"/>
    </row>
    <row r="8" spans="1:13" ht="13.5" thickBot="1" x14ac:dyDescent="0.25">
      <c r="A8" s="4" t="s">
        <v>10</v>
      </c>
      <c r="B8" s="4" t="s">
        <v>11</v>
      </c>
      <c r="C8" s="4" t="s">
        <v>12</v>
      </c>
      <c r="D8" s="4" t="s">
        <v>13</v>
      </c>
      <c r="E8" s="4" t="s">
        <v>14</v>
      </c>
      <c r="F8" s="4" t="s">
        <v>15</v>
      </c>
      <c r="G8" s="4" t="s">
        <v>16</v>
      </c>
      <c r="H8" s="4" t="s">
        <v>17</v>
      </c>
      <c r="I8" s="4" t="s">
        <v>18</v>
      </c>
      <c r="J8" s="4" t="s">
        <v>19</v>
      </c>
      <c r="L8" s="5"/>
      <c r="M8" s="3"/>
    </row>
    <row r="9" spans="1:13" ht="13.5" thickBot="1" x14ac:dyDescent="0.25">
      <c r="A9" s="6"/>
      <c r="B9" s="6"/>
      <c r="C9" s="6"/>
      <c r="D9" s="6"/>
      <c r="E9" s="6"/>
      <c r="F9" s="7"/>
      <c r="G9" s="6"/>
      <c r="H9" s="6"/>
      <c r="I9" s="6"/>
      <c r="J9" s="6"/>
      <c r="L9" s="8"/>
      <c r="M9" s="3"/>
    </row>
    <row r="10" spans="1:13" ht="13.5" thickBot="1" x14ac:dyDescent="0.25">
      <c r="A10" s="9" t="s">
        <v>20</v>
      </c>
      <c r="B10" s="10">
        <f>SUM(B11:B20)</f>
        <v>200367510</v>
      </c>
      <c r="C10" s="10">
        <f>SUM(C11:C20)</f>
        <v>198584133</v>
      </c>
      <c r="D10" s="10">
        <f t="shared" ref="D10:E10" si="0">SUM(D11:D20)</f>
        <v>25969334</v>
      </c>
      <c r="E10" s="11">
        <f t="shared" si="0"/>
        <v>224553467</v>
      </c>
      <c r="F10" s="12" t="s">
        <v>21</v>
      </c>
      <c r="G10" s="10">
        <f>SUM(G11:G20)</f>
        <v>205816486</v>
      </c>
      <c r="H10" s="10">
        <f>SUM(H11:H20)</f>
        <v>206790737</v>
      </c>
      <c r="I10" s="10">
        <f>SUM(I11:I20)</f>
        <v>25969334</v>
      </c>
      <c r="J10" s="10">
        <f>SUM(J11:J20)</f>
        <v>232760071</v>
      </c>
      <c r="L10" s="8"/>
      <c r="M10" s="3"/>
    </row>
    <row r="11" spans="1:13" x14ac:dyDescent="0.2">
      <c r="A11" s="13" t="s">
        <v>22</v>
      </c>
      <c r="B11" s="14">
        <f>'[1]6.mell'!E28</f>
        <v>111284608</v>
      </c>
      <c r="C11" s="14">
        <f>'[1]6.mell'!F28</f>
        <v>114593671</v>
      </c>
      <c r="D11" s="14">
        <f>'[1]6.mell'!G28</f>
        <v>15888506</v>
      </c>
      <c r="E11" s="15">
        <f>C11+D11</f>
        <v>130482177</v>
      </c>
      <c r="F11" s="16" t="s">
        <v>23</v>
      </c>
      <c r="G11" s="17">
        <f>'[1]7.1.mell'!E86</f>
        <v>72529569</v>
      </c>
      <c r="H11" s="17">
        <f>'[1]7.1.mell'!F86</f>
        <v>74188106</v>
      </c>
      <c r="I11" s="17">
        <f>'[1]7.1.mell'!G86</f>
        <v>1378604</v>
      </c>
      <c r="J11" s="17">
        <f>H11+I11</f>
        <v>75566710</v>
      </c>
      <c r="L11" s="8"/>
      <c r="M11" s="18"/>
    </row>
    <row r="12" spans="1:13" x14ac:dyDescent="0.2">
      <c r="A12" s="19" t="s">
        <v>24</v>
      </c>
      <c r="B12" s="14">
        <f>'[1]6.mell'!E27</f>
        <v>0</v>
      </c>
      <c r="C12" s="14">
        <v>0</v>
      </c>
      <c r="D12" s="14">
        <v>0</v>
      </c>
      <c r="E12" s="20">
        <f>C12+D12</f>
        <v>0</v>
      </c>
      <c r="F12" s="16" t="s">
        <v>25</v>
      </c>
      <c r="G12" s="17">
        <f>'[1]7.2.mell'!E86</f>
        <v>14252041</v>
      </c>
      <c r="H12" s="17">
        <f>'[1]7.2.mell'!F86</f>
        <v>14610674</v>
      </c>
      <c r="I12" s="17">
        <f>'[1]7.2.mell'!G86</f>
        <v>91952</v>
      </c>
      <c r="J12" s="17">
        <f>H12+I12</f>
        <v>14702626</v>
      </c>
      <c r="L12" s="8"/>
      <c r="M12" s="18"/>
    </row>
    <row r="13" spans="1:13" x14ac:dyDescent="0.2">
      <c r="A13" s="21" t="s">
        <v>26</v>
      </c>
      <c r="B13" s="14">
        <f>'[1]6.mell'!E50</f>
        <v>21857631</v>
      </c>
      <c r="C13" s="14">
        <f>'[1]6.mell'!F50</f>
        <v>21857631</v>
      </c>
      <c r="D13" s="14">
        <f>'[1]6.mell'!G50</f>
        <v>5030230</v>
      </c>
      <c r="E13" s="20">
        <f t="shared" ref="E13:E19" si="1">C13+D13</f>
        <v>26887861</v>
      </c>
      <c r="F13" s="16" t="s">
        <v>27</v>
      </c>
      <c r="G13" s="17">
        <f>'[1]7.3.mell'!E86</f>
        <v>93038070</v>
      </c>
      <c r="H13" s="17">
        <f>'[1]7.3.mell'!F86</f>
        <v>89880397</v>
      </c>
      <c r="I13" s="17">
        <f>'[1]7.3.mell'!G86</f>
        <v>8320878</v>
      </c>
      <c r="J13" s="17">
        <f t="shared" ref="J13:J20" si="2">H13+I13</f>
        <v>98201275</v>
      </c>
      <c r="L13" s="8"/>
      <c r="M13" s="18"/>
    </row>
    <row r="14" spans="1:13" x14ac:dyDescent="0.2">
      <c r="A14" s="19" t="s">
        <v>28</v>
      </c>
      <c r="B14" s="14">
        <f>'[1]6.mell'!E110</f>
        <v>54850000</v>
      </c>
      <c r="C14" s="14">
        <f>'[1]6.mell'!F110</f>
        <v>54850000</v>
      </c>
      <c r="D14" s="14">
        <f>'[1]6.mell'!G110</f>
        <v>0</v>
      </c>
      <c r="E14" s="20">
        <f t="shared" si="1"/>
        <v>54850000</v>
      </c>
      <c r="F14" s="22" t="s">
        <v>29</v>
      </c>
      <c r="G14" s="17">
        <f>'[1]7.4.mell'!E86</f>
        <v>3650000</v>
      </c>
      <c r="H14" s="17">
        <f>'[1]7.4.mell'!F86</f>
        <v>3630300</v>
      </c>
      <c r="I14" s="17">
        <f>'[1]7.4.mell'!G86</f>
        <v>-101600</v>
      </c>
      <c r="J14" s="17">
        <f t="shared" si="2"/>
        <v>3528700</v>
      </c>
      <c r="L14" s="8"/>
      <c r="M14" s="18"/>
    </row>
    <row r="15" spans="1:13" x14ac:dyDescent="0.2">
      <c r="A15" s="19" t="s">
        <v>30</v>
      </c>
      <c r="B15" s="14">
        <f>'[1]6.mell'!E142</f>
        <v>22057476</v>
      </c>
      <c r="C15" s="14">
        <f>'[1]6.mell'!F142</f>
        <v>23140036</v>
      </c>
      <c r="D15" s="14">
        <f>'[1]6.mell'!G142</f>
        <v>0</v>
      </c>
      <c r="E15" s="20">
        <f t="shared" si="1"/>
        <v>23140036</v>
      </c>
      <c r="F15" s="16" t="s">
        <v>31</v>
      </c>
      <c r="G15" s="17">
        <v>0</v>
      </c>
      <c r="H15" s="17">
        <v>0</v>
      </c>
      <c r="I15" s="17">
        <v>0</v>
      </c>
      <c r="J15" s="17">
        <f t="shared" si="2"/>
        <v>0</v>
      </c>
      <c r="L15" s="8"/>
      <c r="M15" s="18"/>
    </row>
    <row r="16" spans="1:13" x14ac:dyDescent="0.2">
      <c r="A16" s="19" t="s">
        <v>32</v>
      </c>
      <c r="B16" s="14">
        <f>'[1]6.mell'!E158</f>
        <v>0</v>
      </c>
      <c r="C16" s="14">
        <f>'[1]6.mell'!F158</f>
        <v>0</v>
      </c>
      <c r="D16" s="14">
        <f>'[1]6.mell'!G158</f>
        <v>0</v>
      </c>
      <c r="E16" s="20">
        <f t="shared" si="1"/>
        <v>0</v>
      </c>
      <c r="F16" s="16" t="s">
        <v>33</v>
      </c>
      <c r="G16" s="17">
        <f>'[1]7.5.mell'!E84</f>
        <v>15889411</v>
      </c>
      <c r="H16" s="17">
        <f>'[1]7.5.mell'!F84</f>
        <v>16218631</v>
      </c>
      <c r="I16" s="17">
        <f>'[1]7.5.mell'!G84</f>
        <v>527800</v>
      </c>
      <c r="J16" s="17">
        <f t="shared" si="2"/>
        <v>16746431</v>
      </c>
      <c r="L16" s="3"/>
      <c r="M16" s="18"/>
    </row>
    <row r="17" spans="1:16" x14ac:dyDescent="0.2">
      <c r="A17" s="19" t="s">
        <v>34</v>
      </c>
      <c r="B17" s="14">
        <f>'[1]6.mell'!E162</f>
        <v>0</v>
      </c>
      <c r="C17" s="14">
        <f>'[1]6.mell'!F162</f>
        <v>0</v>
      </c>
      <c r="D17" s="14">
        <f>'[1]6.mell'!G162</f>
        <v>0</v>
      </c>
      <c r="E17" s="20">
        <f t="shared" si="1"/>
        <v>0</v>
      </c>
      <c r="F17" s="23" t="s">
        <v>35</v>
      </c>
      <c r="G17" s="17">
        <v>0</v>
      </c>
      <c r="H17" s="17">
        <v>0</v>
      </c>
      <c r="I17" s="17">
        <v>0</v>
      </c>
      <c r="J17" s="17">
        <f t="shared" si="2"/>
        <v>0</v>
      </c>
      <c r="L17" s="8"/>
      <c r="M17" s="18"/>
      <c r="P17" s="24"/>
    </row>
    <row r="18" spans="1:16" x14ac:dyDescent="0.2">
      <c r="A18" s="21" t="s">
        <v>36</v>
      </c>
      <c r="B18" s="25">
        <v>-9682205</v>
      </c>
      <c r="C18" s="17">
        <v>-15857205</v>
      </c>
      <c r="D18" s="14">
        <v>5050598</v>
      </c>
      <c r="E18" s="20">
        <f t="shared" si="1"/>
        <v>-10806607</v>
      </c>
      <c r="F18" s="22" t="s">
        <v>37</v>
      </c>
      <c r="G18" s="17">
        <f>'[1]7.5.mell'!E85</f>
        <v>3530297</v>
      </c>
      <c r="H18" s="17">
        <f>'[1]7.5.mell'!F85</f>
        <v>3550297</v>
      </c>
      <c r="I18" s="17">
        <f>'[1]7.5.mell'!G85</f>
        <v>14926100</v>
      </c>
      <c r="J18" s="17">
        <f t="shared" si="2"/>
        <v>18476397</v>
      </c>
      <c r="L18" s="8"/>
      <c r="M18" s="26"/>
      <c r="P18" s="24"/>
    </row>
    <row r="19" spans="1:16" x14ac:dyDescent="0.2">
      <c r="A19" s="21"/>
      <c r="B19" s="27"/>
      <c r="C19" s="17"/>
      <c r="D19" s="14"/>
      <c r="E19" s="20">
        <f t="shared" si="1"/>
        <v>0</v>
      </c>
      <c r="F19" s="16" t="s">
        <v>38</v>
      </c>
      <c r="G19" s="17">
        <f>'[1]7.6.mell'!E80</f>
        <v>2327098</v>
      </c>
      <c r="H19" s="17">
        <f>'[1]7.6.mell'!F80</f>
        <v>1204780</v>
      </c>
      <c r="I19" s="17">
        <f>'[1]7.6.mell'!G80</f>
        <v>-31980</v>
      </c>
      <c r="J19" s="17">
        <f t="shared" si="2"/>
        <v>1172800</v>
      </c>
      <c r="L19" s="8"/>
      <c r="M19" s="3"/>
    </row>
    <row r="20" spans="1:16" ht="12.75" thickBot="1" x14ac:dyDescent="0.25">
      <c r="A20" s="21"/>
      <c r="B20" s="28"/>
      <c r="C20" s="29"/>
      <c r="D20" s="30"/>
      <c r="E20" s="31"/>
      <c r="F20" s="32" t="s">
        <v>39</v>
      </c>
      <c r="G20" s="17">
        <f>'[1]7.6.mell'!E81</f>
        <v>600000</v>
      </c>
      <c r="H20" s="17">
        <f>'[1]7.6.mell'!F81</f>
        <v>3507552</v>
      </c>
      <c r="I20" s="17">
        <f>'[1]7.6.mell'!G81</f>
        <v>857580</v>
      </c>
      <c r="J20" s="17">
        <f t="shared" si="2"/>
        <v>4365132</v>
      </c>
      <c r="L20" s="8"/>
      <c r="M20" s="3"/>
      <c r="P20" s="24"/>
    </row>
    <row r="21" spans="1:16" ht="13.5" thickBot="1" x14ac:dyDescent="0.25">
      <c r="A21" s="9" t="s">
        <v>40</v>
      </c>
      <c r="B21" s="33">
        <f>SUM(B22:B28)</f>
        <v>509753829</v>
      </c>
      <c r="C21" s="33">
        <f>SUM(C22:C28)</f>
        <v>515928829</v>
      </c>
      <c r="D21" s="33">
        <f t="shared" ref="D21:E21" si="3">SUM(D22:D28)</f>
        <v>64873080</v>
      </c>
      <c r="E21" s="34">
        <f t="shared" si="3"/>
        <v>580801909</v>
      </c>
      <c r="F21" s="12" t="s">
        <v>41</v>
      </c>
      <c r="G21" s="10">
        <f>SUM(G22:G28)</f>
        <v>716955186</v>
      </c>
      <c r="H21" s="10">
        <f>SUM(H22:H28)</f>
        <v>761388019</v>
      </c>
      <c r="I21" s="10">
        <f>SUM(I22:I28)</f>
        <v>64873080</v>
      </c>
      <c r="J21" s="10">
        <f>SUM(J22:J28)</f>
        <v>826261099</v>
      </c>
      <c r="L21" s="3"/>
      <c r="M21" s="3"/>
    </row>
    <row r="22" spans="1:16" x14ac:dyDescent="0.2">
      <c r="A22" s="19" t="s">
        <v>42</v>
      </c>
      <c r="B22" s="17">
        <f>'[1]6.mell'!E63</f>
        <v>110000000</v>
      </c>
      <c r="C22" s="17">
        <f>'[1]6.mell'!F63</f>
        <v>110000000</v>
      </c>
      <c r="D22" s="17">
        <f>'[1]6.mell'!G63</f>
        <v>0</v>
      </c>
      <c r="E22" s="17">
        <f>C22+D22</f>
        <v>110000000</v>
      </c>
      <c r="F22" s="35" t="s">
        <v>43</v>
      </c>
      <c r="G22" s="17">
        <f>'[1]9.mell'!D40</f>
        <v>536530475</v>
      </c>
      <c r="H22" s="17">
        <f>'[1]9.mell'!E40</f>
        <v>572321546</v>
      </c>
      <c r="I22" s="17">
        <f>'[1]9.mell'!F40</f>
        <v>19376209</v>
      </c>
      <c r="J22" s="17">
        <f>H22+I22</f>
        <v>591697755</v>
      </c>
      <c r="L22" s="36"/>
      <c r="M22" s="3"/>
      <c r="P22" s="24"/>
    </row>
    <row r="23" spans="1:16" x14ac:dyDescent="0.2">
      <c r="A23" s="21" t="s">
        <v>44</v>
      </c>
      <c r="B23" s="17">
        <f>'[1]6.mell'!E82</f>
        <v>383930624</v>
      </c>
      <c r="C23" s="17">
        <f>'[1]6.mell'!F82</f>
        <v>383930624</v>
      </c>
      <c r="D23" s="17">
        <f>'[1]6.mell'!G82</f>
        <v>69923678</v>
      </c>
      <c r="E23" s="17">
        <f>C23+D23</f>
        <v>453854302</v>
      </c>
      <c r="F23" s="21" t="s">
        <v>45</v>
      </c>
      <c r="G23" s="17">
        <f>'[1]9.mell'!D60</f>
        <v>180124711</v>
      </c>
      <c r="H23" s="17">
        <f>'[1]9.mell'!E60</f>
        <v>188541473</v>
      </c>
      <c r="I23" s="17">
        <f>'[1]9.mell'!F60</f>
        <v>45496871</v>
      </c>
      <c r="J23" s="17">
        <f>H23+I23</f>
        <v>234038344</v>
      </c>
      <c r="L23" s="3"/>
      <c r="M23" s="3"/>
    </row>
    <row r="24" spans="1:16" x14ac:dyDescent="0.2">
      <c r="A24" s="19" t="s">
        <v>46</v>
      </c>
      <c r="B24" s="17">
        <f>'[1]6.mell'!E152</f>
        <v>0</v>
      </c>
      <c r="C24" s="17">
        <f>'[1]6.mell'!F152</f>
        <v>0</v>
      </c>
      <c r="D24" s="17">
        <f>'[1]6.mell'!G152</f>
        <v>0</v>
      </c>
      <c r="E24" s="17">
        <f t="shared" ref="E24:E27" si="4">C24+D24</f>
        <v>0</v>
      </c>
      <c r="F24" s="37" t="s">
        <v>47</v>
      </c>
      <c r="G24" s="17"/>
      <c r="H24" s="17"/>
      <c r="I24" s="17"/>
      <c r="J24" s="17">
        <f t="shared" ref="J24:J28" si="5">H24+I24</f>
        <v>0</v>
      </c>
      <c r="L24" s="8"/>
      <c r="M24" s="3"/>
      <c r="P24" s="24"/>
    </row>
    <row r="25" spans="1:16" x14ac:dyDescent="0.2">
      <c r="A25" s="19" t="s">
        <v>48</v>
      </c>
      <c r="B25" s="17">
        <f>'[1]6.mell'!E169</f>
        <v>0</v>
      </c>
      <c r="C25" s="17">
        <f>'[1]6.mell'!F169</f>
        <v>0</v>
      </c>
      <c r="D25" s="17">
        <f>'[1]6.mell'!G169</f>
        <v>0</v>
      </c>
      <c r="E25" s="17">
        <f t="shared" si="4"/>
        <v>0</v>
      </c>
      <c r="F25" s="35" t="s">
        <v>49</v>
      </c>
      <c r="G25" s="17">
        <v>0</v>
      </c>
      <c r="H25" s="17">
        <v>0</v>
      </c>
      <c r="I25" s="17">
        <v>0</v>
      </c>
      <c r="J25" s="17">
        <f t="shared" si="5"/>
        <v>0</v>
      </c>
      <c r="L25" s="8"/>
      <c r="M25" s="3"/>
    </row>
    <row r="26" spans="1:16" x14ac:dyDescent="0.2">
      <c r="A26" s="19" t="s">
        <v>50</v>
      </c>
      <c r="B26" s="17">
        <f>'[1]6.mell'!E175</f>
        <v>6141000</v>
      </c>
      <c r="C26" s="17">
        <f>'[1]6.mell'!F175</f>
        <v>6141000</v>
      </c>
      <c r="D26" s="17">
        <f>'[1]6.mell'!G175</f>
        <v>0</v>
      </c>
      <c r="E26" s="17">
        <f t="shared" si="4"/>
        <v>6141000</v>
      </c>
      <c r="F26" s="37" t="s">
        <v>51</v>
      </c>
      <c r="G26" s="17">
        <f>'[1]9.mell'!D74</f>
        <v>300000</v>
      </c>
      <c r="H26" s="17">
        <f>'[1]9.mell'!E74</f>
        <v>525000</v>
      </c>
      <c r="I26" s="17">
        <f>'[1]9.mell'!F74</f>
        <v>0</v>
      </c>
      <c r="J26" s="17">
        <f t="shared" si="5"/>
        <v>525000</v>
      </c>
      <c r="L26" s="8"/>
      <c r="M26" s="3"/>
    </row>
    <row r="27" spans="1:16" x14ac:dyDescent="0.2">
      <c r="A27" s="19" t="s">
        <v>52</v>
      </c>
      <c r="B27" s="17">
        <v>9682205</v>
      </c>
      <c r="C27" s="17">
        <v>15857205</v>
      </c>
      <c r="D27" s="17">
        <f>-D18</f>
        <v>-5050598</v>
      </c>
      <c r="E27" s="17">
        <f t="shared" si="4"/>
        <v>10806607</v>
      </c>
      <c r="F27" s="37" t="s">
        <v>53</v>
      </c>
      <c r="G27" s="17">
        <v>0</v>
      </c>
      <c r="H27" s="17">
        <v>0</v>
      </c>
      <c r="I27" s="17">
        <v>0</v>
      </c>
      <c r="J27" s="17">
        <f t="shared" si="5"/>
        <v>0</v>
      </c>
      <c r="L27" s="8"/>
      <c r="M27" s="3"/>
    </row>
    <row r="28" spans="1:16" ht="12.75" thickBot="1" x14ac:dyDescent="0.25">
      <c r="A28" s="21"/>
      <c r="B28" s="38"/>
      <c r="C28" s="17"/>
      <c r="D28" s="17"/>
      <c r="E28" s="17"/>
      <c r="F28" s="37" t="s">
        <v>54</v>
      </c>
      <c r="G28" s="17">
        <v>0</v>
      </c>
      <c r="H28" s="17">
        <v>0</v>
      </c>
      <c r="I28" s="17">
        <v>0</v>
      </c>
      <c r="J28" s="17">
        <f t="shared" si="5"/>
        <v>0</v>
      </c>
      <c r="L28" s="8"/>
      <c r="M28" s="3"/>
    </row>
    <row r="29" spans="1:16" ht="13.5" thickBot="1" x14ac:dyDescent="0.25">
      <c r="A29" s="9" t="s">
        <v>55</v>
      </c>
      <c r="B29" s="10">
        <f>B21+B10</f>
        <v>710121339</v>
      </c>
      <c r="C29" s="10">
        <f>C21+C10</f>
        <v>714512962</v>
      </c>
      <c r="D29" s="10">
        <f t="shared" ref="D29:E29" si="6">D21+D10</f>
        <v>90842414</v>
      </c>
      <c r="E29" s="10">
        <f t="shared" si="6"/>
        <v>805355376</v>
      </c>
      <c r="F29" s="39" t="s">
        <v>56</v>
      </c>
      <c r="G29" s="40">
        <f>G10+G21</f>
        <v>922771672</v>
      </c>
      <c r="H29" s="40">
        <f>H10+H21</f>
        <v>968178756</v>
      </c>
      <c r="I29" s="40">
        <f>I10+I21</f>
        <v>90842414</v>
      </c>
      <c r="J29" s="40">
        <f>J10+J21</f>
        <v>1059021170</v>
      </c>
      <c r="L29" s="41"/>
      <c r="M29" s="3"/>
    </row>
    <row r="30" spans="1:16" x14ac:dyDescent="0.2">
      <c r="A30" s="42" t="s">
        <v>57</v>
      </c>
      <c r="B30" s="43">
        <f>'[1]6.mell'!E188</f>
        <v>207201357</v>
      </c>
      <c r="C30" s="43">
        <f>'[1]6.mell'!F188</f>
        <v>245459190</v>
      </c>
      <c r="D30" s="43">
        <f>'[1]6.mell'!G188</f>
        <v>0</v>
      </c>
      <c r="E30" s="15">
        <f>C30+D30</f>
        <v>245459190</v>
      </c>
      <c r="F30" s="44" t="s">
        <v>58</v>
      </c>
      <c r="G30" s="15">
        <v>0</v>
      </c>
      <c r="H30" s="15">
        <v>0</v>
      </c>
      <c r="I30" s="15"/>
      <c r="J30" s="15">
        <f>H30+I30</f>
        <v>0</v>
      </c>
      <c r="L30" s="8"/>
      <c r="M30" s="3"/>
    </row>
    <row r="31" spans="1:16" x14ac:dyDescent="0.2">
      <c r="A31" s="45" t="s">
        <v>59</v>
      </c>
      <c r="B31" s="20">
        <f>'[1]6.mell'!E184</f>
        <v>5448976</v>
      </c>
      <c r="C31" s="20">
        <f>'[1]6.mell'!F184</f>
        <v>8206604</v>
      </c>
      <c r="D31" s="20">
        <f>'[1]6.mell'!G184</f>
        <v>0</v>
      </c>
      <c r="E31" s="46">
        <f>C31+D31</f>
        <v>8206604</v>
      </c>
      <c r="F31" s="37" t="s">
        <v>60</v>
      </c>
      <c r="G31" s="17">
        <f>'[1]9.mell'!D96</f>
        <v>3817813</v>
      </c>
      <c r="H31" s="17">
        <f>'[1]9.mell'!E96</f>
        <v>4619647</v>
      </c>
      <c r="I31" s="17">
        <f>'[1]9.mell'!F96</f>
        <v>201452</v>
      </c>
      <c r="J31" s="17">
        <f>H31+I31</f>
        <v>4821099</v>
      </c>
      <c r="L31" s="8"/>
      <c r="M31" s="3"/>
    </row>
    <row r="32" spans="1:16" x14ac:dyDescent="0.2">
      <c r="A32" s="45" t="s">
        <v>61</v>
      </c>
      <c r="B32" s="17">
        <f>'[1]6.mell'!E191</f>
        <v>3817813</v>
      </c>
      <c r="C32" s="17">
        <f>'[1]6.mell'!F191</f>
        <v>3817813</v>
      </c>
      <c r="D32" s="17">
        <f>'[1]6.mell'!G191</f>
        <v>0</v>
      </c>
      <c r="E32" s="46">
        <f t="shared" ref="E32:E35" si="7">C32+D32</f>
        <v>3817813</v>
      </c>
      <c r="F32" s="37" t="s">
        <v>62</v>
      </c>
      <c r="G32" s="17">
        <v>0</v>
      </c>
      <c r="H32" s="46"/>
      <c r="I32" s="46"/>
      <c r="J32" s="17">
        <f t="shared" ref="J32:J33" si="8">H32+I32</f>
        <v>0</v>
      </c>
      <c r="L32" s="3"/>
      <c r="M32" s="3"/>
    </row>
    <row r="33" spans="1:15" x14ac:dyDescent="0.2">
      <c r="A33" s="45" t="s">
        <v>63</v>
      </c>
      <c r="B33" s="47">
        <f>'[1]6.mell'!E196</f>
        <v>0</v>
      </c>
      <c r="C33" s="47">
        <f>'[1]6.mell'!F196</f>
        <v>801834</v>
      </c>
      <c r="D33" s="47">
        <f>'[1]6.mell'!G196</f>
        <v>201452</v>
      </c>
      <c r="E33" s="46">
        <f t="shared" si="7"/>
        <v>1003286</v>
      </c>
      <c r="F33" s="37" t="s">
        <v>64</v>
      </c>
      <c r="G33" s="17">
        <f>'[1]9.mell'!D80</f>
        <v>161000000</v>
      </c>
      <c r="H33" s="17">
        <f>'[1]9.mell'!E80</f>
        <v>320000000</v>
      </c>
      <c r="I33" s="17">
        <f>'[1]9.mell'!F80</f>
        <v>0</v>
      </c>
      <c r="J33" s="17">
        <f t="shared" si="8"/>
        <v>320000000</v>
      </c>
      <c r="L33" s="3"/>
      <c r="M33" s="3"/>
    </row>
    <row r="34" spans="1:15" x14ac:dyDescent="0.2">
      <c r="A34" s="45" t="s">
        <v>65</v>
      </c>
      <c r="B34" s="20">
        <v>0</v>
      </c>
      <c r="C34" s="20">
        <v>0</v>
      </c>
      <c r="D34" s="20">
        <v>0</v>
      </c>
      <c r="E34" s="46">
        <f t="shared" si="7"/>
        <v>0</v>
      </c>
      <c r="F34" s="37"/>
      <c r="G34" s="20"/>
      <c r="H34" s="20"/>
      <c r="I34" s="20"/>
      <c r="J34" s="17"/>
      <c r="L34" s="48"/>
      <c r="M34" s="3"/>
    </row>
    <row r="35" spans="1:15" ht="12.75" thickBot="1" x14ac:dyDescent="0.25">
      <c r="A35" s="45" t="s">
        <v>66</v>
      </c>
      <c r="B35" s="29">
        <f>'[1]6.mell'!E204</f>
        <v>161000000</v>
      </c>
      <c r="C35" s="29">
        <f>'[1]6.mell'!F204</f>
        <v>320000000</v>
      </c>
      <c r="D35" s="29">
        <f>'[1]6.mell'!G204</f>
        <v>0</v>
      </c>
      <c r="E35" s="46">
        <f t="shared" si="7"/>
        <v>320000000</v>
      </c>
      <c r="F35" s="49"/>
      <c r="G35" s="47"/>
      <c r="H35" s="47"/>
      <c r="I35" s="47"/>
      <c r="J35" s="17"/>
      <c r="L35" s="48"/>
      <c r="M35" s="3"/>
    </row>
    <row r="36" spans="1:15" ht="12.75" thickBot="1" x14ac:dyDescent="0.25">
      <c r="A36" s="12" t="s">
        <v>67</v>
      </c>
      <c r="B36" s="50">
        <f>SUM(B30:B35)</f>
        <v>377468146</v>
      </c>
      <c r="C36" s="50">
        <f>SUM(C30:C35)</f>
        <v>578285441</v>
      </c>
      <c r="D36" s="50">
        <f t="shared" ref="D36:E36" si="9">SUM(D30:D35)</f>
        <v>201452</v>
      </c>
      <c r="E36" s="50">
        <f t="shared" si="9"/>
        <v>578486893</v>
      </c>
      <c r="F36" s="12" t="s">
        <v>68</v>
      </c>
      <c r="G36" s="50">
        <f>SUM(G30:G33)</f>
        <v>164817813</v>
      </c>
      <c r="H36" s="50">
        <f>SUM(H30:H33)</f>
        <v>324619647</v>
      </c>
      <c r="I36" s="50">
        <f>SUM(I30:I33)</f>
        <v>201452</v>
      </c>
      <c r="J36" s="50">
        <f>SUM(J30:J33)</f>
        <v>324821099</v>
      </c>
      <c r="L36" s="51"/>
      <c r="M36" s="3"/>
    </row>
    <row r="37" spans="1:15" ht="13.5" thickBot="1" x14ac:dyDescent="0.25">
      <c r="A37" s="52"/>
      <c r="B37" s="40"/>
      <c r="C37" s="40"/>
      <c r="D37" s="40"/>
      <c r="E37" s="40"/>
      <c r="F37" s="52"/>
      <c r="G37" s="53">
        <v>0</v>
      </c>
      <c r="H37" s="53">
        <v>0</v>
      </c>
      <c r="I37" s="53"/>
      <c r="J37" s="53">
        <v>0</v>
      </c>
    </row>
    <row r="38" spans="1:15" ht="13.5" thickBot="1" x14ac:dyDescent="0.25">
      <c r="A38" s="54" t="s">
        <v>69</v>
      </c>
      <c r="B38" s="55"/>
      <c r="C38" s="55"/>
      <c r="D38" s="55"/>
      <c r="E38" s="55"/>
      <c r="F38" s="56" t="s">
        <v>70</v>
      </c>
      <c r="G38" s="57"/>
      <c r="H38" s="57"/>
      <c r="I38" s="57"/>
      <c r="J38" s="57"/>
    </row>
    <row r="39" spans="1:15" ht="13.5" thickBot="1" x14ac:dyDescent="0.25">
      <c r="A39" s="58" t="s">
        <v>71</v>
      </c>
      <c r="B39" s="10">
        <f>B37+B29+B38+B36</f>
        <v>1087589485</v>
      </c>
      <c r="C39" s="10">
        <f t="shared" ref="C39:E39" si="10">C37+C29+C38+C36</f>
        <v>1292798403</v>
      </c>
      <c r="D39" s="10">
        <f t="shared" si="10"/>
        <v>91043866</v>
      </c>
      <c r="E39" s="10">
        <f t="shared" si="10"/>
        <v>1383842269</v>
      </c>
      <c r="F39" s="59" t="s">
        <v>72</v>
      </c>
      <c r="G39" s="60">
        <f>G29+G37+G38+G36</f>
        <v>1087589485</v>
      </c>
      <c r="H39" s="60">
        <f>H29+H37+H38+H36</f>
        <v>1292798403</v>
      </c>
      <c r="I39" s="60">
        <f>I29+I37+I38+I36</f>
        <v>91043866</v>
      </c>
      <c r="J39" s="60">
        <f>J29+J37+J38+J36</f>
        <v>1383842269</v>
      </c>
      <c r="L39" s="24"/>
    </row>
    <row r="40" spans="1:15" x14ac:dyDescent="0.2">
      <c r="C40" s="24"/>
      <c r="D40" s="24"/>
      <c r="E40" s="61"/>
      <c r="F40" s="24"/>
      <c r="G40" s="24"/>
      <c r="H40" s="24"/>
      <c r="I40" s="24"/>
      <c r="J40" s="24"/>
    </row>
    <row r="41" spans="1:15" hidden="1" x14ac:dyDescent="0.2">
      <c r="B41" s="24"/>
      <c r="C41" s="1" t="s">
        <v>73</v>
      </c>
      <c r="E41" s="24">
        <v>1086587950</v>
      </c>
      <c r="H41" s="1" t="s">
        <v>73</v>
      </c>
      <c r="J41" s="24">
        <v>1086587950</v>
      </c>
      <c r="L41" s="24"/>
      <c r="O41" s="24"/>
    </row>
    <row r="42" spans="1:15" hidden="1" x14ac:dyDescent="0.2">
      <c r="C42" s="1" t="s">
        <v>74</v>
      </c>
      <c r="E42" s="24">
        <v>1001535</v>
      </c>
      <c r="H42" s="1" t="s">
        <v>74</v>
      </c>
      <c r="J42" s="24">
        <v>1001535</v>
      </c>
      <c r="K42" s="24"/>
    </row>
    <row r="43" spans="1:15" hidden="1" x14ac:dyDescent="0.2">
      <c r="C43" s="1" t="s">
        <v>75</v>
      </c>
      <c r="E43" s="24">
        <f>SUM(E41:E42)</f>
        <v>1087589485</v>
      </c>
      <c r="F43" s="24"/>
      <c r="H43" s="1" t="s">
        <v>75</v>
      </c>
      <c r="J43" s="24">
        <f>SUM(J41:J42)</f>
        <v>1087589485</v>
      </c>
      <c r="L43" s="24">
        <f>E43-J43</f>
        <v>0</v>
      </c>
      <c r="M43" s="1" t="s">
        <v>76</v>
      </c>
    </row>
    <row r="45" spans="1:15" x14ac:dyDescent="0.2">
      <c r="B45" s="18"/>
      <c r="G45" s="18"/>
    </row>
    <row r="48" spans="1:15" x14ac:dyDescent="0.2">
      <c r="I48" s="24"/>
    </row>
  </sheetData>
  <mergeCells count="9">
    <mergeCell ref="A6:A7"/>
    <mergeCell ref="F6:F7"/>
    <mergeCell ref="B7:E7"/>
    <mergeCell ref="G7:J7"/>
    <mergeCell ref="A1:J1"/>
    <mergeCell ref="A2:J2"/>
    <mergeCell ref="A3:J3"/>
    <mergeCell ref="A4:J4"/>
    <mergeCell ref="A5:J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1.melléklet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konyveles</dc:creator>
  <cp:lastModifiedBy>konyveles</cp:lastModifiedBy>
  <dcterms:created xsi:type="dcterms:W3CDTF">2018-09-24T16:28:48Z</dcterms:created>
  <dcterms:modified xsi:type="dcterms:W3CDTF">2018-09-25T05:52:56Z</dcterms:modified>
</cp:coreProperties>
</file>