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6\2015 évi zárszámadás\táblák\"/>
    </mc:Choice>
  </mc:AlternateContent>
  <bookViews>
    <workbookView xWindow="0" yWindow="0" windowWidth="19200" windowHeight="12885"/>
  </bookViews>
  <sheets>
    <sheet name="5.sz.mell  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2" i="1" l="1"/>
  <c r="J30" i="1"/>
  <c r="I30" i="1"/>
  <c r="H30" i="1"/>
  <c r="D30" i="1"/>
  <c r="D31" i="1" s="1"/>
  <c r="C25" i="1"/>
  <c r="K20" i="1"/>
  <c r="E20" i="1"/>
  <c r="E30" i="1" s="1"/>
  <c r="D20" i="1"/>
  <c r="C20" i="1"/>
  <c r="C30" i="1" s="1"/>
  <c r="I19" i="1"/>
  <c r="I31" i="1" s="1"/>
  <c r="I33" i="1" s="1"/>
  <c r="H19" i="1"/>
  <c r="H31" i="1" s="1"/>
  <c r="D19" i="1"/>
  <c r="D33" i="1" s="1"/>
  <c r="C19" i="1"/>
  <c r="H33" i="1" s="1"/>
  <c r="E13" i="1"/>
  <c r="F13" i="1" s="1"/>
  <c r="K12" i="1"/>
  <c r="K11" i="1"/>
  <c r="J11" i="1"/>
  <c r="E11" i="1"/>
  <c r="J10" i="1"/>
  <c r="K10" i="1" s="1"/>
  <c r="E10" i="1"/>
  <c r="F10" i="1" s="1"/>
  <c r="J9" i="1"/>
  <c r="K9" i="1" s="1"/>
  <c r="E9" i="1"/>
  <c r="F9" i="1" s="1"/>
  <c r="J8" i="1"/>
  <c r="K8" i="1" s="1"/>
  <c r="E8" i="1"/>
  <c r="F8" i="1" s="1"/>
  <c r="J7" i="1"/>
  <c r="K7" i="1" s="1"/>
  <c r="E7" i="1"/>
  <c r="F7" i="1" s="1"/>
  <c r="C7" i="1"/>
  <c r="E19" i="1" l="1"/>
  <c r="J19" i="1"/>
  <c r="C32" i="1"/>
  <c r="C33" i="1"/>
  <c r="C31" i="1"/>
  <c r="D32" i="1"/>
  <c r="H32" i="1"/>
  <c r="K19" i="1" l="1"/>
  <c r="J31" i="1"/>
  <c r="K31" i="1" s="1"/>
  <c r="J32" i="1"/>
  <c r="E31" i="1"/>
  <c r="F19" i="1"/>
  <c r="E32" i="1"/>
  <c r="E33" i="1" l="1"/>
  <c r="J33" i="1"/>
</calcChain>
</file>

<file path=xl/sharedStrings.xml><?xml version="1.0" encoding="utf-8"?>
<sst xmlns="http://schemas.openxmlformats.org/spreadsheetml/2006/main" count="96" uniqueCount="91">
  <si>
    <t>5. melléklet a 14/2016. (IV. 22.) önkormányzati rendelethez</t>
  </si>
  <si>
    <t>I. Működési célú bevételek és kiadások mérlege
(Önkormányzati szinten)</t>
  </si>
  <si>
    <t xml:space="preserve"> Ezer forintban !</t>
  </si>
  <si>
    <t>Sor-
szám</t>
  </si>
  <si>
    <t>Bevételek</t>
  </si>
  <si>
    <t>Kiadások</t>
  </si>
  <si>
    <t>Megnevezés</t>
  </si>
  <si>
    <t>2015. évi eredeti  előirányzat</t>
  </si>
  <si>
    <t>2015. évi módosított  előirányzat</t>
  </si>
  <si>
    <t>Teljesítés</t>
  </si>
  <si>
    <t>Teljesítés                 %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</si>
  <si>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</si>
  <si>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</si>
  <si>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</si>
  <si>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</si>
  <si>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</si>
  <si>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</si>
  <si>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</si>
  <si>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</si>
  <si>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</si>
  <si>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</si>
  <si>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1.</t>
  </si>
  <si>
    <t>Önkormányzatok működési támogatásai</t>
  </si>
  <si>
    <t>Személyi juttatások</t>
  </si>
  <si>
    <t>2.</t>
  </si>
  <si>
    <t>Működési célú támogatások államháztartáson belülről</t>
  </si>
  <si>
    <t>Munkaadókat terhelő járulékok és szociális hozzájárulási adó</t>
  </si>
  <si>
    <t>3.</t>
  </si>
  <si>
    <t>2.-ból EU-s támogatás</t>
  </si>
  <si>
    <t xml:space="preserve">Dologi kiadások </t>
  </si>
  <si>
    <t>4.</t>
  </si>
  <si>
    <t>Közhatalmi bevételek</t>
  </si>
  <si>
    <t>Ellátottak pénzbeli juttatásai</t>
  </si>
  <si>
    <t>5.</t>
  </si>
  <si>
    <t>Működési célú átvett pénzeszközök</t>
  </si>
  <si>
    <t>Egyéb működési célú kiadások</t>
  </si>
  <si>
    <t>6.</t>
  </si>
  <si>
    <t>4.-ből EU-s támogatás</t>
  </si>
  <si>
    <t>Tartalékok</t>
  </si>
  <si>
    <t>7.</t>
  </si>
  <si>
    <t>Egyéb működési bevételek</t>
  </si>
  <si>
    <t>8.</t>
  </si>
  <si>
    <t>9.</t>
  </si>
  <si>
    <t>10.</t>
  </si>
  <si>
    <t>11.</t>
  </si>
  <si>
    <t>12.</t>
  </si>
  <si>
    <t>13.</t>
  </si>
  <si>
    <t>Költségvetési bevételek összesen (1.+2.+4.+5.+7.+…+12.)</t>
  </si>
  <si>
    <t>Költségvetési kiadások összesen (1.+...+12.)</t>
  </si>
  <si>
    <t>14.</t>
  </si>
  <si>
    <t>Hiány belső finanszírozásának bevételei (15.+…+18. )</t>
  </si>
  <si>
    <t xml:space="preserve">Államháztartáson belüli negelőlegezések visszafizetése </t>
  </si>
  <si>
    <t>15.</t>
  </si>
  <si>
    <t xml:space="preserve">   Költségvetési maradvány igénybevétele </t>
  </si>
  <si>
    <t>Értékpapír vásárlása, visszavásárlása</t>
  </si>
  <si>
    <t>16.</t>
  </si>
  <si>
    <t xml:space="preserve">   Vállalkozási maradvány igénybevétele </t>
  </si>
  <si>
    <t>Likviditási célú hitelek törlesztése</t>
  </si>
  <si>
    <t>17.</t>
  </si>
  <si>
    <t xml:space="preserve">   Betét visszavonásából származó bevétel </t>
  </si>
  <si>
    <t>Rövid lejáratú hitelek törlesztése</t>
  </si>
  <si>
    <t>18.</t>
  </si>
  <si>
    <t xml:space="preserve">   Egyéb belső finanszírozási bevételek</t>
  </si>
  <si>
    <t>Hosszú lejáratú hitelek törlesztése</t>
  </si>
  <si>
    <t>19.</t>
  </si>
  <si>
    <t xml:space="preserve">Hiány külső finanszírozásának bevételei (20.+…+21.) </t>
  </si>
  <si>
    <t>Kölcsön törlesztése</t>
  </si>
  <si>
    <t>20.</t>
  </si>
  <si>
    <t xml:space="preserve">   Likviditási célú hitelek, kölcsönök felvétele</t>
  </si>
  <si>
    <t>Forgatási célú belföldi, külföldi értékpapírok vásárlása</t>
  </si>
  <si>
    <t>21.</t>
  </si>
  <si>
    <t xml:space="preserve">   Értékpapírok bevételei</t>
  </si>
  <si>
    <t>Pénzeszközök lekötött betétként elhelyezése</t>
  </si>
  <si>
    <t>22.</t>
  </si>
  <si>
    <t>Váltóbevételek</t>
  </si>
  <si>
    <t>Adóssághoz nem kapcsolódó származékos ügyletek</t>
  </si>
  <si>
    <t>23.</t>
  </si>
  <si>
    <t>Adóssághoz nem kapcsolódó származékos ügyletek bevételei</t>
  </si>
  <si>
    <t>Váltókiadások</t>
  </si>
  <si>
    <t>24.</t>
  </si>
  <si>
    <t>Működési célú finanszírozási bevételek összesen (14.+19.+22.+23.)</t>
  </si>
  <si>
    <t>Működési célú finanszírozási kiadások összesen (14.+...+23.)</t>
  </si>
  <si>
    <t>25.</t>
  </si>
  <si>
    <t>BEVÉTEL ÖSSZESEN (13.+22.)</t>
  </si>
  <si>
    <t>KIADÁSOK ÖSSZESEN (13.+22.)</t>
  </si>
  <si>
    <t>26.</t>
  </si>
  <si>
    <t>Költségvetési hiány:</t>
  </si>
  <si>
    <t>Költségvetési többlet:</t>
  </si>
  <si>
    <t>27.</t>
  </si>
  <si>
    <t>Tárgyévi  hiány:</t>
  </si>
  <si>
    <t>Tárgyévi  többlet: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</si>
</sst>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#"/>
    <numFmt numFmtId="165" formatCode="0.0%"/>
  </numFmts>
  <fonts count="15" x14ac:knownFonts="1">
    <font>
      <sz val="10"/>
      <name val="Times New Roman CE"/>
      <charset val="238"/>
    </font>
    <font>
      <sz val="10"/>
      <name val="Times New Roman CE"/>
      <charset val="238"/>
    </font>
    <font>
      <sz val="12"/>
      <name val="Times New Roman CE"/>
      <charset val="238"/>
    </font>
    <font>
      <b/>
      <sz val="12"/>
      <name val="Times New Roman CE"/>
      <family val="1"/>
      <charset val="238"/>
    </font>
    <font>
      <i/>
      <sz val="10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charset val="238"/>
    </font>
    <font>
      <b/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i/>
      <sz val="8"/>
      <name val="Times New Roman CE"/>
      <charset val="238"/>
    </font>
    <font>
      <b/>
      <sz val="14"/>
      <color indexed="10"/>
      <name val="Times New Roman CE"/>
      <charset val="23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9" fontId="1" fillId="0" borderId="0" applyFont="0" applyFill="0" applyBorder="0" applyAlignment="0" applyProtection="0"/>
  </cellStyleXfs>
  <cellXfs count="95">
    <xf numFmtId="0" fontId="0" fillId="0" borderId="0" xfId="0"/>
    <xf numFmtId="164" fontId="0" fillId="0" borderId="0" xfId="0" applyNumberFormat="1" applyFill="1" applyAlignment="1" applyProtection="1">
      <alignment vertical="center" wrapText="1"/>
    </xf>
    <xf numFmtId="164" fontId="0" fillId="0" borderId="0" xfId="0" applyNumberFormat="1" applyFill="1" applyAlignment="1" applyProtection="1">
      <alignment horizontal="center" vertical="center" wrapText="1"/>
    </xf>
    <xf numFmtId="0" fontId="0" fillId="0" borderId="0" xfId="1" applyFont="1" applyFill="1" applyAlignment="1" applyProtection="1">
      <alignment horizontal="right" vertical="center"/>
    </xf>
    <xf numFmtId="164" fontId="3" fillId="0" borderId="0" xfId="0" applyNumberFormat="1" applyFont="1" applyFill="1" applyAlignment="1" applyProtection="1">
      <alignment horizontal="centerContinuous" vertical="center" wrapText="1"/>
    </xf>
    <xf numFmtId="164" fontId="0" fillId="0" borderId="0" xfId="0" applyNumberFormat="1" applyFill="1" applyAlignment="1" applyProtection="1">
      <alignment horizontal="centerContinuous" vertical="center"/>
    </xf>
    <xf numFmtId="164" fontId="4" fillId="0" borderId="0" xfId="0" applyNumberFormat="1" applyFont="1" applyFill="1" applyAlignment="1" applyProtection="1">
      <alignment horizontal="center" textRotation="180" wrapText="1"/>
    </xf>
    <xf numFmtId="164" fontId="5" fillId="0" borderId="0" xfId="0" applyNumberFormat="1" applyFont="1" applyFill="1" applyAlignment="1" applyProtection="1">
      <alignment horizontal="right" vertical="center"/>
    </xf>
    <xf numFmtId="164" fontId="6" fillId="0" borderId="1" xfId="0" applyNumberFormat="1" applyFont="1" applyFill="1" applyBorder="1" applyAlignment="1" applyProtection="1">
      <alignment horizontal="center" vertical="center" wrapText="1"/>
    </xf>
    <xf numFmtId="164" fontId="7" fillId="0" borderId="2" xfId="0" applyNumberFormat="1" applyFont="1" applyFill="1" applyBorder="1" applyAlignment="1" applyProtection="1">
      <alignment horizontal="centerContinuous" vertical="center" wrapText="1"/>
    </xf>
    <xf numFmtId="164" fontId="7" fillId="0" borderId="3" xfId="0" applyNumberFormat="1" applyFont="1" applyFill="1" applyBorder="1" applyAlignment="1" applyProtection="1">
      <alignment horizontal="centerContinuous" vertical="center" wrapText="1"/>
    </xf>
    <xf numFmtId="164" fontId="7" fillId="0" borderId="4" xfId="0" applyNumberFormat="1" applyFont="1" applyFill="1" applyBorder="1" applyAlignment="1" applyProtection="1">
      <alignment horizontal="centerContinuous" vertical="center" wrapText="1"/>
    </xf>
    <xf numFmtId="164" fontId="7" fillId="0" borderId="5" xfId="0" applyNumberFormat="1" applyFont="1" applyFill="1" applyBorder="1" applyAlignment="1" applyProtection="1">
      <alignment horizontal="centerContinuous" vertical="center" wrapText="1"/>
    </xf>
    <xf numFmtId="164" fontId="7" fillId="0" borderId="6" xfId="0" applyNumberFormat="1" applyFont="1" applyFill="1" applyBorder="1" applyAlignment="1" applyProtection="1">
      <alignment horizontal="centerContinuous" vertical="center" wrapText="1"/>
    </xf>
    <xf numFmtId="164" fontId="7" fillId="0" borderId="7" xfId="0" applyNumberFormat="1" applyFont="1" applyFill="1" applyBorder="1" applyAlignment="1" applyProtection="1">
      <alignment horizontal="centerContinuous" vertical="center" wrapText="1"/>
    </xf>
    <xf numFmtId="164" fontId="6" fillId="0" borderId="8" xfId="0" applyNumberFormat="1" applyFont="1" applyFill="1" applyBorder="1" applyAlignment="1" applyProtection="1">
      <alignment horizontal="center" vertical="center" wrapText="1"/>
    </xf>
    <xf numFmtId="164" fontId="7" fillId="0" borderId="2" xfId="0" applyNumberFormat="1" applyFont="1" applyFill="1" applyBorder="1" applyAlignment="1" applyProtection="1">
      <alignment horizontal="center" vertical="center" wrapText="1"/>
    </xf>
    <xf numFmtId="0" fontId="7" fillId="0" borderId="3" xfId="1" applyFont="1" applyFill="1" applyBorder="1" applyAlignment="1" applyProtection="1">
      <alignment horizontal="center" vertical="center" wrapText="1"/>
    </xf>
    <xf numFmtId="0" fontId="7" fillId="0" borderId="6" xfId="1" applyFont="1" applyFill="1" applyBorder="1" applyAlignment="1" applyProtection="1">
      <alignment horizontal="center" vertical="center" wrapText="1"/>
    </xf>
    <xf numFmtId="0" fontId="7" fillId="0" borderId="5" xfId="1" applyFont="1" applyFill="1" applyBorder="1" applyAlignment="1" applyProtection="1">
      <alignment horizontal="center" vertical="center" wrapText="1"/>
    </xf>
    <xf numFmtId="164" fontId="8" fillId="0" borderId="0" xfId="0" applyNumberFormat="1" applyFont="1" applyFill="1" applyAlignment="1" applyProtection="1">
      <alignment horizontal="center" vertical="center" wrapText="1"/>
    </xf>
    <xf numFmtId="164" fontId="9" fillId="0" borderId="9" xfId="0" applyNumberFormat="1" applyFont="1" applyFill="1" applyBorder="1" applyAlignment="1" applyProtection="1">
      <alignment horizontal="center" vertical="center" wrapText="1"/>
    </xf>
    <xf numFmtId="164" fontId="9" fillId="0" borderId="2" xfId="0" applyNumberFormat="1" applyFont="1" applyFill="1" applyBorder="1" applyAlignment="1" applyProtection="1">
      <alignment horizontal="center" vertical="center" wrapText="1"/>
    </xf>
    <xf numFmtId="164" fontId="9" fillId="0" borderId="3" xfId="0" applyNumberFormat="1" applyFont="1" applyFill="1" applyBorder="1" applyAlignment="1" applyProtection="1">
      <alignment horizontal="center" vertical="center" wrapText="1"/>
    </xf>
    <xf numFmtId="164" fontId="9" fillId="0" borderId="4" xfId="0" applyNumberFormat="1" applyFont="1" applyFill="1" applyBorder="1" applyAlignment="1" applyProtection="1">
      <alignment horizontal="center" vertical="center" wrapText="1"/>
    </xf>
    <xf numFmtId="164" fontId="9" fillId="0" borderId="10" xfId="0" applyNumberFormat="1" applyFont="1" applyFill="1" applyBorder="1" applyAlignment="1" applyProtection="1">
      <alignment horizontal="center" vertical="center" wrapText="1"/>
    </xf>
    <xf numFmtId="164" fontId="9" fillId="0" borderId="5" xfId="0" applyNumberFormat="1" applyFont="1" applyFill="1" applyBorder="1" applyAlignment="1" applyProtection="1">
      <alignment horizontal="center" vertical="center" wrapText="1"/>
    </xf>
    <xf numFmtId="164" fontId="9" fillId="0" borderId="0" xfId="0" applyNumberFormat="1" applyFont="1" applyFill="1" applyAlignment="1" applyProtection="1">
      <alignment horizontal="center" vertical="center" wrapText="1"/>
    </xf>
    <xf numFmtId="164" fontId="0" fillId="0" borderId="11" xfId="0" applyNumberFormat="1" applyFill="1" applyBorder="1" applyAlignment="1" applyProtection="1">
      <alignment horizontal="left" vertical="center" wrapText="1" indent="1"/>
    </xf>
    <xf numFmtId="164" fontId="10" fillId="0" borderId="12" xfId="0" applyNumberFormat="1" applyFont="1" applyFill="1" applyBorder="1" applyAlignment="1" applyProtection="1">
      <alignment horizontal="left" vertical="center" wrapText="1" indent="1"/>
    </xf>
    <xf numFmtId="164" fontId="10" fillId="0" borderId="13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165" fontId="10" fillId="0" borderId="14" xfId="2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15" xfId="0" applyNumberFormat="1" applyFont="1" applyFill="1" applyBorder="1" applyAlignment="1" applyProtection="1">
      <alignment horizontal="right" vertical="center" wrapText="1" indent="1"/>
      <protection locked="0"/>
    </xf>
    <xf numFmtId="165" fontId="10" fillId="0" borderId="16" xfId="2" applyNumberFormat="1" applyFont="1" applyFill="1" applyBorder="1" applyAlignment="1" applyProtection="1">
      <alignment horizontal="right" vertical="center" wrapText="1" indent="1"/>
      <protection locked="0"/>
    </xf>
    <xf numFmtId="164" fontId="0" fillId="0" borderId="17" xfId="0" applyNumberFormat="1" applyFill="1" applyBorder="1" applyAlignment="1" applyProtection="1">
      <alignment horizontal="left" vertical="center" wrapText="1" indent="1"/>
    </xf>
    <xf numFmtId="164" fontId="10" fillId="0" borderId="18" xfId="0" applyNumberFormat="1" applyFont="1" applyFill="1" applyBorder="1" applyAlignment="1" applyProtection="1">
      <alignment horizontal="left" vertical="center" wrapText="1" indent="1"/>
    </xf>
    <xf numFmtId="164" fontId="10" fillId="0" borderId="19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20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22" xfId="0" applyNumberFormat="1" applyFont="1" applyFill="1" applyBorder="1" applyAlignment="1" applyProtection="1">
      <alignment horizontal="left" vertical="center" wrapText="1" indent="1"/>
    </xf>
    <xf numFmtId="164" fontId="10" fillId="0" borderId="23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18" xfId="0" applyNumberFormat="1" applyFont="1" applyFill="1" applyBorder="1" applyAlignment="1" applyProtection="1">
      <alignment horizontal="left" vertical="center" wrapText="1" indent="1"/>
      <protection locked="0"/>
    </xf>
    <xf numFmtId="164" fontId="11" fillId="0" borderId="0" xfId="0" applyNumberFormat="1" applyFont="1" applyFill="1" applyBorder="1" applyAlignment="1" applyProtection="1">
      <alignment horizontal="left" vertical="center" wrapText="1" indent="1"/>
      <protection locked="0"/>
    </xf>
    <xf numFmtId="164" fontId="10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25" xfId="0" applyNumberFormat="1" applyFont="1" applyFill="1" applyBorder="1" applyAlignment="1" applyProtection="1">
      <alignment horizontal="left" vertical="center" wrapText="1" indent="1"/>
      <protection locked="0"/>
    </xf>
    <xf numFmtId="164" fontId="10" fillId="0" borderId="26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28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29" xfId="0" applyNumberFormat="1" applyFont="1" applyFill="1" applyBorder="1" applyAlignment="1" applyProtection="1">
      <alignment horizontal="right" vertical="center" wrapText="1" indent="1"/>
      <protection locked="0"/>
    </xf>
    <xf numFmtId="164" fontId="12" fillId="0" borderId="9" xfId="0" applyNumberFormat="1" applyFont="1" applyFill="1" applyBorder="1" applyAlignment="1" applyProtection="1">
      <alignment horizontal="left" vertical="center" wrapText="1" indent="1"/>
    </xf>
    <xf numFmtId="164" fontId="9" fillId="0" borderId="2" xfId="0" applyNumberFormat="1" applyFont="1" applyFill="1" applyBorder="1" applyAlignment="1" applyProtection="1">
      <alignment horizontal="left" vertical="center" wrapText="1" indent="1"/>
    </xf>
    <xf numFmtId="164" fontId="9" fillId="0" borderId="3" xfId="0" applyNumberFormat="1" applyFont="1" applyFill="1" applyBorder="1" applyAlignment="1" applyProtection="1">
      <alignment horizontal="right" vertical="center" wrapText="1" indent="1"/>
    </xf>
    <xf numFmtId="164" fontId="9" fillId="0" borderId="4" xfId="0" applyNumberFormat="1" applyFont="1" applyFill="1" applyBorder="1" applyAlignment="1" applyProtection="1">
      <alignment horizontal="right" vertical="center" wrapText="1" indent="1"/>
    </xf>
    <xf numFmtId="165" fontId="9" fillId="0" borderId="4" xfId="2" applyNumberFormat="1" applyFont="1" applyFill="1" applyBorder="1" applyAlignment="1" applyProtection="1">
      <alignment horizontal="right" vertical="center" wrapText="1" indent="1"/>
    </xf>
    <xf numFmtId="164" fontId="9" fillId="0" borderId="30" xfId="0" applyNumberFormat="1" applyFont="1" applyFill="1" applyBorder="1" applyAlignment="1" applyProtection="1">
      <alignment horizontal="right" vertical="center" wrapText="1" indent="1"/>
    </xf>
    <xf numFmtId="165" fontId="9" fillId="0" borderId="5" xfId="2" applyNumberFormat="1" applyFont="1" applyFill="1" applyBorder="1" applyAlignment="1" applyProtection="1">
      <alignment horizontal="right" vertical="center" wrapText="1" indent="1"/>
    </xf>
    <xf numFmtId="2" fontId="0" fillId="0" borderId="31" xfId="0" applyNumberFormat="1" applyBorder="1" applyAlignment="1">
      <alignment horizontal="center"/>
    </xf>
    <xf numFmtId="164" fontId="11" fillId="0" borderId="32" xfId="0" applyNumberFormat="1" applyFont="1" applyFill="1" applyBorder="1" applyAlignment="1" applyProtection="1">
      <alignment horizontal="left" vertical="center" wrapText="1" indent="1"/>
    </xf>
    <xf numFmtId="164" fontId="13" fillId="0" borderId="13" xfId="0" applyNumberFormat="1" applyFont="1" applyFill="1" applyBorder="1" applyAlignment="1" applyProtection="1">
      <alignment horizontal="right" vertical="center" wrapText="1" indent="1"/>
    </xf>
    <xf numFmtId="164" fontId="13" fillId="0" borderId="33" xfId="0" applyNumberFormat="1" applyFont="1" applyFill="1" applyBorder="1" applyAlignment="1" applyProtection="1">
      <alignment horizontal="right" vertical="center" wrapText="1" indent="1"/>
    </xf>
    <xf numFmtId="164" fontId="13" fillId="0" borderId="34" xfId="0" applyNumberFormat="1" applyFont="1" applyFill="1" applyBorder="1" applyAlignment="1" applyProtection="1">
      <alignment horizontal="right" vertical="center" wrapText="1" indent="1"/>
    </xf>
    <xf numFmtId="164" fontId="11" fillId="0" borderId="18" xfId="0" applyNumberFormat="1" applyFont="1" applyFill="1" applyBorder="1" applyAlignment="1" applyProtection="1">
      <alignment horizontal="left" vertical="center" wrapText="1" indent="1"/>
    </xf>
    <xf numFmtId="164" fontId="11" fillId="0" borderId="35" xfId="0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13" xfId="0" applyNumberFormat="1" applyFont="1" applyFill="1" applyBorder="1" applyAlignment="1" applyProtection="1">
      <alignment horizontal="right" vertical="center" wrapText="1" indent="1"/>
      <protection locked="0"/>
    </xf>
    <xf numFmtId="9" fontId="11" fillId="0" borderId="16" xfId="2" applyFont="1" applyFill="1" applyBorder="1" applyAlignment="1" applyProtection="1">
      <alignment horizontal="right" vertical="center" wrapText="1" indent="1"/>
      <protection locked="0"/>
    </xf>
    <xf numFmtId="2" fontId="0" fillId="0" borderId="17" xfId="0" applyNumberFormat="1" applyBorder="1" applyAlignment="1">
      <alignment horizontal="center"/>
    </xf>
    <xf numFmtId="164" fontId="11" fillId="0" borderId="36" xfId="0" applyNumberFormat="1" applyFont="1" applyFill="1" applyBorder="1" applyAlignment="1" applyProtection="1">
      <alignment horizontal="left" vertical="center" wrapText="1" indent="1"/>
    </xf>
    <xf numFmtId="164" fontId="11" fillId="0" borderId="19" xfId="0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20" xfId="0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23" xfId="0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34" xfId="0" applyNumberFormat="1" applyFont="1" applyFill="1" applyBorder="1" applyAlignment="1" applyProtection="1">
      <alignment horizontal="right" vertical="center" wrapText="1" indent="1"/>
      <protection locked="0"/>
    </xf>
    <xf numFmtId="164" fontId="13" fillId="0" borderId="19" xfId="0" applyNumberFormat="1" applyFont="1" applyFill="1" applyBorder="1" applyAlignment="1" applyProtection="1">
      <alignment horizontal="right" vertical="center" wrapText="1" indent="1"/>
    </xf>
    <xf numFmtId="164" fontId="13" fillId="0" borderId="20" xfId="0" applyNumberFormat="1" applyFont="1" applyFill="1" applyBorder="1" applyAlignment="1" applyProtection="1">
      <alignment horizontal="right" vertical="center" wrapText="1" indent="1"/>
    </xf>
    <xf numFmtId="164" fontId="11" fillId="0" borderId="37" xfId="0" applyNumberFormat="1" applyFont="1" applyFill="1" applyBorder="1" applyAlignment="1" applyProtection="1">
      <alignment horizontal="left" vertical="center" wrapText="1" indent="1"/>
    </xf>
    <xf numFmtId="164" fontId="11" fillId="0" borderId="22" xfId="0" applyNumberFormat="1" applyFont="1" applyFill="1" applyBorder="1" applyAlignment="1" applyProtection="1">
      <alignment horizontal="left" vertical="center" wrapText="1" indent="1"/>
    </xf>
    <xf numFmtId="164" fontId="11" fillId="0" borderId="26" xfId="0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29" xfId="0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38" xfId="0" applyNumberFormat="1" applyFont="1" applyFill="1" applyBorder="1" applyAlignment="1" applyProtection="1">
      <alignment horizontal="right" vertical="center" wrapText="1" indent="1"/>
      <protection locked="0"/>
    </xf>
    <xf numFmtId="2" fontId="0" fillId="0" borderId="39" xfId="0" applyNumberFormat="1" applyBorder="1" applyAlignment="1">
      <alignment horizontal="center"/>
    </xf>
    <xf numFmtId="164" fontId="11" fillId="0" borderId="40" xfId="0" applyNumberFormat="1" applyFont="1" applyFill="1" applyBorder="1" applyAlignment="1" applyProtection="1">
      <alignment horizontal="left" vertical="center" wrapText="1" indent="1"/>
    </xf>
    <xf numFmtId="164" fontId="11" fillId="0" borderId="41" xfId="0" applyNumberFormat="1" applyFont="1" applyFill="1" applyBorder="1" applyAlignment="1" applyProtection="1">
      <alignment horizontal="left" vertical="center" wrapText="1" indent="1"/>
    </xf>
    <xf numFmtId="0" fontId="12" fillId="0" borderId="9" xfId="0" applyFont="1" applyBorder="1" applyAlignment="1">
      <alignment horizontal="center"/>
    </xf>
    <xf numFmtId="164" fontId="9" fillId="0" borderId="7" xfId="0" applyNumberFormat="1" applyFont="1" applyFill="1" applyBorder="1" applyAlignment="1" applyProtection="1">
      <alignment horizontal="right" vertical="center" wrapText="1" indent="1"/>
    </xf>
    <xf numFmtId="0" fontId="12" fillId="0" borderId="42" xfId="0" applyFont="1" applyBorder="1" applyAlignment="1">
      <alignment horizontal="center"/>
    </xf>
    <xf numFmtId="164" fontId="12" fillId="0" borderId="2" xfId="0" applyNumberFormat="1" applyFont="1" applyFill="1" applyBorder="1" applyAlignment="1" applyProtection="1">
      <alignment horizontal="left" vertical="center" wrapText="1" indent="1"/>
    </xf>
    <xf numFmtId="164" fontId="12" fillId="0" borderId="3" xfId="0" applyNumberFormat="1" applyFont="1" applyFill="1" applyBorder="1" applyAlignment="1" applyProtection="1">
      <alignment horizontal="right" vertical="center" wrapText="1" indent="1"/>
    </xf>
    <xf numFmtId="164" fontId="12" fillId="0" borderId="6" xfId="0" applyNumberFormat="1" applyFont="1" applyFill="1" applyBorder="1" applyAlignment="1" applyProtection="1">
      <alignment horizontal="right" vertical="center" wrapText="1" indent="1"/>
    </xf>
    <xf numFmtId="165" fontId="12" fillId="0" borderId="7" xfId="2" applyNumberFormat="1" applyFont="1" applyFill="1" applyBorder="1" applyAlignment="1" applyProtection="1">
      <alignment horizontal="right" vertical="center" wrapText="1" indent="1"/>
    </xf>
    <xf numFmtId="164" fontId="12" fillId="0" borderId="7" xfId="0" applyNumberFormat="1" applyFont="1" applyFill="1" applyBorder="1" applyAlignment="1" applyProtection="1">
      <alignment horizontal="right" vertical="center" wrapText="1" indent="1"/>
    </xf>
    <xf numFmtId="0" fontId="12" fillId="0" borderId="8" xfId="0" applyFont="1" applyBorder="1" applyAlignment="1">
      <alignment horizontal="center"/>
    </xf>
    <xf numFmtId="164" fontId="12" fillId="0" borderId="43" xfId="0" applyNumberFormat="1" applyFont="1" applyFill="1" applyBorder="1" applyAlignment="1" applyProtection="1">
      <alignment horizontal="right" vertical="center" wrapText="1" indent="1"/>
    </xf>
    <xf numFmtId="164" fontId="14" fillId="0" borderId="44" xfId="0" applyNumberFormat="1" applyFont="1" applyFill="1" applyBorder="1" applyAlignment="1" applyProtection="1">
      <alignment horizontal="center" vertical="center" wrapText="1"/>
    </xf>
    <xf numFmtId="164" fontId="14" fillId="0" borderId="0" xfId="0" applyNumberFormat="1" applyFont="1" applyFill="1" applyBorder="1" applyAlignment="1" applyProtection="1">
      <alignment horizontal="center" vertical="center" wrapText="1"/>
    </xf>
  </cellXfs>
  <cellStyles count="3">
    <cellStyle name="Normál" xfId="0" builtinId="0"/>
    <cellStyle name="Normál_KVRENMUNKA" xfId="1"/>
    <cellStyle name="Százalék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.%20DOKUMENTUMOK/TEST&#220;LETI%20JKV.RENDELETEK/2016/2015%20&#233;vi%20z&#225;rsz&#225;mad&#225;s/2-z&#225;rsz.t&#225;bl&#225;i%20201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1.2 köt fel."/>
      <sheetName val="1.3 önk fel. "/>
      <sheetName val="1.4 áll. fel. "/>
      <sheetName val="5.sz.mell  "/>
      <sheetName val="6.sz.mell  "/>
      <sheetName val="7-önkormányzat"/>
      <sheetName val="8-Ö.köt.fel"/>
      <sheetName val="9-Ö.önk.fel"/>
      <sheetName val="10-Ö.áll.fel"/>
      <sheetName val="11-hivatal"/>
      <sheetName val="12-Hivatal köt.fel"/>
      <sheetName val="13-Hivatal önk. fel."/>
      <sheetName val="14-Hivatal áll.fel."/>
      <sheetName val="15-Városellátó"/>
      <sheetName val="16-Városellátő köt.fel."/>
      <sheetName val="17-Városell.önk.fel."/>
      <sheetName val="18-Óvoda"/>
      <sheetName val="19-Könyvtár"/>
      <sheetName val="20.sz.mell."/>
      <sheetName val="21.sz.mell."/>
      <sheetName val="22.sz. mell."/>
      <sheetName val="23.sz mell."/>
      <sheetName val="24. sz. mell. "/>
      <sheetName val="25.sz mell."/>
      <sheetName val="26.sz mell."/>
      <sheetName val="27.sz mell."/>
      <sheetName val="28.sz mell."/>
      <sheetName val="29.sz mell."/>
      <sheetName val="30.sz mell."/>
    </sheetNames>
    <sheetDataSet>
      <sheetData sheetId="0">
        <row r="11">
          <cell r="C11">
            <v>368944</v>
          </cell>
          <cell r="E11">
            <v>430545</v>
          </cell>
        </row>
        <row r="23">
          <cell r="E23">
            <v>222688</v>
          </cell>
        </row>
        <row r="24">
          <cell r="E24">
            <v>5710</v>
          </cell>
        </row>
        <row r="32">
          <cell r="E32">
            <v>211808</v>
          </cell>
        </row>
        <row r="40">
          <cell r="E40">
            <v>116888</v>
          </cell>
        </row>
        <row r="58">
          <cell r="E58">
            <v>515</v>
          </cell>
        </row>
        <row r="100">
          <cell r="E100">
            <v>439743</v>
          </cell>
        </row>
        <row r="101">
          <cell r="E101">
            <v>104113</v>
          </cell>
        </row>
        <row r="102">
          <cell r="E102">
            <v>233064</v>
          </cell>
        </row>
        <row r="103">
          <cell r="E103">
            <v>51453</v>
          </cell>
        </row>
        <row r="104">
          <cell r="E104">
            <v>106339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34"/>
  <sheetViews>
    <sheetView tabSelected="1" topLeftCell="C1" zoomScaleNormal="100" zoomScaleSheetLayoutView="100" workbookViewId="0">
      <selection activeCell="K1" sqref="K1"/>
    </sheetView>
  </sheetViews>
  <sheetFormatPr defaultRowHeight="12.75" x14ac:dyDescent="0.2"/>
  <cols>
    <col min="1" max="1" width="6.83203125" style="1" customWidth="1"/>
    <col min="2" max="2" width="55.1640625" style="2" customWidth="1"/>
    <col min="3" max="3" width="11.5" style="1" customWidth="1"/>
    <col min="4" max="4" width="12.1640625" style="1" customWidth="1"/>
    <col min="5" max="5" width="13.6640625" style="1" customWidth="1"/>
    <col min="6" max="6" width="9.83203125" style="1" customWidth="1"/>
    <col min="7" max="7" width="55.1640625" style="1" customWidth="1"/>
    <col min="8" max="8" width="12.1640625" style="1" customWidth="1"/>
    <col min="9" max="9" width="12.6640625" style="1" customWidth="1"/>
    <col min="10" max="10" width="13.6640625" style="1" customWidth="1"/>
    <col min="11" max="11" width="10.1640625" style="1" customWidth="1"/>
    <col min="12" max="12" width="4.83203125" style="1" customWidth="1"/>
    <col min="13" max="16384" width="9.33203125" style="1"/>
  </cols>
  <sheetData>
    <row r="1" spans="1:12" x14ac:dyDescent="0.2">
      <c r="K1" s="3" t="s">
        <v>0</v>
      </c>
    </row>
    <row r="2" spans="1:12" ht="39.75" customHeight="1" x14ac:dyDescent="0.2">
      <c r="B2" s="4" t="s">
        <v>1</v>
      </c>
      <c r="C2" s="5"/>
      <c r="D2" s="5"/>
      <c r="E2" s="5"/>
      <c r="F2" s="5"/>
      <c r="G2" s="5"/>
      <c r="H2" s="5"/>
      <c r="I2" s="5"/>
      <c r="J2" s="5"/>
      <c r="K2" s="5"/>
      <c r="L2" s="6"/>
    </row>
    <row r="3" spans="1:12" ht="14.25" thickBot="1" x14ac:dyDescent="0.25">
      <c r="G3" s="7" t="s">
        <v>2</v>
      </c>
      <c r="H3" s="7"/>
      <c r="I3" s="7"/>
      <c r="J3" s="7"/>
      <c r="K3" s="7"/>
      <c r="L3" s="6"/>
    </row>
    <row r="4" spans="1:12" ht="18" customHeight="1" thickBot="1" x14ac:dyDescent="0.25">
      <c r="A4" s="8" t="s">
        <v>3</v>
      </c>
      <c r="B4" s="9" t="s">
        <v>4</v>
      </c>
      <c r="C4" s="10"/>
      <c r="D4" s="11"/>
      <c r="E4" s="11"/>
      <c r="F4" s="11"/>
      <c r="G4" s="9" t="s">
        <v>5</v>
      </c>
      <c r="H4" s="12"/>
      <c r="I4" s="13"/>
      <c r="J4" s="13"/>
      <c r="K4" s="14"/>
      <c r="L4" s="6"/>
    </row>
    <row r="5" spans="1:12" s="20" customFormat="1" ht="35.25" customHeight="1" thickBot="1" x14ac:dyDescent="0.25">
      <c r="A5" s="15"/>
      <c r="B5" s="16" t="s">
        <v>6</v>
      </c>
      <c r="C5" s="17" t="s">
        <v>7</v>
      </c>
      <c r="D5" s="17" t="s">
        <v>8</v>
      </c>
      <c r="E5" s="18" t="s">
        <v>9</v>
      </c>
      <c r="F5" s="19" t="s">
        <v>10</v>
      </c>
      <c r="G5" s="16" t="s">
        <v>6</v>
      </c>
      <c r="H5" s="17" t="s">
        <v>7</v>
      </c>
      <c r="I5" s="17" t="s">
        <v>8</v>
      </c>
      <c r="J5" s="18" t="s">
        <v>9</v>
      </c>
      <c r="K5" s="19" t="s">
        <v>10</v>
      </c>
      <c r="L5" s="6"/>
    </row>
    <row r="6" spans="1:12" s="27" customFormat="1" ht="12" customHeight="1" thickBot="1" x14ac:dyDescent="0.25">
      <c r="A6" s="21"/>
      <c r="B6" s="22" t="s">
        <v>11</v>
      </c>
      <c r="C6" s="23" t="s">
        <v>12</v>
      </c>
      <c r="D6" s="24" t="s">
        <v>13</v>
      </c>
      <c r="E6" s="24" t="s">
        <v>14</v>
      </c>
      <c r="F6" s="24" t="s">
        <v>15</v>
      </c>
      <c r="G6" s="25" t="s">
        <v>16</v>
      </c>
      <c r="H6" s="23" t="s">
        <v>17</v>
      </c>
      <c r="I6" s="23" t="s">
        <v>18</v>
      </c>
      <c r="J6" s="23" t="s">
        <v>19</v>
      </c>
      <c r="K6" s="26" t="s">
        <v>20</v>
      </c>
      <c r="L6" s="6"/>
    </row>
    <row r="7" spans="1:12" ht="12.95" customHeight="1" x14ac:dyDescent="0.2">
      <c r="A7" s="28" t="s">
        <v>21</v>
      </c>
      <c r="B7" s="29" t="s">
        <v>22</v>
      </c>
      <c r="C7" s="30">
        <f>+'[1]1.sz.mell.'!C11</f>
        <v>368944</v>
      </c>
      <c r="D7" s="31">
        <v>430545</v>
      </c>
      <c r="E7" s="31">
        <f>+'[1]1.sz.mell.'!E11</f>
        <v>430545</v>
      </c>
      <c r="F7" s="32">
        <f>+E7/D7</f>
        <v>1</v>
      </c>
      <c r="G7" s="29" t="s">
        <v>23</v>
      </c>
      <c r="H7" s="33">
        <v>346035</v>
      </c>
      <c r="I7" s="30">
        <v>458181</v>
      </c>
      <c r="J7" s="30">
        <f>+'[1]1.sz.mell.'!E100</f>
        <v>439743</v>
      </c>
      <c r="K7" s="34">
        <f t="shared" ref="K7:K12" si="0">+J7/I7</f>
        <v>0.95975826147308596</v>
      </c>
      <c r="L7" s="6"/>
    </row>
    <row r="8" spans="1:12" ht="12.95" customHeight="1" x14ac:dyDescent="0.2">
      <c r="A8" s="35" t="s">
        <v>24</v>
      </c>
      <c r="B8" s="36" t="s">
        <v>25</v>
      </c>
      <c r="C8" s="37">
        <v>133946</v>
      </c>
      <c r="D8" s="38">
        <v>249786</v>
      </c>
      <c r="E8" s="38">
        <f>+'[1]1.sz.mell.'!E23</f>
        <v>222688</v>
      </c>
      <c r="F8" s="32">
        <f t="shared" ref="F8:F13" si="1">+E8/D8</f>
        <v>0.89151513695723539</v>
      </c>
      <c r="G8" s="36" t="s">
        <v>26</v>
      </c>
      <c r="H8" s="39">
        <v>91139</v>
      </c>
      <c r="I8" s="37">
        <v>108050</v>
      </c>
      <c r="J8" s="30">
        <f>+'[1]1.sz.mell.'!E101</f>
        <v>104113</v>
      </c>
      <c r="K8" s="34">
        <f t="shared" si="0"/>
        <v>0.9635631652012957</v>
      </c>
      <c r="L8" s="6"/>
    </row>
    <row r="9" spans="1:12" ht="12.95" customHeight="1" x14ac:dyDescent="0.2">
      <c r="A9" s="35" t="s">
        <v>27</v>
      </c>
      <c r="B9" s="36" t="s">
        <v>28</v>
      </c>
      <c r="C9" s="37"/>
      <c r="D9" s="38">
        <v>5710</v>
      </c>
      <c r="E9" s="38">
        <f>+'[1]1.sz.mell.'!E24</f>
        <v>5710</v>
      </c>
      <c r="F9" s="32">
        <f t="shared" si="1"/>
        <v>1</v>
      </c>
      <c r="G9" s="36" t="s">
        <v>29</v>
      </c>
      <c r="H9" s="39">
        <v>219759</v>
      </c>
      <c r="I9" s="37">
        <v>275843</v>
      </c>
      <c r="J9" s="30">
        <f>+'[1]1.sz.mell.'!E102</f>
        <v>233064</v>
      </c>
      <c r="K9" s="34">
        <f t="shared" si="0"/>
        <v>0.84491540477735527</v>
      </c>
      <c r="L9" s="6"/>
    </row>
    <row r="10" spans="1:12" ht="12.95" customHeight="1" x14ac:dyDescent="0.2">
      <c r="A10" s="35" t="s">
        <v>30</v>
      </c>
      <c r="B10" s="36" t="s">
        <v>31</v>
      </c>
      <c r="C10" s="37">
        <v>177500</v>
      </c>
      <c r="D10" s="38">
        <v>187887</v>
      </c>
      <c r="E10" s="38">
        <f>+'[1]1.sz.mell.'!E32</f>
        <v>211808</v>
      </c>
      <c r="F10" s="32">
        <f t="shared" si="1"/>
        <v>1.1273158866765662</v>
      </c>
      <c r="G10" s="36" t="s">
        <v>32</v>
      </c>
      <c r="H10" s="39">
        <v>38798</v>
      </c>
      <c r="I10" s="37">
        <v>58179</v>
      </c>
      <c r="J10" s="30">
        <f>+'[1]1.sz.mell.'!E103</f>
        <v>51453</v>
      </c>
      <c r="K10" s="34">
        <f t="shared" si="0"/>
        <v>0.88439127520239258</v>
      </c>
      <c r="L10" s="6"/>
    </row>
    <row r="11" spans="1:12" ht="12.95" customHeight="1" x14ac:dyDescent="0.2">
      <c r="A11" s="35" t="s">
        <v>33</v>
      </c>
      <c r="B11" s="40" t="s">
        <v>34</v>
      </c>
      <c r="C11" s="37"/>
      <c r="D11" s="38"/>
      <c r="E11" s="38">
        <f>+'[1]1.sz.mell.'!E58</f>
        <v>515</v>
      </c>
      <c r="F11" s="32"/>
      <c r="G11" s="36" t="s">
        <v>35</v>
      </c>
      <c r="H11" s="39">
        <v>102431</v>
      </c>
      <c r="I11" s="37">
        <v>127329</v>
      </c>
      <c r="J11" s="30">
        <f>+'[1]1.sz.mell.'!E104</f>
        <v>106339</v>
      </c>
      <c r="K11" s="34">
        <f t="shared" si="0"/>
        <v>0.83515145803391211</v>
      </c>
      <c r="L11" s="6"/>
    </row>
    <row r="12" spans="1:12" ht="12.95" customHeight="1" x14ac:dyDescent="0.2">
      <c r="A12" s="35" t="s">
        <v>36</v>
      </c>
      <c r="B12" s="36" t="s">
        <v>37</v>
      </c>
      <c r="C12" s="39"/>
      <c r="D12" s="37"/>
      <c r="E12" s="37"/>
      <c r="F12" s="32"/>
      <c r="G12" s="36" t="s">
        <v>38</v>
      </c>
      <c r="H12" s="39">
        <v>15000</v>
      </c>
      <c r="I12" s="37">
        <v>14499</v>
      </c>
      <c r="J12" s="37"/>
      <c r="K12" s="41">
        <f t="shared" si="0"/>
        <v>0</v>
      </c>
      <c r="L12" s="6"/>
    </row>
    <row r="13" spans="1:12" ht="12.95" customHeight="1" x14ac:dyDescent="0.2">
      <c r="A13" s="35" t="s">
        <v>39</v>
      </c>
      <c r="B13" s="36" t="s">
        <v>40</v>
      </c>
      <c r="C13" s="39">
        <v>122309</v>
      </c>
      <c r="D13" s="37">
        <v>126562</v>
      </c>
      <c r="E13" s="37">
        <f>+'[1]1.sz.mell.'!E40</f>
        <v>116888</v>
      </c>
      <c r="F13" s="32">
        <f t="shared" si="1"/>
        <v>0.9235631548174017</v>
      </c>
      <c r="G13" s="42"/>
      <c r="H13" s="39"/>
      <c r="I13" s="37"/>
      <c r="J13" s="37"/>
      <c r="K13" s="41"/>
      <c r="L13" s="6"/>
    </row>
    <row r="14" spans="1:12" ht="12.95" customHeight="1" x14ac:dyDescent="0.2">
      <c r="A14" s="35" t="s">
        <v>41</v>
      </c>
      <c r="B14" s="42"/>
      <c r="C14" s="39"/>
      <c r="D14" s="37"/>
      <c r="E14" s="37"/>
      <c r="F14" s="38"/>
      <c r="G14" s="42"/>
      <c r="H14" s="39"/>
      <c r="I14" s="37"/>
      <c r="J14" s="37"/>
      <c r="K14" s="41"/>
      <c r="L14" s="6"/>
    </row>
    <row r="15" spans="1:12" ht="12.95" customHeight="1" x14ac:dyDescent="0.2">
      <c r="A15" s="35" t="s">
        <v>42</v>
      </c>
      <c r="B15" s="43"/>
      <c r="C15" s="39"/>
      <c r="D15" s="37"/>
      <c r="E15" s="37"/>
      <c r="F15" s="44"/>
      <c r="G15" s="42"/>
      <c r="H15" s="39"/>
      <c r="I15" s="37"/>
      <c r="J15" s="37"/>
      <c r="K15" s="41"/>
      <c r="L15" s="6"/>
    </row>
    <row r="16" spans="1:12" ht="12.95" customHeight="1" x14ac:dyDescent="0.2">
      <c r="A16" s="35" t="s">
        <v>43</v>
      </c>
      <c r="B16" s="42"/>
      <c r="C16" s="37"/>
      <c r="D16" s="38"/>
      <c r="E16" s="38"/>
      <c r="F16" s="38"/>
      <c r="G16" s="42"/>
      <c r="H16" s="39"/>
      <c r="I16" s="37"/>
      <c r="J16" s="37"/>
      <c r="K16" s="41"/>
      <c r="L16" s="6"/>
    </row>
    <row r="17" spans="1:12" ht="12.95" customHeight="1" x14ac:dyDescent="0.2">
      <c r="A17" s="35" t="s">
        <v>44</v>
      </c>
      <c r="B17" s="42"/>
      <c r="C17" s="37"/>
      <c r="D17" s="38"/>
      <c r="E17" s="38"/>
      <c r="F17" s="38"/>
      <c r="G17" s="42"/>
      <c r="H17" s="39"/>
      <c r="I17" s="37"/>
      <c r="J17" s="37"/>
      <c r="K17" s="41"/>
      <c r="L17" s="6"/>
    </row>
    <row r="18" spans="1:12" ht="12.95" customHeight="1" thickBot="1" x14ac:dyDescent="0.25">
      <c r="A18" s="35" t="s">
        <v>45</v>
      </c>
      <c r="B18" s="45"/>
      <c r="C18" s="46"/>
      <c r="D18" s="47"/>
      <c r="E18" s="47"/>
      <c r="F18" s="47"/>
      <c r="G18" s="45"/>
      <c r="H18" s="48"/>
      <c r="I18" s="46"/>
      <c r="J18" s="46"/>
      <c r="K18" s="49"/>
      <c r="L18" s="6"/>
    </row>
    <row r="19" spans="1:12" ht="15.95" customHeight="1" thickBot="1" x14ac:dyDescent="0.25">
      <c r="A19" s="50" t="s">
        <v>46</v>
      </c>
      <c r="B19" s="51" t="s">
        <v>47</v>
      </c>
      <c r="C19" s="52">
        <f>+C7+C8+C10+C11+C13+C14+C15+C16+C17+C18</f>
        <v>802699</v>
      </c>
      <c r="D19" s="53">
        <f>D7+D8+D10+D11+D13</f>
        <v>994780</v>
      </c>
      <c r="E19" s="53">
        <f>E7+E8+E10+E11+E13</f>
        <v>982444</v>
      </c>
      <c r="F19" s="54">
        <f>+E19/D19</f>
        <v>0.98759926817989907</v>
      </c>
      <c r="G19" s="51" t="s">
        <v>48</v>
      </c>
      <c r="H19" s="55">
        <f>SUM(H7:H18)</f>
        <v>813162</v>
      </c>
      <c r="I19" s="52">
        <f>SUM(I7:I11)</f>
        <v>1027582</v>
      </c>
      <c r="J19" s="52">
        <f>SUM(J7:J11)</f>
        <v>934712</v>
      </c>
      <c r="K19" s="56">
        <f>+J19/I19</f>
        <v>0.9096227843617346</v>
      </c>
      <c r="L19" s="6"/>
    </row>
    <row r="20" spans="1:12" ht="12.95" customHeight="1" x14ac:dyDescent="0.2">
      <c r="A20" s="57" t="s">
        <v>49</v>
      </c>
      <c r="B20" s="58" t="s">
        <v>50</v>
      </c>
      <c r="C20" s="59">
        <f>+C21+C22+C23+C24</f>
        <v>43578</v>
      </c>
      <c r="D20" s="60">
        <f>+D21+D22+D23+D24</f>
        <v>98455</v>
      </c>
      <c r="E20" s="60">
        <f>+E21+E22+E23+E24</f>
        <v>98455</v>
      </c>
      <c r="F20" s="61"/>
      <c r="G20" s="62" t="s">
        <v>51</v>
      </c>
      <c r="H20" s="63"/>
      <c r="I20" s="64">
        <v>12565</v>
      </c>
      <c r="J20" s="64">
        <v>12565</v>
      </c>
      <c r="K20" s="65">
        <f>+I20/J20</f>
        <v>1</v>
      </c>
      <c r="L20" s="6"/>
    </row>
    <row r="21" spans="1:12" ht="12.95" customHeight="1" x14ac:dyDescent="0.2">
      <c r="A21" s="66" t="s">
        <v>52</v>
      </c>
      <c r="B21" s="67" t="s">
        <v>53</v>
      </c>
      <c r="C21" s="68">
        <v>43578</v>
      </c>
      <c r="D21" s="69">
        <v>98455</v>
      </c>
      <c r="E21" s="69">
        <v>98455</v>
      </c>
      <c r="F21" s="69"/>
      <c r="G21" s="62" t="s">
        <v>54</v>
      </c>
      <c r="H21" s="70"/>
      <c r="I21" s="68"/>
      <c r="J21" s="68"/>
      <c r="K21" s="71"/>
      <c r="L21" s="6"/>
    </row>
    <row r="22" spans="1:12" ht="12.95" customHeight="1" x14ac:dyDescent="0.2">
      <c r="A22" s="66" t="s">
        <v>55</v>
      </c>
      <c r="B22" s="67" t="s">
        <v>56</v>
      </c>
      <c r="C22" s="68"/>
      <c r="D22" s="69"/>
      <c r="E22" s="69"/>
      <c r="F22" s="69"/>
      <c r="G22" s="62" t="s">
        <v>57</v>
      </c>
      <c r="H22" s="70"/>
      <c r="I22" s="68"/>
      <c r="J22" s="68"/>
      <c r="K22" s="71"/>
      <c r="L22" s="6"/>
    </row>
    <row r="23" spans="1:12" ht="12.95" customHeight="1" x14ac:dyDescent="0.2">
      <c r="A23" s="66" t="s">
        <v>58</v>
      </c>
      <c r="B23" s="67" t="s">
        <v>59</v>
      </c>
      <c r="C23" s="68"/>
      <c r="D23" s="69"/>
      <c r="E23" s="69"/>
      <c r="F23" s="69"/>
      <c r="G23" s="62" t="s">
        <v>60</v>
      </c>
      <c r="H23" s="70"/>
      <c r="I23" s="68"/>
      <c r="J23" s="68"/>
      <c r="K23" s="71"/>
      <c r="L23" s="6"/>
    </row>
    <row r="24" spans="1:12" ht="12.95" customHeight="1" x14ac:dyDescent="0.2">
      <c r="A24" s="66" t="s">
        <v>61</v>
      </c>
      <c r="B24" s="67" t="s">
        <v>62</v>
      </c>
      <c r="C24" s="68"/>
      <c r="D24" s="72"/>
      <c r="E24" s="72"/>
      <c r="F24" s="72"/>
      <c r="G24" s="62" t="s">
        <v>63</v>
      </c>
      <c r="H24" s="70"/>
      <c r="I24" s="68"/>
      <c r="J24" s="68"/>
      <c r="K24" s="71"/>
      <c r="L24" s="6"/>
    </row>
    <row r="25" spans="1:12" ht="12.95" customHeight="1" x14ac:dyDescent="0.2">
      <c r="A25" s="66" t="s">
        <v>64</v>
      </c>
      <c r="B25" s="67" t="s">
        <v>65</v>
      </c>
      <c r="C25" s="73">
        <f>+C26+C27</f>
        <v>0</v>
      </c>
      <c r="D25" s="74"/>
      <c r="E25" s="74"/>
      <c r="F25" s="74"/>
      <c r="G25" s="75" t="s">
        <v>66</v>
      </c>
      <c r="H25" s="70"/>
      <c r="I25" s="68"/>
      <c r="J25" s="68"/>
      <c r="K25" s="71"/>
      <c r="L25" s="6"/>
    </row>
    <row r="26" spans="1:12" ht="12.95" customHeight="1" x14ac:dyDescent="0.2">
      <c r="A26" s="66" t="s">
        <v>67</v>
      </c>
      <c r="B26" s="76" t="s">
        <v>68</v>
      </c>
      <c r="C26" s="68"/>
      <c r="D26" s="72"/>
      <c r="E26" s="72"/>
      <c r="F26" s="72"/>
      <c r="G26" s="62" t="s">
        <v>69</v>
      </c>
      <c r="H26" s="68"/>
      <c r="I26" s="68"/>
      <c r="J26" s="68"/>
      <c r="K26" s="71"/>
      <c r="L26" s="6"/>
    </row>
    <row r="27" spans="1:12" ht="12.95" customHeight="1" x14ac:dyDescent="0.2">
      <c r="A27" s="66" t="s">
        <v>70</v>
      </c>
      <c r="B27" s="67" t="s">
        <v>71</v>
      </c>
      <c r="C27" s="68"/>
      <c r="D27" s="69"/>
      <c r="E27" s="69"/>
      <c r="F27" s="69"/>
      <c r="G27" s="29" t="s">
        <v>72</v>
      </c>
      <c r="H27" s="68"/>
      <c r="I27" s="77"/>
      <c r="J27" s="77"/>
      <c r="K27" s="78"/>
      <c r="L27" s="6"/>
    </row>
    <row r="28" spans="1:12" ht="12.95" customHeight="1" x14ac:dyDescent="0.2">
      <c r="A28" s="66" t="s">
        <v>73</v>
      </c>
      <c r="B28" s="67" t="s">
        <v>74</v>
      </c>
      <c r="C28" s="68"/>
      <c r="D28" s="69"/>
      <c r="E28" s="69"/>
      <c r="F28" s="79"/>
      <c r="G28" s="36" t="s">
        <v>75</v>
      </c>
      <c r="H28" s="68"/>
      <c r="I28" s="77"/>
      <c r="J28" s="77"/>
      <c r="K28" s="78"/>
      <c r="L28" s="6"/>
    </row>
    <row r="29" spans="1:12" ht="12.95" customHeight="1" thickBot="1" x14ac:dyDescent="0.25">
      <c r="A29" s="80" t="s">
        <v>76</v>
      </c>
      <c r="B29" s="81" t="s">
        <v>77</v>
      </c>
      <c r="C29" s="82"/>
      <c r="D29" s="72"/>
      <c r="E29" s="72"/>
      <c r="F29" s="72"/>
      <c r="G29" s="36" t="s">
        <v>78</v>
      </c>
      <c r="H29" s="63"/>
      <c r="I29" s="77"/>
      <c r="J29" s="77"/>
      <c r="K29" s="78"/>
      <c r="L29" s="6"/>
    </row>
    <row r="30" spans="1:12" ht="15.95" customHeight="1" thickBot="1" x14ac:dyDescent="0.25">
      <c r="A30" s="83" t="s">
        <v>79</v>
      </c>
      <c r="B30" s="51" t="s">
        <v>80</v>
      </c>
      <c r="C30" s="52">
        <f>+C20+C25</f>
        <v>43578</v>
      </c>
      <c r="D30" s="52">
        <f>+D20+D25</f>
        <v>98455</v>
      </c>
      <c r="E30" s="52">
        <f>+E25+E20</f>
        <v>98455</v>
      </c>
      <c r="F30" s="53"/>
      <c r="G30" s="51" t="s">
        <v>81</v>
      </c>
      <c r="H30" s="52">
        <f>SUM(H20:H29)</f>
        <v>0</v>
      </c>
      <c r="I30" s="52">
        <f>SUM(I20:I29)</f>
        <v>12565</v>
      </c>
      <c r="J30" s="52">
        <f>SUM(J20:J29)</f>
        <v>12565</v>
      </c>
      <c r="K30" s="84"/>
      <c r="L30" s="6"/>
    </row>
    <row r="31" spans="1:12" ht="13.5" thickBot="1" x14ac:dyDescent="0.25">
      <c r="A31" s="85" t="s">
        <v>82</v>
      </c>
      <c r="B31" s="86" t="s">
        <v>83</v>
      </c>
      <c r="C31" s="87">
        <f>+C19+C30</f>
        <v>846277</v>
      </c>
      <c r="D31" s="87">
        <f>+D19+D30</f>
        <v>1093235</v>
      </c>
      <c r="E31" s="87">
        <f>+E19+E30</f>
        <v>1080899</v>
      </c>
      <c r="F31" s="88"/>
      <c r="G31" s="86" t="s">
        <v>84</v>
      </c>
      <c r="H31" s="87">
        <f>+H19+H30</f>
        <v>813162</v>
      </c>
      <c r="I31" s="87">
        <f>+I19+I30</f>
        <v>1040147</v>
      </c>
      <c r="J31" s="87">
        <f>+J19+J30</f>
        <v>947277</v>
      </c>
      <c r="K31" s="89">
        <f>+J31/I31</f>
        <v>0.91071454323283152</v>
      </c>
      <c r="L31" s="6"/>
    </row>
    <row r="32" spans="1:12" ht="13.5" thickBot="1" x14ac:dyDescent="0.25">
      <c r="A32" s="83" t="s">
        <v>85</v>
      </c>
      <c r="B32" s="86" t="s">
        <v>86</v>
      </c>
      <c r="C32" s="87">
        <f>IF(C19-H19&lt;0,H19-C19,"-")</f>
        <v>10463</v>
      </c>
      <c r="D32" s="87">
        <f>IF(D19-I19&lt;0,I19-D19,"-")</f>
        <v>32802</v>
      </c>
      <c r="E32" s="87" t="str">
        <f>IF(E19-J19&lt;0,J19-E19,"-")</f>
        <v>-</v>
      </c>
      <c r="F32" s="90"/>
      <c r="G32" s="86" t="s">
        <v>87</v>
      </c>
      <c r="H32" s="87" t="str">
        <f>IF(C19-H19&gt;0,C19-H19,"-")</f>
        <v>-</v>
      </c>
      <c r="I32" s="87" t="str">
        <f>IF(D19-I19&gt;0,D19-I19,"-")</f>
        <v>-</v>
      </c>
      <c r="J32" s="87">
        <f>IF(E19-J19&gt;0,E19-J19,"-")</f>
        <v>47732</v>
      </c>
      <c r="K32" s="90"/>
      <c r="L32" s="6"/>
    </row>
    <row r="33" spans="1:12" ht="16.5" customHeight="1" thickBot="1" x14ac:dyDescent="0.25">
      <c r="A33" s="91" t="s">
        <v>88</v>
      </c>
      <c r="B33" s="86" t="s">
        <v>89</v>
      </c>
      <c r="C33" s="87" t="str">
        <f>IF(C19+C20-H31&lt;0,H31-(C19+C20),"-")</f>
        <v>-</v>
      </c>
      <c r="D33" s="87" t="str">
        <f>IF(D19+D20-I31&lt;0,I31-(D19+D20),"-")</f>
        <v>-</v>
      </c>
      <c r="E33" s="87" t="str">
        <f>IF(E19+E20-J31&lt;0,J31-(E19+E20),"-")</f>
        <v>-</v>
      </c>
      <c r="F33" s="88"/>
      <c r="G33" s="86" t="s">
        <v>90</v>
      </c>
      <c r="H33" s="87">
        <f>IF(C19+C20-H31&gt;0,C19+C20-H31,"-")</f>
        <v>33115</v>
      </c>
      <c r="I33" s="87">
        <f>IF(D19+D20-I31&gt;0,D19+D20-I31,"-")</f>
        <v>53088</v>
      </c>
      <c r="J33" s="87">
        <f>IF(E19+E20-J31&gt;0,E19+E20-J31,"-")</f>
        <v>133622</v>
      </c>
      <c r="K33" s="92"/>
      <c r="L33" s="6"/>
    </row>
    <row r="34" spans="1:12" ht="18.75" x14ac:dyDescent="0.2">
      <c r="B34" s="93"/>
      <c r="C34" s="93"/>
      <c r="D34" s="93"/>
      <c r="E34" s="93"/>
      <c r="F34" s="93"/>
      <c r="G34" s="94"/>
    </row>
  </sheetData>
  <mergeCells count="4">
    <mergeCell ref="L2:L33"/>
    <mergeCell ref="G3:K3"/>
    <mergeCell ref="A4:A5"/>
    <mergeCell ref="B34:G34"/>
  </mergeCells>
  <printOptions horizontalCentered="1"/>
  <pageMargins left="0.31496062992125984" right="0.47244094488188981" top="0.9055118110236221" bottom="0.51181102362204722" header="0.6692913385826772" footer="0.27559055118110237"/>
  <pageSetup paperSize="9" scale="70" orientation="landscape" r:id="rId1"/>
  <headerFooter alignWithMargins="0">
    <oddHeader xml:space="preserve">&amp;R&amp;"Times New Roman CE,Félkövér dőlt"&amp;11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5.sz.mell 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2016-04-22T09:07:15Z</dcterms:created>
  <dcterms:modified xsi:type="dcterms:W3CDTF">2016-04-22T09:07:29Z</dcterms:modified>
</cp:coreProperties>
</file>